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Users\mitzel\Desktop\Memberships\AIAA\Budget\"/>
    </mc:Choice>
  </mc:AlternateContent>
  <bookViews>
    <workbookView xWindow="0" yWindow="0" windowWidth="18348" windowHeight="8928"/>
  </bookViews>
  <sheets>
    <sheet name="Audit &amp;Budget Form" sheetId="1" r:id="rId1"/>
    <sheet name="Acct. Reconciliation (optional)" sheetId="2" r:id="rId2"/>
  </sheets>
  <definedNames>
    <definedName name="_xlnm.Print_Area" localSheetId="0">'Audit &amp;Budget Form'!$A$1:$I$104</definedName>
    <definedName name="Z_EECE1681_E5C4_11D2_A864_0005020E5E68_.wvu.PrintArea" localSheetId="0" hidden="1">'Audit &amp;Budget Form'!$A$74:$H$106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5" i="1" l="1"/>
  <c r="C59" i="1"/>
  <c r="G10" i="1"/>
  <c r="E9" i="1"/>
  <c r="E7" i="1"/>
  <c r="I59" i="1"/>
  <c r="C70" i="1"/>
  <c r="I73" i="1"/>
  <c r="I32" i="1"/>
  <c r="C32" i="1"/>
  <c r="C61" i="1"/>
  <c r="C64" i="1" s="1"/>
  <c r="C77" i="1"/>
  <c r="G59" i="1"/>
  <c r="E59" i="1"/>
  <c r="G32" i="1"/>
  <c r="E32" i="1"/>
  <c r="I10" i="1"/>
  <c r="C69" i="1"/>
  <c r="C73" i="1"/>
  <c r="E10" i="1"/>
  <c r="C10" i="1"/>
  <c r="D73" i="1"/>
  <c r="D11" i="2"/>
  <c r="D5" i="2"/>
  <c r="E16" i="2"/>
  <c r="B87" i="1"/>
  <c r="B81" i="1"/>
  <c r="G61" i="1" l="1"/>
  <c r="I61" i="1"/>
  <c r="E61" i="1"/>
</calcChain>
</file>

<file path=xl/sharedStrings.xml><?xml version="1.0" encoding="utf-8"?>
<sst xmlns="http://schemas.openxmlformats.org/spreadsheetml/2006/main" count="135" uniqueCount="115">
  <si>
    <t xml:space="preserve">   Number of Section Activities:</t>
  </si>
  <si>
    <t xml:space="preserve"> </t>
  </si>
  <si>
    <t xml:space="preserve">  Total No. of Non-Members:</t>
  </si>
  <si>
    <t>Chair, Audit Committee</t>
  </si>
  <si>
    <t>Date</t>
  </si>
  <si>
    <t>Incoming Treasurer</t>
  </si>
  <si>
    <t>Incoming Section Chair</t>
  </si>
  <si>
    <t>Outgoing Treasurer</t>
  </si>
  <si>
    <t>Outgoing Section Chair</t>
  </si>
  <si>
    <t xml:space="preserve">   Number of Council Meetings:</t>
  </si>
  <si>
    <t>We filed form 990-N on (date):</t>
  </si>
  <si>
    <t>http://epostcard.form990.org</t>
  </si>
  <si>
    <t>Notes/Instructions</t>
  </si>
  <si>
    <t>Account Description</t>
  </si>
  <si>
    <t>Account Identifier</t>
  </si>
  <si>
    <t>Amount</t>
  </si>
  <si>
    <t>Balance</t>
  </si>
  <si>
    <t>Fill in account info, bank balance, outstanding checks/deposits, and dates</t>
  </si>
  <si>
    <t>Checking account #1</t>
  </si>
  <si>
    <t>Bank Balance &lt;DATE&gt;</t>
  </si>
  <si>
    <t>Add more lines if you need more checks/deposits (or delete lines if you don't have as many)</t>
  </si>
  <si>
    <t>Copy the entire box for as many account reconciliations as you need</t>
  </si>
  <si>
    <t>Less checks not cleared by bank</t>
  </si>
  <si>
    <t>Calculated bank balance should match statement bank balance</t>
  </si>
  <si>
    <t>Check #1</t>
  </si>
  <si>
    <t>Check #2</t>
  </si>
  <si>
    <t>Check #3</t>
  </si>
  <si>
    <t>Check #4</t>
  </si>
  <si>
    <t>Plus deposits not credited by bank</t>
  </si>
  <si>
    <t>Deposit #1</t>
  </si>
  <si>
    <t>Deposit #2</t>
  </si>
  <si>
    <t>Deposit #3</t>
  </si>
  <si>
    <t>Report Balance &lt;DATE&gt;</t>
  </si>
  <si>
    <t>Please sign and print name</t>
  </si>
  <si>
    <t>* This year's Budgeted Cash on Hand should not exceed 1.5 times this year's Budgeted Operating Expenses.</t>
  </si>
  <si>
    <t xml:space="preserve">...therefore, </t>
  </si>
  <si>
    <t>should be less than or equal to</t>
  </si>
  <si>
    <t xml:space="preserve">N. Total No. of Meetings </t>
  </si>
  <si>
    <t>O: Total No. of Mtg Attendees:</t>
  </si>
  <si>
    <t>P. IRS Reporting (USA only):</t>
  </si>
  <si>
    <t>B. REGION:</t>
  </si>
  <si>
    <t>C. TAX ID #:</t>
  </si>
  <si>
    <t>D.</t>
  </si>
  <si>
    <t>E.</t>
  </si>
  <si>
    <t>F.</t>
  </si>
  <si>
    <t>G.</t>
  </si>
  <si>
    <t>Annual</t>
  </si>
  <si>
    <t xml:space="preserve">Annual </t>
  </si>
  <si>
    <t xml:space="preserve">Future </t>
  </si>
  <si>
    <t>Actual</t>
  </si>
  <si>
    <t xml:space="preserve">Budget </t>
  </si>
  <si>
    <t>Prior Yr. Act.</t>
  </si>
  <si>
    <t>Budget</t>
  </si>
  <si>
    <t>H. Beginning Balance/Cash on Hand:</t>
  </si>
  <si>
    <r>
      <t xml:space="preserve">Checking </t>
    </r>
    <r>
      <rPr>
        <sz val="8"/>
        <rFont val="Geneva"/>
        <family val="2"/>
      </rPr>
      <t xml:space="preserve"> (reconciled balance net of Outstanding Checks)</t>
    </r>
  </si>
  <si>
    <t>Savings</t>
  </si>
  <si>
    <t>Certificate  of Deposit/Other</t>
  </si>
  <si>
    <t>Total Beginning Balance Cash/Savings</t>
  </si>
  <si>
    <t>I. Income:</t>
  </si>
  <si>
    <t>Lunch/Dinner Programs</t>
  </si>
  <si>
    <t>Technical Programs</t>
  </si>
  <si>
    <t>Education Programs</t>
  </si>
  <si>
    <t>Precollege Programs</t>
  </si>
  <si>
    <t>Prof Development Programs</t>
  </si>
  <si>
    <t>Public Policy Programs</t>
  </si>
  <si>
    <t>Young Professionals Programs</t>
  </si>
  <si>
    <t>Field Trips</t>
  </si>
  <si>
    <t>Other Programs (specify)</t>
  </si>
  <si>
    <t>Section Council Meetings</t>
  </si>
  <si>
    <t xml:space="preserve"> Interest</t>
  </si>
  <si>
    <t>Section Rebate- Cat I</t>
  </si>
  <si>
    <t>Award Rebate - Cat II</t>
  </si>
  <si>
    <t>Contributions/Donations</t>
  </si>
  <si>
    <t>Newsletter Advertisements</t>
  </si>
  <si>
    <t>Subtotal Income</t>
  </si>
  <si>
    <t>J. Expense</t>
  </si>
  <si>
    <t xml:space="preserve"> Precollege Programs</t>
  </si>
  <si>
    <t>Membership Promotions</t>
  </si>
  <si>
    <t>Student Activities/Branch Support</t>
  </si>
  <si>
    <t>Communications (incl Newsletter)</t>
  </si>
  <si>
    <t>Postage</t>
  </si>
  <si>
    <t>Honors &amp; Awards</t>
  </si>
  <si>
    <t>Scholarship Awards</t>
  </si>
  <si>
    <t>Supplies</t>
  </si>
  <si>
    <t>Insurance</t>
  </si>
  <si>
    <t>Employment</t>
  </si>
  <si>
    <t>Section Travel</t>
  </si>
  <si>
    <t>Bank Charges</t>
  </si>
  <si>
    <t xml:space="preserve">Subtotal Expense </t>
  </si>
  <si>
    <t>K. Net Increase (Decrease)</t>
  </si>
  <si>
    <t>L. Ending Balance/Cash on Hand End of Year</t>
  </si>
  <si>
    <t>DETAILS AND SIGNATURES</t>
  </si>
  <si>
    <t>This year's budgeted cash on hand (cell I10)</t>
  </si>
  <si>
    <t>This year's budgeted expenses (cell I 57)</t>
  </si>
  <si>
    <t>M. BUDGETING GUIDELINES</t>
  </si>
  <si>
    <t>We filed other IRS form</t>
  </si>
  <si>
    <t xml:space="preserve"> (give form # and  and date):</t>
  </si>
  <si>
    <t>Q. AUDIT AND BUDGET APPROVAL SIGNATURES</t>
  </si>
  <si>
    <t>All fiscal years start 6/1 and end 5/31.</t>
  </si>
  <si>
    <t>(Note: this is only a guideline.)</t>
  </si>
  <si>
    <t xml:space="preserve">  Total No. of Professional Members:</t>
  </si>
  <si>
    <t xml:space="preserve">  Total No. of Students (member and non-member):</t>
  </si>
  <si>
    <t>Avg Attendee Count per Meeting:</t>
  </si>
  <si>
    <t>2018-2019</t>
  </si>
  <si>
    <t>2019-2020</t>
  </si>
  <si>
    <t>2020-2021</t>
  </si>
  <si>
    <t>NOTE: Please attach your first and last month's bank statement for FY19-20.</t>
  </si>
  <si>
    <t>77-0218509</t>
  </si>
  <si>
    <t>A. SECTION: Vandenberg Section</t>
  </si>
  <si>
    <t>Other Programs (STEM Expo)</t>
  </si>
  <si>
    <t>Incentive Rebate - Cat III (AIAA Conf Travel - Itzel)</t>
  </si>
  <si>
    <t>Other (Pay back Tom Stevens for STEM Expo over expense)</t>
  </si>
  <si>
    <t>Public Policy Programs (AIAA Conf Travel - Itzel)</t>
  </si>
  <si>
    <t>Other: Bank fees refund</t>
  </si>
  <si>
    <t>Michelle E. Itzel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</si>
</sst>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0.0"/>
  </numFmts>
  <fonts count="17">
    <font>
      <sz val="10"/>
      <name val="Geneva"/>
    </font>
    <font>
      <b/>
      <sz val="10"/>
      <name val="Geneva"/>
      <family val="2"/>
    </font>
    <font>
      <sz val="9"/>
      <name val="Geneva"/>
      <family val="2"/>
    </font>
    <font>
      <b/>
      <sz val="9"/>
      <name val="Geneva"/>
      <family val="2"/>
    </font>
    <font>
      <b/>
      <sz val="12"/>
      <name val="Geneva"/>
      <family val="2"/>
    </font>
    <font>
      <b/>
      <sz val="14"/>
      <name val="Geneva"/>
      <family val="2"/>
    </font>
    <font>
      <sz val="8"/>
      <name val="Geneva"/>
      <family val="2"/>
    </font>
    <font>
      <b/>
      <sz val="8"/>
      <name val="Geneva"/>
      <family val="2"/>
    </font>
    <font>
      <i/>
      <sz val="8"/>
      <name val="Geneva"/>
      <family val="2"/>
    </font>
    <font>
      <u/>
      <sz val="10"/>
      <color indexed="12"/>
      <name val="Geneva"/>
      <family val="2"/>
    </font>
    <font>
      <u/>
      <sz val="9"/>
      <name val="Geneva"/>
      <family val="2"/>
    </font>
    <font>
      <b/>
      <u/>
      <sz val="12"/>
      <name val="Geneva"/>
      <family val="2"/>
    </font>
    <font>
      <u/>
      <sz val="10"/>
      <name val="Genev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9"/>
      <name val="Lucida Calligraphy"/>
      <family val="4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49">
    <xf numFmtId="0" fontId="0" fillId="0" borderId="0" xfId="0"/>
    <xf numFmtId="0" fontId="3" fillId="0" borderId="0" xfId="0" applyFont="1" applyProtection="1"/>
    <xf numFmtId="0" fontId="2" fillId="0" borderId="0" xfId="0" applyFont="1" applyProtection="1"/>
    <xf numFmtId="0" fontId="4" fillId="0" borderId="0" xfId="0" applyFont="1" applyProtection="1"/>
    <xf numFmtId="0" fontId="4" fillId="0" borderId="0" xfId="0" applyFont="1" applyAlignment="1" applyProtection="1">
      <alignment horizontal="center"/>
    </xf>
    <xf numFmtId="0" fontId="0" fillId="0" borderId="0" xfId="0" applyProtection="1"/>
    <xf numFmtId="0" fontId="2" fillId="0" borderId="0" xfId="0" applyFont="1" applyAlignment="1" applyProtection="1">
      <alignment wrapText="1"/>
    </xf>
    <xf numFmtId="7" fontId="3" fillId="0" borderId="0" xfId="0" applyNumberFormat="1" applyFont="1" applyAlignment="1" applyProtection="1">
      <alignment horizontal="center"/>
    </xf>
    <xf numFmtId="0" fontId="2" fillId="0" borderId="0" xfId="0" applyFont="1" applyBorder="1" applyProtection="1"/>
    <xf numFmtId="7" fontId="2" fillId="0" borderId="0" xfId="0" applyNumberFormat="1" applyFont="1" applyAlignment="1" applyProtection="1">
      <alignment horizontal="center"/>
    </xf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 hidden="1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center"/>
    </xf>
    <xf numFmtId="0" fontId="1" fillId="0" borderId="0" xfId="0" applyFont="1" applyProtection="1"/>
    <xf numFmtId="0" fontId="3" fillId="0" borderId="0" xfId="0" applyFont="1" applyAlignment="1" applyProtection="1">
      <alignment wrapText="1"/>
    </xf>
    <xf numFmtId="7" fontId="7" fillId="0" borderId="0" xfId="0" applyNumberFormat="1" applyFont="1" applyAlignment="1" applyProtection="1">
      <alignment horizontal="center"/>
    </xf>
    <xf numFmtId="0" fontId="3" fillId="0" borderId="0" xfId="0" applyFont="1" applyBorder="1" applyProtection="1"/>
    <xf numFmtId="0" fontId="3" fillId="0" borderId="0" xfId="0" applyFont="1" applyProtection="1">
      <protection locked="0"/>
    </xf>
    <xf numFmtId="7" fontId="3" fillId="0" borderId="0" xfId="0" applyNumberFormat="1" applyFont="1" applyBorder="1" applyProtection="1">
      <protection locked="0"/>
    </xf>
    <xf numFmtId="0" fontId="5" fillId="2" borderId="0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/>
    <xf numFmtId="0" fontId="2" fillId="3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wrapText="1"/>
      <protection locked="0"/>
    </xf>
    <xf numFmtId="0" fontId="2" fillId="2" borderId="0" xfId="0" applyFont="1" applyFill="1" applyBorder="1" applyProtection="1">
      <protection locked="0"/>
    </xf>
    <xf numFmtId="0" fontId="0" fillId="2" borderId="0" xfId="0" applyFill="1" applyProtection="1">
      <protection locked="0"/>
    </xf>
    <xf numFmtId="0" fontId="8" fillId="4" borderId="1" xfId="0" applyFont="1" applyFill="1" applyBorder="1" applyAlignment="1" applyProtection="1">
      <alignment vertical="top"/>
    </xf>
    <xf numFmtId="0" fontId="8" fillId="4" borderId="2" xfId="0" applyFont="1" applyFill="1" applyBorder="1" applyAlignment="1" applyProtection="1">
      <alignment vertical="top"/>
    </xf>
    <xf numFmtId="0" fontId="8" fillId="4" borderId="3" xfId="0" applyFont="1" applyFill="1" applyBorder="1" applyAlignment="1" applyProtection="1">
      <alignment vertical="top"/>
    </xf>
    <xf numFmtId="0" fontId="8" fillId="4" borderId="1" xfId="0" applyFont="1" applyFill="1" applyBorder="1" applyAlignment="1" applyProtection="1">
      <alignment vertical="top" wrapText="1"/>
    </xf>
    <xf numFmtId="0" fontId="9" fillId="0" borderId="0" xfId="1" applyAlignment="1" applyProtection="1"/>
    <xf numFmtId="0" fontId="2" fillId="0" borderId="0" xfId="0" applyFont="1" applyAlignment="1" applyProtection="1">
      <alignment horizontal="left"/>
      <protection locked="0"/>
    </xf>
    <xf numFmtId="0" fontId="2" fillId="0" borderId="2" xfId="0" applyFont="1" applyBorder="1" applyProtection="1"/>
    <xf numFmtId="0" fontId="2" fillId="4" borderId="2" xfId="0" applyFont="1" applyFill="1" applyBorder="1" applyProtection="1"/>
    <xf numFmtId="0" fontId="5" fillId="5" borderId="4" xfId="0" applyFont="1" applyFill="1" applyBorder="1" applyAlignment="1" applyProtection="1">
      <protection locked="0"/>
    </xf>
    <xf numFmtId="0" fontId="2" fillId="5" borderId="5" xfId="0" applyFont="1" applyFill="1" applyBorder="1" applyAlignment="1" applyProtection="1">
      <protection locked="0"/>
    </xf>
    <xf numFmtId="0" fontId="8" fillId="5" borderId="6" xfId="0" applyFont="1" applyFill="1" applyBorder="1" applyAlignment="1" applyProtection="1">
      <alignment vertical="top"/>
      <protection locked="0"/>
    </xf>
    <xf numFmtId="0" fontId="13" fillId="0" borderId="0" xfId="0" applyFont="1"/>
    <xf numFmtId="44" fontId="13" fillId="0" borderId="0" xfId="0" applyNumberFormat="1" applyFont="1"/>
    <xf numFmtId="0" fontId="14" fillId="0" borderId="0" xfId="0" applyFont="1"/>
    <xf numFmtId="0" fontId="14" fillId="0" borderId="7" xfId="0" applyFont="1" applyBorder="1"/>
    <xf numFmtId="0" fontId="14" fillId="0" borderId="8" xfId="0" applyFont="1" applyBorder="1"/>
    <xf numFmtId="44" fontId="14" fillId="0" borderId="8" xfId="0" applyNumberFormat="1" applyFont="1" applyBorder="1"/>
    <xf numFmtId="44" fontId="14" fillId="0" borderId="9" xfId="0" applyNumberFormat="1" applyFont="1" applyBorder="1"/>
    <xf numFmtId="0" fontId="13" fillId="0" borderId="10" xfId="0" applyFont="1" applyBorder="1"/>
    <xf numFmtId="0" fontId="13" fillId="0" borderId="11" xfId="0" applyFont="1" applyBorder="1"/>
    <xf numFmtId="0" fontId="14" fillId="0" borderId="0" xfId="0" applyFont="1" applyBorder="1"/>
    <xf numFmtId="44" fontId="14" fillId="0" borderId="0" xfId="0" applyNumberFormat="1" applyFont="1" applyBorder="1"/>
    <xf numFmtId="44" fontId="14" fillId="0" borderId="12" xfId="0" applyNumberFormat="1" applyFont="1" applyBorder="1"/>
    <xf numFmtId="0" fontId="13" fillId="0" borderId="13" xfId="0" applyFont="1" applyBorder="1"/>
    <xf numFmtId="0" fontId="13" fillId="0" borderId="0" xfId="0" applyFont="1" applyBorder="1"/>
    <xf numFmtId="44" fontId="13" fillId="0" borderId="0" xfId="0" applyNumberFormat="1" applyFont="1" applyBorder="1"/>
    <xf numFmtId="44" fontId="13" fillId="0" borderId="14" xfId="0" applyNumberFormat="1" applyFont="1" applyBorder="1"/>
    <xf numFmtId="0" fontId="15" fillId="0" borderId="0" xfId="0" applyFont="1" applyBorder="1"/>
    <xf numFmtId="44" fontId="15" fillId="0" borderId="0" xfId="0" applyNumberFormat="1" applyFont="1" applyBorder="1"/>
    <xf numFmtId="0" fontId="15" fillId="0" borderId="0" xfId="0" applyFont="1"/>
    <xf numFmtId="0" fontId="13" fillId="0" borderId="15" xfId="0" applyFont="1" applyBorder="1" applyAlignment="1">
      <alignment horizontal="left" indent="2"/>
    </xf>
    <xf numFmtId="44" fontId="13" fillId="0" borderId="15" xfId="0" applyNumberFormat="1" applyFont="1" applyBorder="1"/>
    <xf numFmtId="0" fontId="13" fillId="0" borderId="1" xfId="0" applyFont="1" applyBorder="1"/>
    <xf numFmtId="0" fontId="13" fillId="0" borderId="2" xfId="0" applyFont="1" applyBorder="1"/>
    <xf numFmtId="0" fontId="14" fillId="0" borderId="2" xfId="0" applyFont="1" applyBorder="1"/>
    <xf numFmtId="44" fontId="14" fillId="0" borderId="2" xfId="0" applyNumberFormat="1" applyFont="1" applyBorder="1"/>
    <xf numFmtId="44" fontId="14" fillId="0" borderId="3" xfId="0" applyNumberFormat="1" applyFont="1" applyBorder="1"/>
    <xf numFmtId="0" fontId="2" fillId="0" borderId="0" xfId="0" applyFont="1" applyAlignment="1" applyProtection="1">
      <alignment horizontal="left" wrapText="1"/>
      <protection locked="0"/>
    </xf>
    <xf numFmtId="0" fontId="10" fillId="5" borderId="5" xfId="0" applyFont="1" applyFill="1" applyBorder="1" applyAlignment="1" applyProtection="1">
      <protection locked="0"/>
    </xf>
    <xf numFmtId="0" fontId="10" fillId="5" borderId="5" xfId="0" applyFont="1" applyFill="1" applyBorder="1" applyProtection="1">
      <protection locked="0"/>
    </xf>
    <xf numFmtId="0" fontId="8" fillId="5" borderId="5" xfId="0" applyFont="1" applyFill="1" applyBorder="1" applyAlignment="1" applyProtection="1">
      <alignment vertical="top"/>
      <protection locked="0"/>
    </xf>
    <xf numFmtId="0" fontId="2" fillId="5" borderId="5" xfId="0" applyFont="1" applyFill="1" applyBorder="1" applyProtection="1">
      <protection locked="0"/>
    </xf>
    <xf numFmtId="7" fontId="3" fillId="0" borderId="0" xfId="0" applyNumberFormat="1" applyFont="1" applyAlignment="1" applyProtection="1">
      <alignment horizontal="right"/>
    </xf>
    <xf numFmtId="7" fontId="2" fillId="0" borderId="0" xfId="0" applyNumberFormat="1" applyFont="1" applyProtection="1"/>
    <xf numFmtId="7" fontId="2" fillId="0" borderId="0" xfId="0" applyNumberFormat="1" applyFont="1" applyProtection="1">
      <protection locked="0"/>
    </xf>
    <xf numFmtId="0" fontId="3" fillId="0" borderId="0" xfId="0" applyFont="1" applyAlignment="1" applyProtection="1">
      <alignment horizontal="right"/>
    </xf>
    <xf numFmtId="7" fontId="2" fillId="0" borderId="0" xfId="0" applyNumberFormat="1" applyFont="1" applyAlignment="1" applyProtection="1">
      <alignment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Fill="1" applyBorder="1" applyProtection="1"/>
    <xf numFmtId="0" fontId="2" fillId="0" borderId="0" xfId="0" applyFont="1" applyFill="1" applyBorder="1" applyProtection="1"/>
    <xf numFmtId="0" fontId="4" fillId="6" borderId="16" xfId="0" applyFont="1" applyFill="1" applyBorder="1" applyProtection="1"/>
    <xf numFmtId="0" fontId="0" fillId="6" borderId="0" xfId="0" applyFill="1"/>
    <xf numFmtId="0" fontId="4" fillId="6" borderId="0" xfId="0" applyFont="1" applyFill="1"/>
    <xf numFmtId="0" fontId="4" fillId="0" borderId="17" xfId="0" applyFont="1" applyFill="1" applyBorder="1" applyProtection="1">
      <protection locked="0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center"/>
    </xf>
    <xf numFmtId="0" fontId="4" fillId="0" borderId="0" xfId="0" applyFont="1" applyFill="1"/>
    <xf numFmtId="0" fontId="0" fillId="0" borderId="0" xfId="0" applyFill="1"/>
    <xf numFmtId="40" fontId="0" fillId="0" borderId="0" xfId="0" applyNumberFormat="1" applyFill="1"/>
    <xf numFmtId="40" fontId="0" fillId="0" borderId="0" xfId="0" applyNumberFormat="1"/>
    <xf numFmtId="0" fontId="1" fillId="0" borderId="0" xfId="0" applyFont="1" applyFill="1"/>
    <xf numFmtId="0" fontId="4" fillId="0" borderId="2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protection locked="0"/>
    </xf>
    <xf numFmtId="0" fontId="4" fillId="0" borderId="0" xfId="0" applyFont="1" applyAlignment="1">
      <alignment horizontal="right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 wrapText="1"/>
    </xf>
    <xf numFmtId="0" fontId="2" fillId="0" borderId="0" xfId="0" applyFont="1" applyFill="1" applyBorder="1" applyAlignment="1" applyProtection="1">
      <alignment horizontal="left" wrapText="1"/>
    </xf>
    <xf numFmtId="0" fontId="4" fillId="0" borderId="0" xfId="0" applyFont="1"/>
    <xf numFmtId="40" fontId="0" fillId="0" borderId="18" xfId="0" applyNumberFormat="1" applyBorder="1"/>
    <xf numFmtId="40" fontId="0" fillId="0" borderId="19" xfId="0" applyNumberFormat="1" applyFill="1" applyBorder="1"/>
    <xf numFmtId="40" fontId="0" fillId="7" borderId="0" xfId="0" applyNumberFormat="1" applyFill="1"/>
    <xf numFmtId="0" fontId="11" fillId="8" borderId="20" xfId="0" applyFont="1" applyFill="1" applyBorder="1" applyProtection="1">
      <protection locked="0"/>
    </xf>
    <xf numFmtId="0" fontId="12" fillId="8" borderId="0" xfId="0" applyFont="1" applyFill="1"/>
    <xf numFmtId="40" fontId="12" fillId="8" borderId="0" xfId="0" applyNumberFormat="1" applyFont="1" applyFill="1"/>
    <xf numFmtId="0" fontId="11" fillId="6" borderId="0" xfId="0" applyFont="1" applyFill="1" applyBorder="1" applyProtection="1">
      <protection locked="0"/>
    </xf>
    <xf numFmtId="0" fontId="12" fillId="6" borderId="0" xfId="0" applyFont="1" applyFill="1"/>
    <xf numFmtId="40" fontId="12" fillId="6" borderId="0" xfId="0" applyNumberFormat="1" applyFont="1" applyFill="1"/>
    <xf numFmtId="40" fontId="11" fillId="6" borderId="0" xfId="0" applyNumberFormat="1" applyFont="1" applyFill="1"/>
    <xf numFmtId="40" fontId="0" fillId="6" borderId="0" xfId="0" applyNumberFormat="1" applyFill="1"/>
    <xf numFmtId="0" fontId="2" fillId="6" borderId="0" xfId="0" applyFont="1" applyFill="1" applyProtection="1">
      <protection locked="0"/>
    </xf>
    <xf numFmtId="0" fontId="11" fillId="0" borderId="0" xfId="0" applyFont="1" applyFill="1" applyBorder="1" applyProtection="1">
      <protection locked="0"/>
    </xf>
    <xf numFmtId="0" fontId="12" fillId="0" borderId="0" xfId="0" applyFont="1" applyFill="1"/>
    <xf numFmtId="40" fontId="12" fillId="0" borderId="0" xfId="0" applyNumberFormat="1" applyFont="1" applyFill="1"/>
    <xf numFmtId="40" fontId="11" fillId="0" borderId="0" xfId="0" applyNumberFormat="1" applyFont="1" applyFill="1"/>
    <xf numFmtId="0" fontId="2" fillId="0" borderId="0" xfId="0" applyFont="1" applyFill="1" applyProtection="1">
      <protection locked="0"/>
    </xf>
    <xf numFmtId="0" fontId="1" fillId="0" borderId="0" xfId="0" applyFont="1" applyFill="1" applyBorder="1" applyProtection="1"/>
    <xf numFmtId="7" fontId="3" fillId="0" borderId="0" xfId="0" applyNumberFormat="1" applyFont="1" applyAlignment="1" applyProtection="1">
      <alignment horizontal="left"/>
    </xf>
    <xf numFmtId="0" fontId="3" fillId="0" borderId="0" xfId="0" applyFont="1" applyAlignment="1" applyProtection="1">
      <protection locked="0"/>
    </xf>
    <xf numFmtId="0" fontId="1" fillId="0" borderId="0" xfId="0" applyFont="1" applyFill="1" applyBorder="1" applyProtection="1">
      <protection locked="0"/>
    </xf>
    <xf numFmtId="0" fontId="2" fillId="6" borderId="0" xfId="0" applyFont="1" applyFill="1" applyAlignment="1" applyProtection="1">
      <alignment horizontal="center"/>
      <protection locked="0"/>
    </xf>
    <xf numFmtId="40" fontId="0" fillId="0" borderId="0" xfId="0" applyNumberFormat="1" applyFont="1" applyFill="1" applyProtection="1"/>
    <xf numFmtId="0" fontId="2" fillId="5" borderId="21" xfId="0" applyFont="1" applyFill="1" applyBorder="1" applyAlignment="1" applyProtection="1">
      <alignment wrapText="1"/>
      <protection locked="0"/>
    </xf>
    <xf numFmtId="0" fontId="2" fillId="5" borderId="21" xfId="0" applyFont="1" applyFill="1" applyBorder="1" applyProtection="1"/>
    <xf numFmtId="0" fontId="8" fillId="4" borderId="14" xfId="0" applyFont="1" applyFill="1" applyBorder="1" applyAlignment="1" applyProtection="1">
      <alignment vertical="top"/>
    </xf>
    <xf numFmtId="0" fontId="2" fillId="0" borderId="22" xfId="0" applyFont="1" applyBorder="1" applyAlignment="1" applyProtection="1">
      <alignment wrapText="1"/>
      <protection locked="0"/>
    </xf>
    <xf numFmtId="0" fontId="2" fillId="0" borderId="22" xfId="0" applyFont="1" applyBorder="1" applyProtection="1">
      <protection locked="0"/>
    </xf>
    <xf numFmtId="0" fontId="2" fillId="5" borderId="20" xfId="0" applyFont="1" applyFill="1" applyBorder="1" applyAlignment="1" applyProtection="1">
      <alignment wrapText="1"/>
      <protection locked="0"/>
    </xf>
    <xf numFmtId="0" fontId="2" fillId="5" borderId="20" xfId="0" applyFont="1" applyFill="1" applyBorder="1" applyProtection="1">
      <protection locked="0"/>
    </xf>
    <xf numFmtId="0" fontId="2" fillId="5" borderId="21" xfId="0" applyFont="1" applyFill="1" applyBorder="1" applyProtection="1">
      <protection locked="0"/>
    </xf>
    <xf numFmtId="0" fontId="2" fillId="0" borderId="15" xfId="0" applyFont="1" applyBorder="1" applyProtection="1">
      <protection locked="0"/>
    </xf>
    <xf numFmtId="0" fontId="0" fillId="0" borderId="15" xfId="0" applyBorder="1" applyProtection="1">
      <protection locked="0"/>
    </xf>
    <xf numFmtId="0" fontId="4" fillId="0" borderId="15" xfId="0" applyFont="1" applyBorder="1" applyProtection="1"/>
    <xf numFmtId="40" fontId="0" fillId="0" borderId="15" xfId="0" applyNumberFormat="1" applyBorder="1"/>
    <xf numFmtId="40" fontId="0" fillId="0" borderId="15" xfId="0" applyNumberFormat="1" applyBorder="1" applyProtection="1">
      <protection locked="0"/>
    </xf>
    <xf numFmtId="40" fontId="0" fillId="0" borderId="23" xfId="0" applyNumberFormat="1" applyBorder="1"/>
    <xf numFmtId="40" fontId="0" fillId="0" borderId="15" xfId="0" applyNumberFormat="1" applyFill="1" applyBorder="1"/>
    <xf numFmtId="40" fontId="2" fillId="0" borderId="0" xfId="0" applyNumberFormat="1" applyFont="1" applyFill="1" applyProtection="1">
      <protection locked="0"/>
    </xf>
    <xf numFmtId="2" fontId="0" fillId="0" borderId="0" xfId="0" applyNumberFormat="1" applyFill="1" applyProtection="1"/>
    <xf numFmtId="40" fontId="0" fillId="0" borderId="0" xfId="0" applyNumberFormat="1" applyFill="1" applyBorder="1"/>
    <xf numFmtId="40" fontId="0" fillId="0" borderId="2" xfId="0" applyNumberFormat="1" applyBorder="1"/>
    <xf numFmtId="164" fontId="0" fillId="0" borderId="0" xfId="0" applyNumberFormat="1" applyProtection="1"/>
    <xf numFmtId="0" fontId="16" fillId="5" borderId="5" xfId="0" applyFont="1" applyFill="1" applyBorder="1" applyAlignment="1" applyProtection="1">
      <protection locked="0"/>
    </xf>
    <xf numFmtId="15" fontId="8" fillId="5" borderId="6" xfId="0" applyNumberFormat="1" applyFont="1" applyFill="1" applyBorder="1" applyAlignment="1" applyProtection="1">
      <alignment vertical="top"/>
      <protection locked="0"/>
    </xf>
  </cellXfs>
  <cellStyles count="2">
    <cellStyle name="Hyperlink" xfId="1" builtinId="8"/>
    <cellStyle name="Normal" xfId="0" builtinId="0"/>
  </cellStyles>
  <dxfs count="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postcard.form990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3"/>
  <sheetViews>
    <sheetView showZeros="0" tabSelected="1" topLeftCell="A70" zoomScaleNormal="100" workbookViewId="0">
      <selection activeCell="G95" sqref="G95"/>
    </sheetView>
  </sheetViews>
  <sheetFormatPr defaultColWidth="8.6640625" defaultRowHeight="11.4" outlineLevelRow="1"/>
  <cols>
    <col min="1" max="1" width="42.33203125" style="12" customWidth="1"/>
    <col min="2" max="2" width="3" style="12" customWidth="1"/>
    <col min="3" max="3" width="12" style="12" customWidth="1"/>
    <col min="4" max="4" width="2.44140625" style="12" customWidth="1"/>
    <col min="5" max="5" width="12.109375" style="15" customWidth="1"/>
    <col min="6" max="6" width="2.109375" style="12" customWidth="1"/>
    <col min="7" max="7" width="12" style="10" customWidth="1"/>
    <col min="8" max="8" width="2.33203125" style="10" customWidth="1"/>
    <col min="9" max="9" width="12.109375" style="12" customWidth="1"/>
    <col min="10" max="16384" width="8.6640625" style="12"/>
  </cols>
  <sheetData>
    <row r="1" spans="1:11" s="2" customFormat="1" ht="15.6">
      <c r="A1" s="80" t="s">
        <v>108</v>
      </c>
      <c r="B1" s="81"/>
      <c r="C1" s="82" t="s">
        <v>40</v>
      </c>
      <c r="D1" s="81"/>
      <c r="E1" s="81"/>
      <c r="F1" s="81"/>
      <c r="G1" s="82" t="s">
        <v>41</v>
      </c>
      <c r="H1" s="81"/>
      <c r="I1" s="81" t="s">
        <v>107</v>
      </c>
      <c r="J1"/>
      <c r="K1"/>
    </row>
    <row r="2" spans="1:11" s="2" customFormat="1" ht="15.6">
      <c r="A2" s="83"/>
      <c r="B2"/>
      <c r="C2"/>
      <c r="D2"/>
      <c r="E2"/>
      <c r="F2"/>
      <c r="G2"/>
      <c r="H2"/>
      <c r="I2" s="84"/>
      <c r="J2"/>
      <c r="K2"/>
    </row>
    <row r="3" spans="1:11" s="1" customFormat="1" ht="14.1" customHeight="1">
      <c r="A3" t="s">
        <v>98</v>
      </c>
      <c r="B3" s="85" t="s">
        <v>42</v>
      </c>
      <c r="C3" s="86" t="s">
        <v>104</v>
      </c>
      <c r="D3" s="85" t="s">
        <v>43</v>
      </c>
      <c r="E3" s="86" t="s">
        <v>104</v>
      </c>
      <c r="F3" s="87" t="s">
        <v>44</v>
      </c>
      <c r="G3" s="86" t="s">
        <v>103</v>
      </c>
      <c r="H3" s="87" t="s">
        <v>45</v>
      </c>
      <c r="I3" s="86" t="s">
        <v>105</v>
      </c>
      <c r="J3"/>
      <c r="K3"/>
    </row>
    <row r="4" spans="1:11" s="5" customFormat="1" ht="12.75" customHeight="1">
      <c r="A4"/>
      <c r="B4"/>
      <c r="C4" s="86" t="s">
        <v>46</v>
      </c>
      <c r="D4" s="86"/>
      <c r="E4" s="86" t="s">
        <v>46</v>
      </c>
      <c r="F4" s="86"/>
      <c r="G4" s="86" t="s">
        <v>47</v>
      </c>
      <c r="H4" s="85"/>
      <c r="I4" s="86" t="s">
        <v>48</v>
      </c>
      <c r="J4"/>
      <c r="K4"/>
    </row>
    <row r="5" spans="1:11" s="2" customFormat="1" ht="15.9" customHeight="1" thickBot="1">
      <c r="A5"/>
      <c r="B5"/>
      <c r="C5" s="88" t="s">
        <v>49</v>
      </c>
      <c r="D5" s="86"/>
      <c r="E5" s="88" t="s">
        <v>50</v>
      </c>
      <c r="F5" s="86"/>
      <c r="G5" s="88" t="s">
        <v>51</v>
      </c>
      <c r="H5" s="85"/>
      <c r="I5" s="88" t="s">
        <v>52</v>
      </c>
      <c r="J5"/>
      <c r="K5"/>
    </row>
    <row r="6" spans="1:11" ht="15.6">
      <c r="A6" s="89" t="s">
        <v>53</v>
      </c>
      <c r="B6" s="90"/>
      <c r="C6" s="91"/>
      <c r="D6" s="92"/>
      <c r="E6" s="92"/>
      <c r="F6" s="92"/>
      <c r="G6" s="92"/>
      <c r="H6" s="92"/>
      <c r="I6" s="92"/>
      <c r="J6"/>
      <c r="K6"/>
    </row>
    <row r="7" spans="1:11" ht="15.9" customHeight="1">
      <c r="A7" s="90" t="s">
        <v>54</v>
      </c>
      <c r="B7" s="90"/>
      <c r="C7" s="141">
        <v>209.85</v>
      </c>
      <c r="D7" s="92"/>
      <c r="E7" s="144">
        <f>C7</f>
        <v>209.85</v>
      </c>
      <c r="F7" s="92"/>
      <c r="G7" s="138">
        <v>439.63</v>
      </c>
      <c r="H7" s="92"/>
      <c r="I7" s="138"/>
      <c r="J7"/>
      <c r="K7"/>
    </row>
    <row r="8" spans="1:11" ht="14.1" customHeight="1">
      <c r="A8" s="90" t="s">
        <v>55</v>
      </c>
      <c r="B8" s="90"/>
      <c r="C8" s="141">
        <v>5.01</v>
      </c>
      <c r="D8" s="92"/>
      <c r="E8" s="144">
        <v>5.01</v>
      </c>
      <c r="F8" s="92"/>
      <c r="G8" s="138">
        <v>151.55000000000001</v>
      </c>
      <c r="H8" s="92"/>
      <c r="I8" s="138"/>
      <c r="J8"/>
      <c r="K8"/>
    </row>
    <row r="9" spans="1:11" s="3" customFormat="1" ht="15" customHeight="1" thickBot="1">
      <c r="A9" s="90" t="s">
        <v>56</v>
      </c>
      <c r="B9" s="90"/>
      <c r="C9" s="140"/>
      <c r="D9" s="92"/>
      <c r="E9" s="145">
        <f>C9</f>
        <v>0</v>
      </c>
      <c r="F9" s="92"/>
      <c r="G9" s="140"/>
      <c r="H9" s="92"/>
      <c r="I9" s="140"/>
      <c r="J9"/>
      <c r="K9"/>
    </row>
    <row r="10" spans="1:11" s="4" customFormat="1" ht="15.6">
      <c r="A10" s="93" t="s">
        <v>57</v>
      </c>
      <c r="B10" s="90"/>
      <c r="C10" s="91">
        <f>SUM(C7:C9)</f>
        <v>214.85999999999999</v>
      </c>
      <c r="D10" s="92"/>
      <c r="E10" s="91">
        <f>SUM(C7:C9)</f>
        <v>214.85999999999999</v>
      </c>
      <c r="F10" s="92"/>
      <c r="G10" s="91">
        <f>SUM(G7:G9)</f>
        <v>591.18000000000006</v>
      </c>
      <c r="H10" s="92"/>
      <c r="I10" s="92">
        <f>SUM(I7:I9)</f>
        <v>0</v>
      </c>
      <c r="J10"/>
      <c r="K10"/>
    </row>
    <row r="11" spans="1:11" s="2" customFormat="1" ht="15.9" customHeight="1">
      <c r="A11"/>
      <c r="B11"/>
      <c r="C11" s="86"/>
      <c r="D11" s="86"/>
      <c r="E11" s="86"/>
      <c r="F11" s="86"/>
      <c r="G11" s="86"/>
      <c r="H11" s="85"/>
      <c r="I11" s="86"/>
      <c r="J11"/>
      <c r="K11"/>
    </row>
    <row r="12" spans="1:11" ht="16.2" thickBot="1">
      <c r="A12" s="94" t="s">
        <v>58</v>
      </c>
      <c r="B12"/>
      <c r="C12"/>
      <c r="D12" s="95"/>
      <c r="E12"/>
      <c r="F12" s="95"/>
      <c r="G12"/>
      <c r="H12" s="96"/>
      <c r="I12"/>
      <c r="J12"/>
      <c r="K12"/>
    </row>
    <row r="13" spans="1:11" ht="13.2" outlineLevel="1">
      <c r="A13" s="97" t="s">
        <v>59</v>
      </c>
      <c r="B13"/>
      <c r="C13" s="138"/>
      <c r="D13" s="92"/>
      <c r="E13" s="138"/>
      <c r="F13" s="92"/>
      <c r="G13" s="138"/>
      <c r="H13" s="92"/>
      <c r="I13" s="138"/>
      <c r="J13"/>
      <c r="K13"/>
    </row>
    <row r="14" spans="1:11" ht="13.2" outlineLevel="1">
      <c r="A14" s="97" t="s">
        <v>60</v>
      </c>
      <c r="B14"/>
      <c r="C14" s="138"/>
      <c r="D14" s="92"/>
      <c r="E14" s="138"/>
      <c r="F14" s="92"/>
      <c r="G14" s="138"/>
      <c r="H14" s="92"/>
      <c r="I14" s="138"/>
      <c r="J14"/>
      <c r="K14"/>
    </row>
    <row r="15" spans="1:11" ht="13.2" outlineLevel="1">
      <c r="A15" s="97" t="s">
        <v>61</v>
      </c>
      <c r="B15"/>
      <c r="C15" s="138"/>
      <c r="D15" s="92"/>
      <c r="E15" s="138"/>
      <c r="F15" s="92"/>
      <c r="G15" s="138"/>
      <c r="H15" s="92"/>
      <c r="I15" s="138"/>
      <c r="J15"/>
      <c r="K15"/>
    </row>
    <row r="16" spans="1:11" ht="14.1" customHeight="1" outlineLevel="1">
      <c r="A16" s="97" t="s">
        <v>62</v>
      </c>
      <c r="B16"/>
      <c r="C16" s="138"/>
      <c r="D16" s="92"/>
      <c r="E16" s="138"/>
      <c r="F16" s="92"/>
      <c r="G16" s="138"/>
      <c r="H16" s="92"/>
      <c r="I16" s="138"/>
      <c r="J16"/>
      <c r="K16"/>
    </row>
    <row r="17" spans="1:11" ht="13.2" outlineLevel="1">
      <c r="A17" s="97" t="s">
        <v>63</v>
      </c>
      <c r="B17"/>
      <c r="C17" s="138"/>
      <c r="D17" s="92"/>
      <c r="E17" s="138"/>
      <c r="F17" s="92"/>
      <c r="G17" s="138"/>
      <c r="H17" s="92"/>
      <c r="I17" s="138"/>
      <c r="J17"/>
      <c r="K17"/>
    </row>
    <row r="18" spans="1:11" ht="13.2" outlineLevel="1">
      <c r="A18" s="98" t="s">
        <v>64</v>
      </c>
      <c r="B18"/>
      <c r="C18" s="138"/>
      <c r="D18" s="92"/>
      <c r="E18" s="138"/>
      <c r="F18" s="92"/>
      <c r="G18" s="138"/>
      <c r="H18" s="92"/>
      <c r="I18" s="138"/>
      <c r="J18"/>
      <c r="K18"/>
    </row>
    <row r="19" spans="1:11" ht="14.1" customHeight="1" outlineLevel="1">
      <c r="A19" s="97" t="s">
        <v>65</v>
      </c>
      <c r="B19"/>
      <c r="C19" s="138"/>
      <c r="D19" s="92"/>
      <c r="E19" s="138"/>
      <c r="F19" s="92"/>
      <c r="G19" s="138"/>
      <c r="H19" s="92"/>
      <c r="I19" s="138"/>
      <c r="J19"/>
      <c r="K19"/>
    </row>
    <row r="20" spans="1:11" ht="12" customHeight="1" outlineLevel="1">
      <c r="A20" s="97" t="s">
        <v>66</v>
      </c>
      <c r="B20"/>
      <c r="C20" s="138"/>
      <c r="D20" s="92"/>
      <c r="E20" s="138"/>
      <c r="F20" s="92"/>
      <c r="G20" s="138"/>
      <c r="H20" s="92"/>
      <c r="I20" s="138"/>
      <c r="J20"/>
      <c r="K20"/>
    </row>
    <row r="21" spans="1:11" ht="13.5" customHeight="1" outlineLevel="1">
      <c r="A21" s="97" t="s">
        <v>67</v>
      </c>
      <c r="B21"/>
      <c r="C21" s="138"/>
      <c r="D21" s="92"/>
      <c r="E21" s="138"/>
      <c r="F21" s="92"/>
      <c r="G21" s="138"/>
      <c r="H21" s="92"/>
      <c r="I21" s="138"/>
      <c r="J21"/>
      <c r="K21"/>
    </row>
    <row r="22" spans="1:11" ht="14.1" customHeight="1" outlineLevel="1">
      <c r="A22" s="97" t="s">
        <v>68</v>
      </c>
      <c r="B22"/>
      <c r="C22" s="138"/>
      <c r="D22" s="92"/>
      <c r="E22" s="138"/>
      <c r="F22" s="92"/>
      <c r="G22" s="138"/>
      <c r="H22" s="92"/>
      <c r="I22" s="138"/>
      <c r="J22"/>
      <c r="K22"/>
    </row>
    <row r="23" spans="1:11" ht="13.2" outlineLevel="1">
      <c r="A23" s="97" t="s">
        <v>69</v>
      </c>
      <c r="B23"/>
      <c r="C23" s="138">
        <v>0</v>
      </c>
      <c r="D23" s="92"/>
      <c r="E23" s="138">
        <v>0.22</v>
      </c>
      <c r="F23" s="92"/>
      <c r="G23" s="138">
        <v>0.22</v>
      </c>
      <c r="H23" s="92"/>
      <c r="I23" s="138"/>
      <c r="J23"/>
      <c r="K23"/>
    </row>
    <row r="24" spans="1:11" ht="13.2" outlineLevel="1">
      <c r="A24" s="97" t="s">
        <v>70</v>
      </c>
      <c r="B24"/>
      <c r="C24" s="138">
        <v>710.48</v>
      </c>
      <c r="D24" s="92"/>
      <c r="E24" s="138">
        <v>670</v>
      </c>
      <c r="F24" s="92"/>
      <c r="G24" s="138">
        <v>668.66</v>
      </c>
      <c r="H24" s="92"/>
      <c r="I24" s="138">
        <v>700</v>
      </c>
      <c r="J24"/>
      <c r="K24"/>
    </row>
    <row r="25" spans="1:11" ht="13.2" outlineLevel="1">
      <c r="A25" s="97" t="s">
        <v>71</v>
      </c>
      <c r="B25"/>
      <c r="C25" s="138"/>
      <c r="D25" s="92"/>
      <c r="E25" s="138"/>
      <c r="F25" s="92"/>
      <c r="G25" s="138"/>
      <c r="H25" s="92"/>
      <c r="I25" s="138"/>
      <c r="J25"/>
      <c r="K25"/>
    </row>
    <row r="26" spans="1:11" ht="13.2" outlineLevel="1">
      <c r="A26" s="97" t="s">
        <v>110</v>
      </c>
      <c r="B26"/>
      <c r="C26" s="138">
        <v>600</v>
      </c>
      <c r="D26" s="92"/>
      <c r="E26" s="138"/>
      <c r="F26" s="92"/>
      <c r="G26" s="138"/>
      <c r="H26" s="92"/>
      <c r="I26" s="138">
        <v>600</v>
      </c>
      <c r="J26"/>
      <c r="K26"/>
    </row>
    <row r="27" spans="1:11" ht="13.2" outlineLevel="1">
      <c r="A27" s="97" t="s">
        <v>72</v>
      </c>
      <c r="B27"/>
      <c r="C27" s="138">
        <v>657.06</v>
      </c>
      <c r="D27" s="92"/>
      <c r="E27" s="138">
        <v>800</v>
      </c>
      <c r="F27" s="92"/>
      <c r="G27" s="138">
        <v>382.5</v>
      </c>
      <c r="H27" s="92"/>
      <c r="I27" s="138">
        <v>650</v>
      </c>
      <c r="J27"/>
      <c r="K27"/>
    </row>
    <row r="28" spans="1:11" ht="13.2" outlineLevel="1">
      <c r="A28" s="97" t="s">
        <v>73</v>
      </c>
      <c r="B28"/>
      <c r="C28" s="138"/>
      <c r="D28" s="92"/>
      <c r="E28" s="138"/>
      <c r="F28" s="92"/>
      <c r="G28" s="138"/>
      <c r="H28" s="92"/>
      <c r="I28" s="138"/>
      <c r="J28"/>
      <c r="K28"/>
    </row>
    <row r="29" spans="1:11" ht="14.1" customHeight="1" outlineLevel="1">
      <c r="A29" s="97" t="s">
        <v>113</v>
      </c>
      <c r="B29"/>
      <c r="C29" s="138"/>
      <c r="D29" s="92"/>
      <c r="E29" s="138"/>
      <c r="F29" s="92"/>
      <c r="G29" s="138">
        <v>51.7</v>
      </c>
      <c r="H29" s="92"/>
      <c r="I29" s="138"/>
      <c r="J29"/>
      <c r="K29"/>
    </row>
    <row r="30" spans="1:11" ht="13.2" outlineLevel="1">
      <c r="A30"/>
      <c r="B30"/>
      <c r="C30" s="138"/>
      <c r="D30" s="92"/>
      <c r="E30" s="138"/>
      <c r="F30" s="92"/>
      <c r="G30" s="138"/>
      <c r="H30" s="92"/>
      <c r="I30" s="138"/>
      <c r="J30"/>
      <c r="K30"/>
    </row>
    <row r="31" spans="1:11" ht="13.8" outlineLevel="1" thickBot="1">
      <c r="A31"/>
      <c r="B31"/>
      <c r="C31" s="140"/>
      <c r="D31" s="92"/>
      <c r="E31" s="140"/>
      <c r="F31" s="92"/>
      <c r="G31" s="140"/>
      <c r="H31" s="92"/>
      <c r="I31" s="140"/>
      <c r="J31"/>
      <c r="K31"/>
    </row>
    <row r="32" spans="1:11" ht="13.5" customHeight="1">
      <c r="A32" s="99" t="s">
        <v>74</v>
      </c>
      <c r="B32"/>
      <c r="C32" s="92">
        <f>SUM(C13:C31)</f>
        <v>1967.54</v>
      </c>
      <c r="D32" s="92"/>
      <c r="E32" s="92">
        <f>SUM(E13:E31)</f>
        <v>1470.22</v>
      </c>
      <c r="F32" s="92"/>
      <c r="G32" s="92">
        <f>SUM(G13:G31)</f>
        <v>1103.0800000000002</v>
      </c>
      <c r="H32" s="92"/>
      <c r="I32" s="92">
        <f>SUM(I13:I31)</f>
        <v>1950</v>
      </c>
      <c r="J32"/>
      <c r="K32"/>
    </row>
    <row r="33" spans="1:17" ht="12.75" customHeight="1">
      <c r="A33"/>
      <c r="B33"/>
      <c r="C33"/>
      <c r="D33"/>
      <c r="E33"/>
      <c r="F33"/>
      <c r="G33"/>
      <c r="H33"/>
      <c r="I33"/>
      <c r="J33"/>
      <c r="K33"/>
    </row>
    <row r="34" spans="1:17" ht="20.25" customHeight="1" thickBot="1">
      <c r="A34" s="94" t="s">
        <v>75</v>
      </c>
      <c r="B34"/>
      <c r="C34"/>
      <c r="D34"/>
      <c r="E34"/>
      <c r="F34"/>
      <c r="G34"/>
      <c r="H34"/>
      <c r="I34"/>
      <c r="J34"/>
      <c r="K34"/>
    </row>
    <row r="35" spans="1:17" ht="13.2" outlineLevel="1">
      <c r="A35" s="100" t="s">
        <v>59</v>
      </c>
      <c r="B35"/>
      <c r="C35" s="138"/>
      <c r="D35" s="92"/>
      <c r="E35" s="138"/>
      <c r="F35" s="92"/>
      <c r="G35" s="138"/>
      <c r="H35" s="92"/>
      <c r="I35" s="138"/>
      <c r="J35"/>
      <c r="K35"/>
    </row>
    <row r="36" spans="1:17" ht="13.2" outlineLevel="1">
      <c r="A36" s="101" t="s">
        <v>60</v>
      </c>
      <c r="B36"/>
      <c r="C36" s="138"/>
      <c r="D36" s="92"/>
      <c r="E36" s="138"/>
      <c r="F36" s="92"/>
      <c r="G36" s="138"/>
      <c r="H36" s="92"/>
      <c r="I36" s="138"/>
      <c r="J36"/>
      <c r="K36"/>
    </row>
    <row r="37" spans="1:17" s="25" customFormat="1" ht="13.2" outlineLevel="1">
      <c r="A37" s="101" t="s">
        <v>61</v>
      </c>
      <c r="B37"/>
      <c r="C37" s="138"/>
      <c r="D37" s="92"/>
      <c r="E37" s="138"/>
      <c r="F37" s="92"/>
      <c r="G37" s="138"/>
      <c r="H37" s="92"/>
      <c r="I37" s="138"/>
      <c r="J37"/>
      <c r="K37"/>
      <c r="L37" s="120"/>
      <c r="M37" s="120"/>
      <c r="N37" s="120"/>
      <c r="O37" s="120"/>
      <c r="P37" s="120"/>
      <c r="Q37" s="120"/>
    </row>
    <row r="38" spans="1:17" s="2" customFormat="1" ht="12.75" customHeight="1" outlineLevel="1">
      <c r="A38" s="101" t="s">
        <v>76</v>
      </c>
      <c r="B38"/>
      <c r="C38" s="138"/>
      <c r="D38" s="92"/>
      <c r="E38" s="138"/>
      <c r="F38" s="92"/>
      <c r="G38" s="138"/>
      <c r="H38" s="92"/>
      <c r="I38" s="138"/>
      <c r="J38"/>
      <c r="K38"/>
    </row>
    <row r="39" spans="1:17" s="2" customFormat="1" ht="13.2" outlineLevel="1">
      <c r="A39" s="101" t="s">
        <v>63</v>
      </c>
      <c r="B39"/>
      <c r="C39" s="138"/>
      <c r="D39" s="92"/>
      <c r="E39" s="138"/>
      <c r="F39" s="92"/>
      <c r="G39" s="138"/>
      <c r="H39" s="92"/>
      <c r="I39" s="138"/>
      <c r="J39"/>
      <c r="K39"/>
    </row>
    <row r="40" spans="1:17" s="2" customFormat="1" ht="13.2" outlineLevel="1">
      <c r="A40" s="101" t="s">
        <v>112</v>
      </c>
      <c r="B40"/>
      <c r="C40" s="138">
        <v>600</v>
      </c>
      <c r="D40" s="92"/>
      <c r="E40" s="138"/>
      <c r="F40" s="92"/>
      <c r="G40" s="138"/>
      <c r="H40" s="92"/>
      <c r="I40" s="138">
        <v>600</v>
      </c>
      <c r="J40"/>
      <c r="K40"/>
    </row>
    <row r="41" spans="1:17" s="1" customFormat="1" ht="12.75" customHeight="1" outlineLevel="1">
      <c r="A41" s="101" t="s">
        <v>65</v>
      </c>
      <c r="B41"/>
      <c r="C41" s="138"/>
      <c r="D41" s="92"/>
      <c r="E41" s="138"/>
      <c r="F41" s="92"/>
      <c r="G41" s="138"/>
      <c r="H41" s="92"/>
      <c r="I41" s="138"/>
      <c r="J41"/>
      <c r="K41"/>
    </row>
    <row r="42" spans="1:17" s="5" customFormat="1" ht="12.75" customHeight="1" outlineLevel="1">
      <c r="A42" s="101" t="s">
        <v>109</v>
      </c>
      <c r="B42"/>
      <c r="C42" s="138"/>
      <c r="D42" s="92"/>
      <c r="E42" s="138">
        <v>1000</v>
      </c>
      <c r="F42" s="92"/>
      <c r="G42" s="138">
        <v>681.81</v>
      </c>
      <c r="H42" s="92"/>
      <c r="I42" s="138">
        <v>1000</v>
      </c>
      <c r="J42"/>
      <c r="K42"/>
    </row>
    <row r="43" spans="1:17" s="1" customFormat="1" ht="12.75" customHeight="1" outlineLevel="1">
      <c r="A43" s="101" t="s">
        <v>66</v>
      </c>
      <c r="B43"/>
      <c r="C43" s="138"/>
      <c r="D43" s="92"/>
      <c r="E43" s="138"/>
      <c r="F43" s="92"/>
      <c r="G43" s="138"/>
      <c r="H43" s="92"/>
      <c r="I43" s="138"/>
      <c r="J43"/>
      <c r="K43"/>
    </row>
    <row r="44" spans="1:17" s="5" customFormat="1" ht="13.2" outlineLevel="1">
      <c r="A44" s="101" t="s">
        <v>68</v>
      </c>
      <c r="B44"/>
      <c r="C44" s="138"/>
      <c r="D44" s="92"/>
      <c r="E44" s="138"/>
      <c r="F44" s="92"/>
      <c r="G44" s="138"/>
      <c r="H44" s="92"/>
      <c r="I44" s="138"/>
      <c r="J44"/>
      <c r="K44"/>
    </row>
    <row r="45" spans="1:17" ht="13.2" outlineLevel="1">
      <c r="A45" s="101" t="s">
        <v>77</v>
      </c>
      <c r="B45"/>
      <c r="C45" s="138"/>
      <c r="D45" s="92"/>
      <c r="E45" s="138"/>
      <c r="F45" s="92"/>
      <c r="G45" s="138"/>
      <c r="H45" s="92"/>
      <c r="I45" s="138"/>
      <c r="J45"/>
      <c r="K45"/>
    </row>
    <row r="46" spans="1:17" ht="12.75" customHeight="1" outlineLevel="1">
      <c r="A46" s="101" t="s">
        <v>78</v>
      </c>
      <c r="B46"/>
      <c r="C46" s="138"/>
      <c r="D46" s="92"/>
      <c r="E46" s="138"/>
      <c r="F46" s="92"/>
      <c r="G46" s="138"/>
      <c r="H46" s="92"/>
      <c r="I46" s="138"/>
      <c r="J46"/>
      <c r="K46"/>
    </row>
    <row r="47" spans="1:17" ht="12.75" customHeight="1" outlineLevel="1">
      <c r="A47" s="101" t="s">
        <v>79</v>
      </c>
      <c r="B47"/>
      <c r="C47" s="138"/>
      <c r="D47" s="92"/>
      <c r="E47" s="138"/>
      <c r="F47" s="92"/>
      <c r="G47" s="138"/>
      <c r="H47" s="92"/>
      <c r="I47" s="138"/>
      <c r="J47"/>
      <c r="K47"/>
    </row>
    <row r="48" spans="1:17" ht="13.2" outlineLevel="1">
      <c r="A48" s="101" t="s">
        <v>80</v>
      </c>
      <c r="B48"/>
      <c r="C48" s="138">
        <v>76</v>
      </c>
      <c r="D48" s="92"/>
      <c r="E48" s="138">
        <v>96</v>
      </c>
      <c r="F48" s="92"/>
      <c r="G48" s="138">
        <v>172</v>
      </c>
      <c r="H48" s="92"/>
      <c r="I48" s="138">
        <v>76</v>
      </c>
      <c r="J48"/>
      <c r="K48"/>
    </row>
    <row r="49" spans="1:11" ht="12.75" customHeight="1" outlineLevel="1">
      <c r="A49" s="101" t="s">
        <v>81</v>
      </c>
      <c r="B49"/>
      <c r="C49" s="139"/>
      <c r="D49" s="92"/>
      <c r="E49" s="138"/>
      <c r="F49" s="92"/>
      <c r="G49" s="138"/>
      <c r="H49" s="92"/>
      <c r="I49" s="138"/>
      <c r="J49"/>
      <c r="K49"/>
    </row>
    <row r="50" spans="1:11" ht="12.9" customHeight="1" outlineLevel="1">
      <c r="A50" s="101" t="s">
        <v>82</v>
      </c>
      <c r="B50"/>
      <c r="C50" s="138">
        <v>50</v>
      </c>
      <c r="D50" s="92"/>
      <c r="E50" s="138"/>
      <c r="F50" s="92"/>
      <c r="G50" s="138">
        <v>500</v>
      </c>
      <c r="H50" s="92"/>
      <c r="I50" s="138">
        <v>500</v>
      </c>
      <c r="J50"/>
      <c r="K50"/>
    </row>
    <row r="51" spans="1:11" ht="13.2" outlineLevel="1">
      <c r="A51" s="101" t="s">
        <v>83</v>
      </c>
      <c r="B51"/>
      <c r="C51" s="138"/>
      <c r="D51" s="92"/>
      <c r="E51" s="138">
        <v>150</v>
      </c>
      <c r="F51" s="92"/>
      <c r="G51" s="138"/>
      <c r="H51" s="92"/>
      <c r="I51" s="138">
        <v>150</v>
      </c>
      <c r="J51"/>
      <c r="K51"/>
    </row>
    <row r="52" spans="1:11" ht="13.2" outlineLevel="1">
      <c r="A52" s="101" t="s">
        <v>84</v>
      </c>
      <c r="B52"/>
      <c r="C52" s="138"/>
      <c r="D52" s="92"/>
      <c r="E52" s="138">
        <v>294</v>
      </c>
      <c r="F52" s="92"/>
      <c r="G52" s="138"/>
      <c r="H52" s="92"/>
      <c r="I52" s="138"/>
      <c r="J52"/>
      <c r="K52"/>
    </row>
    <row r="53" spans="1:11" ht="13.2" outlineLevel="1">
      <c r="A53" s="101" t="s">
        <v>85</v>
      </c>
      <c r="B53"/>
      <c r="C53" s="138"/>
      <c r="D53" s="92"/>
      <c r="E53" s="138"/>
      <c r="F53" s="92"/>
      <c r="G53" s="138"/>
      <c r="H53" s="92"/>
      <c r="I53" s="138"/>
      <c r="J53"/>
      <c r="K53"/>
    </row>
    <row r="54" spans="1:11" ht="13.2" outlineLevel="1">
      <c r="A54" s="101" t="s">
        <v>86</v>
      </c>
      <c r="B54"/>
      <c r="C54" s="138"/>
      <c r="D54" s="92"/>
      <c r="E54" s="138"/>
      <c r="F54" s="92"/>
      <c r="G54" s="138"/>
      <c r="H54" s="92"/>
      <c r="I54" s="138"/>
      <c r="J54"/>
      <c r="K54"/>
    </row>
    <row r="55" spans="1:11" ht="13.2" outlineLevel="1">
      <c r="A55" s="8" t="s">
        <v>87</v>
      </c>
      <c r="B55"/>
      <c r="C55" s="138">
        <v>120</v>
      </c>
      <c r="D55" s="92"/>
      <c r="E55" s="138">
        <v>120</v>
      </c>
      <c r="F55" s="92"/>
      <c r="G55" s="138">
        <v>125.6</v>
      </c>
      <c r="H55" s="92"/>
      <c r="I55" s="138">
        <v>120</v>
      </c>
      <c r="J55"/>
      <c r="K55"/>
    </row>
    <row r="56" spans="1:11" ht="23.4" outlineLevel="1">
      <c r="A56" s="102" t="s">
        <v>111</v>
      </c>
      <c r="B56"/>
      <c r="C56" s="135">
        <v>19.93</v>
      </c>
      <c r="E56" s="135"/>
      <c r="G56" s="135"/>
      <c r="H56" s="12"/>
      <c r="I56" s="135"/>
      <c r="J56"/>
      <c r="K56"/>
    </row>
    <row r="57" spans="1:11" ht="13.2" outlineLevel="1">
      <c r="A57" s="102"/>
      <c r="B57"/>
      <c r="C57" s="138"/>
      <c r="D57" s="92"/>
      <c r="E57" s="138"/>
      <c r="F57" s="92"/>
      <c r="G57" s="138"/>
      <c r="H57" s="92"/>
      <c r="I57" s="138"/>
      <c r="J57"/>
      <c r="K57"/>
    </row>
    <row r="58" spans="1:11" ht="13.8" outlineLevel="1" thickBot="1">
      <c r="A58" s="102"/>
      <c r="B58"/>
      <c r="C58" s="140"/>
      <c r="D58" s="92"/>
      <c r="E58" s="140"/>
      <c r="F58" s="92"/>
      <c r="G58" s="140"/>
      <c r="H58" s="92"/>
      <c r="I58" s="140"/>
      <c r="J58"/>
      <c r="K58"/>
    </row>
    <row r="59" spans="1:11" ht="12.75" customHeight="1">
      <c r="A59" s="99" t="s">
        <v>88</v>
      </c>
      <c r="B59"/>
      <c r="C59" s="92">
        <f>SUM(C35:C57)</f>
        <v>865.93</v>
      </c>
      <c r="D59" s="92"/>
      <c r="E59" s="92">
        <f>SUM(E35:E58)</f>
        <v>1660</v>
      </c>
      <c r="F59" s="92"/>
      <c r="G59" s="92">
        <f>SUM(G35:G58)</f>
        <v>1479.4099999999999</v>
      </c>
      <c r="H59" s="92"/>
      <c r="I59" s="92">
        <f>SUM(I35:I58)</f>
        <v>2446</v>
      </c>
      <c r="J59"/>
      <c r="K59"/>
    </row>
    <row r="60" spans="1:11" ht="12.75" customHeight="1">
      <c r="A60"/>
      <c r="B60"/>
      <c r="C60" s="92"/>
      <c r="D60" s="92"/>
      <c r="E60" s="92"/>
      <c r="F60" s="92"/>
      <c r="G60" s="92"/>
      <c r="H60" s="92"/>
      <c r="I60" s="92"/>
      <c r="J60"/>
      <c r="K60"/>
    </row>
    <row r="61" spans="1:11" ht="16.2" thickBot="1">
      <c r="A61" s="103" t="s">
        <v>89</v>
      </c>
      <c r="B61"/>
      <c r="C61" s="104">
        <f>(C32-C59)</f>
        <v>1101.6100000000001</v>
      </c>
      <c r="D61" s="92"/>
      <c r="E61" s="104">
        <f>E32-E59</f>
        <v>-189.77999999999997</v>
      </c>
      <c r="F61" s="92"/>
      <c r="G61" s="104">
        <f>G32-G59</f>
        <v>-376.3299999999997</v>
      </c>
      <c r="H61" s="92"/>
      <c r="I61" s="104">
        <f>I32-I59</f>
        <v>-496</v>
      </c>
      <c r="J61"/>
      <c r="K61"/>
    </row>
    <row r="62" spans="1:11" ht="12.75" customHeight="1" thickTop="1">
      <c r="A62"/>
      <c r="B62"/>
      <c r="C62" s="92"/>
      <c r="D62" s="92"/>
      <c r="E62" s="92"/>
      <c r="F62" s="92"/>
      <c r="G62" s="92"/>
      <c r="H62" s="92"/>
      <c r="I62" s="92"/>
      <c r="J62"/>
      <c r="K62"/>
    </row>
    <row r="63" spans="1:11" s="2" customFormat="1" ht="12.75" customHeight="1">
      <c r="A63" s="85"/>
      <c r="B63"/>
      <c r="C63" s="92"/>
      <c r="D63" s="92"/>
      <c r="E63" s="92"/>
      <c r="F63" s="92"/>
      <c r="G63" s="92"/>
      <c r="H63" s="92"/>
      <c r="I63" s="92"/>
      <c r="J63"/>
      <c r="K63"/>
    </row>
    <row r="64" spans="1:11" ht="24" customHeight="1" thickBot="1">
      <c r="A64" s="85" t="s">
        <v>90</v>
      </c>
      <c r="B64"/>
      <c r="C64" s="105">
        <f>C10+C61</f>
        <v>1316.47</v>
      </c>
      <c r="D64" s="92"/>
      <c r="E64" s="106"/>
      <c r="F64" s="92"/>
      <c r="G64" s="104"/>
      <c r="H64" s="92"/>
      <c r="I64" s="106"/>
      <c r="J64"/>
      <c r="K64"/>
    </row>
    <row r="65" spans="1:11" s="2" customFormat="1" ht="12.75" customHeight="1" thickTop="1">
      <c r="A65"/>
      <c r="B65"/>
      <c r="C65" s="92"/>
      <c r="D65" s="92"/>
      <c r="E65" s="92"/>
      <c r="F65" s="92"/>
      <c r="G65" s="92"/>
      <c r="H65" s="92"/>
      <c r="I65" s="92"/>
      <c r="J65"/>
      <c r="K65"/>
    </row>
    <row r="66" spans="1:11" s="115" customFormat="1" ht="18" customHeight="1">
      <c r="A66" s="110"/>
      <c r="B66" s="111"/>
      <c r="C66" s="113" t="s">
        <v>91</v>
      </c>
      <c r="E66" s="112"/>
      <c r="F66" s="112"/>
      <c r="G66" s="112"/>
      <c r="H66" s="112"/>
      <c r="I66" s="114"/>
      <c r="J66" s="81"/>
      <c r="K66" s="81"/>
    </row>
    <row r="67" spans="1:11" s="120" customFormat="1" ht="12.75" customHeight="1">
      <c r="A67" s="116"/>
      <c r="B67" s="117"/>
      <c r="C67" s="118"/>
      <c r="D67" s="119"/>
      <c r="E67" s="118"/>
      <c r="F67" s="118"/>
      <c r="G67" s="118"/>
      <c r="H67" s="118"/>
      <c r="I67" s="91"/>
      <c r="J67" s="90"/>
      <c r="K67" s="90"/>
    </row>
    <row r="68" spans="1:11" s="120" customFormat="1" ht="12.75" customHeight="1">
      <c r="A68" s="124" t="s">
        <v>94</v>
      </c>
      <c r="B68" s="117"/>
      <c r="C68" s="118"/>
      <c r="D68" s="119"/>
      <c r="E68" s="118"/>
      <c r="F68" s="118"/>
      <c r="G68" s="118"/>
      <c r="H68" s="118"/>
      <c r="I68" s="91"/>
      <c r="J68" s="90"/>
      <c r="K68" s="90"/>
    </row>
    <row r="69" spans="1:11" s="2" customFormat="1" ht="12.75" customHeight="1">
      <c r="A69" s="2" t="s">
        <v>92</v>
      </c>
      <c r="B69" s="121"/>
      <c r="C69" s="126">
        <f>I10</f>
        <v>0</v>
      </c>
      <c r="D69" s="72"/>
      <c r="E69" s="73"/>
      <c r="F69" s="74"/>
      <c r="G69" s="10"/>
      <c r="H69" s="10"/>
    </row>
    <row r="70" spans="1:11" ht="12.75" customHeight="1">
      <c r="A70" s="2" t="s">
        <v>93</v>
      </c>
      <c r="B70" s="2"/>
      <c r="C70" s="126">
        <f>I59</f>
        <v>2446</v>
      </c>
      <c r="D70" s="75"/>
      <c r="E70" s="76"/>
      <c r="F70" s="77"/>
      <c r="G70" s="22"/>
      <c r="I70" s="2"/>
      <c r="J70" s="2"/>
      <c r="K70" s="2"/>
    </row>
    <row r="71" spans="1:11" ht="12.75" customHeight="1">
      <c r="A71" s="2"/>
      <c r="B71" s="2"/>
      <c r="C71" s="126"/>
      <c r="D71" s="75"/>
      <c r="E71" s="76"/>
      <c r="F71" s="77"/>
      <c r="G71" s="22"/>
      <c r="I71" s="2"/>
      <c r="J71" s="2"/>
      <c r="K71" s="2"/>
    </row>
    <row r="72" spans="1:11" s="2" customFormat="1" ht="11.25" customHeight="1">
      <c r="A72" s="17" t="s">
        <v>34</v>
      </c>
      <c r="B72" s="17"/>
      <c r="C72" s="1"/>
      <c r="D72" s="1"/>
      <c r="E72" s="15"/>
      <c r="F72" s="12"/>
      <c r="G72" s="10"/>
      <c r="H72" s="10"/>
      <c r="I72" s="1"/>
      <c r="J72" s="1" t="s">
        <v>99</v>
      </c>
      <c r="K72" s="1"/>
    </row>
    <row r="73" spans="1:11" ht="12.75" customHeight="1">
      <c r="A73" s="17" t="s">
        <v>35</v>
      </c>
      <c r="B73" s="5"/>
      <c r="C73" s="142">
        <f>C69</f>
        <v>0</v>
      </c>
      <c r="D73" s="19">
        <f>E69</f>
        <v>0</v>
      </c>
      <c r="E73" s="122" t="s">
        <v>36</v>
      </c>
      <c r="F73" s="22"/>
      <c r="I73" s="143">
        <f>C70*1.5</f>
        <v>3669</v>
      </c>
      <c r="J73" s="5"/>
      <c r="K73" s="5"/>
    </row>
    <row r="74" spans="1:11" s="2" customFormat="1" ht="11.25" customHeight="1">
      <c r="A74" s="5"/>
      <c r="B74" s="5"/>
      <c r="C74" s="17"/>
      <c r="D74" s="19"/>
      <c r="E74" s="7"/>
      <c r="F74" s="22"/>
      <c r="G74" s="10"/>
      <c r="H74" s="10"/>
    </row>
    <row r="75" spans="1:11" s="2" customFormat="1" ht="11.25" customHeight="1">
      <c r="A75" s="5"/>
      <c r="B75" s="5"/>
      <c r="C75" s="17"/>
      <c r="D75" s="19"/>
      <c r="E75" s="7"/>
      <c r="F75" s="22"/>
      <c r="G75" s="10"/>
      <c r="H75" s="10"/>
    </row>
    <row r="76" spans="1:11" s="2" customFormat="1" ht="11.25" customHeight="1">
      <c r="A76" s="5"/>
      <c r="B76" s="5"/>
      <c r="C76" s="17"/>
      <c r="D76" s="19"/>
      <c r="E76" s="7"/>
      <c r="F76" s="22"/>
      <c r="G76" s="10"/>
      <c r="H76" s="10"/>
    </row>
    <row r="77" spans="1:11" ht="12.75" customHeight="1">
      <c r="A77" s="21" t="s">
        <v>37</v>
      </c>
      <c r="C77" s="125">
        <f>C78+C79</f>
        <v>17</v>
      </c>
      <c r="E77" s="123" t="s">
        <v>39</v>
      </c>
      <c r="F77" s="10"/>
      <c r="G77" s="12"/>
      <c r="H77" s="12"/>
    </row>
    <row r="78" spans="1:11" s="2" customFormat="1">
      <c r="A78" s="2" t="s">
        <v>9</v>
      </c>
      <c r="B78" s="14"/>
      <c r="C78" s="135">
        <v>12</v>
      </c>
      <c r="D78" s="12"/>
      <c r="E78" s="35" t="s">
        <v>10</v>
      </c>
      <c r="F78" s="10"/>
      <c r="G78" s="12"/>
      <c r="I78" s="135"/>
      <c r="K78" s="12"/>
    </row>
    <row r="79" spans="1:11">
      <c r="A79" s="2" t="s">
        <v>0</v>
      </c>
      <c r="B79" s="14"/>
      <c r="C79" s="135">
        <v>5</v>
      </c>
      <c r="E79" s="35" t="s">
        <v>95</v>
      </c>
      <c r="F79" s="10"/>
      <c r="G79" s="12"/>
    </row>
    <row r="80" spans="1:11" ht="15.6">
      <c r="A80" s="11"/>
      <c r="B80" s="14"/>
      <c r="E80" s="12" t="s">
        <v>96</v>
      </c>
      <c r="F80" s="10"/>
      <c r="G80" s="3"/>
      <c r="I80" s="137"/>
      <c r="K80" s="3"/>
    </row>
    <row r="81" spans="1:11" ht="12.75" customHeight="1">
      <c r="A81" s="1" t="s">
        <v>38</v>
      </c>
      <c r="B81" s="16">
        <f>SUM(B82:B84)</f>
        <v>0</v>
      </c>
      <c r="C81" s="13"/>
      <c r="D81" s="13"/>
      <c r="E81" s="34" t="s">
        <v>11</v>
      </c>
      <c r="F81" s="10"/>
      <c r="G81" s="4"/>
      <c r="H81" s="4"/>
      <c r="K81" s="4"/>
    </row>
    <row r="82" spans="1:11" ht="13.2">
      <c r="A82" s="2" t="s">
        <v>100</v>
      </c>
      <c r="B82" s="14" t="s">
        <v>1</v>
      </c>
      <c r="C82" s="136">
        <v>10</v>
      </c>
      <c r="D82" s="13"/>
      <c r="E82" s="6"/>
      <c r="F82" s="14"/>
      <c r="I82" s="2"/>
      <c r="J82" s="2"/>
      <c r="K82" s="2"/>
    </row>
    <row r="83" spans="1:11" ht="13.2">
      <c r="A83" s="2" t="s">
        <v>2</v>
      </c>
      <c r="B83" s="14" t="s">
        <v>1</v>
      </c>
      <c r="C83" s="136">
        <v>8</v>
      </c>
      <c r="D83" s="13"/>
      <c r="F83" s="14"/>
    </row>
    <row r="84" spans="1:11" ht="13.2">
      <c r="A84" s="2" t="s">
        <v>101</v>
      </c>
      <c r="B84" s="14" t="s">
        <v>1</v>
      </c>
      <c r="C84" s="136">
        <v>5</v>
      </c>
      <c r="D84" s="13"/>
      <c r="E84" s="18"/>
    </row>
    <row r="85" spans="1:11" ht="13.2">
      <c r="A85" s="2" t="s">
        <v>102</v>
      </c>
      <c r="B85" s="14"/>
      <c r="C85" s="146">
        <f>SUM(C82:C84)/C79</f>
        <v>4.5999999999999996</v>
      </c>
      <c r="D85" s="13"/>
      <c r="E85" s="12"/>
    </row>
    <row r="86" spans="1:11" ht="13.2">
      <c r="A86" s="11"/>
      <c r="B86" s="14"/>
      <c r="C86" s="13"/>
      <c r="D86" s="13"/>
      <c r="E86" s="78"/>
      <c r="F86" s="79"/>
      <c r="G86" s="79"/>
    </row>
    <row r="87" spans="1:11" ht="13.2">
      <c r="A87" s="1"/>
      <c r="B87" s="9">
        <f>SUM(B88:B92)</f>
        <v>0</v>
      </c>
      <c r="C87" s="13"/>
      <c r="D87" s="13"/>
      <c r="E87" s="12"/>
      <c r="G87" s="12"/>
    </row>
    <row r="88" spans="1:11">
      <c r="A88" s="2"/>
      <c r="B88" s="14"/>
      <c r="E88" s="12"/>
      <c r="G88" s="12"/>
    </row>
    <row r="89" spans="1:11">
      <c r="A89" s="2"/>
      <c r="B89" s="14"/>
      <c r="E89" s="12"/>
      <c r="G89" s="12"/>
    </row>
    <row r="90" spans="1:11" ht="18" customHeight="1">
      <c r="A90" s="107" t="s">
        <v>106</v>
      </c>
      <c r="B90" s="108"/>
      <c r="C90" s="109"/>
      <c r="D90" s="109"/>
      <c r="E90" s="109"/>
      <c r="F90" s="109"/>
      <c r="G90" s="109"/>
      <c r="H90" s="109"/>
      <c r="I90" s="92"/>
      <c r="J90"/>
      <c r="K90"/>
    </row>
    <row r="91" spans="1:11">
      <c r="A91" s="2"/>
      <c r="B91" s="14"/>
      <c r="E91" s="12"/>
      <c r="F91" s="8"/>
      <c r="G91" s="8"/>
      <c r="H91" s="8"/>
    </row>
    <row r="92" spans="1:11">
      <c r="A92" s="2"/>
      <c r="B92" s="14"/>
      <c r="E92" s="67"/>
      <c r="F92" s="67"/>
      <c r="G92" s="67"/>
    </row>
    <row r="93" spans="1:11" ht="12">
      <c r="E93" s="67"/>
      <c r="F93" s="67"/>
      <c r="G93" s="67"/>
      <c r="H93" s="20"/>
    </row>
    <row r="94" spans="1:11" ht="18" thickBot="1">
      <c r="A94" s="23" t="s">
        <v>97</v>
      </c>
      <c r="B94" s="29"/>
      <c r="C94" s="24"/>
      <c r="D94" s="26"/>
      <c r="E94" s="24"/>
      <c r="F94" s="10"/>
    </row>
    <row r="95" spans="1:11" ht="18">
      <c r="A95" s="38" t="s">
        <v>114</v>
      </c>
      <c r="B95" s="147" t="s">
        <v>114</v>
      </c>
      <c r="C95" s="68"/>
      <c r="D95" s="69"/>
      <c r="E95" s="127"/>
      <c r="F95" s="128"/>
      <c r="G95" s="148">
        <v>42532</v>
      </c>
      <c r="H95" s="8"/>
    </row>
    <row r="96" spans="1:11" ht="12" thickBot="1">
      <c r="A96" s="30" t="s">
        <v>3</v>
      </c>
      <c r="B96" s="31" t="s">
        <v>33</v>
      </c>
      <c r="C96" s="31"/>
      <c r="D96" s="37"/>
      <c r="E96" s="130"/>
      <c r="F96" s="131"/>
      <c r="G96" s="32" t="s">
        <v>4</v>
      </c>
    </row>
    <row r="97" spans="1:11" ht="17.399999999999999">
      <c r="A97" s="38"/>
      <c r="B97" s="39"/>
      <c r="C97" s="70"/>
      <c r="D97" s="71"/>
      <c r="E97" s="127"/>
      <c r="F97" s="128"/>
      <c r="G97" s="40"/>
      <c r="H97" s="8"/>
    </row>
    <row r="98" spans="1:11" ht="12" thickBot="1">
      <c r="A98" s="30" t="s">
        <v>5</v>
      </c>
      <c r="B98" s="31" t="s">
        <v>33</v>
      </c>
      <c r="C98" s="31"/>
      <c r="D98" s="37"/>
      <c r="E98" s="130"/>
      <c r="F98" s="131"/>
      <c r="G98" s="129" t="s">
        <v>4</v>
      </c>
    </row>
    <row r="99" spans="1:11" ht="17.399999999999999">
      <c r="A99" s="38"/>
      <c r="B99" s="39"/>
      <c r="C99" s="70"/>
      <c r="D99" s="71"/>
      <c r="E99" s="127"/>
      <c r="F99" s="128"/>
      <c r="G99" s="40"/>
      <c r="H99" s="8"/>
    </row>
    <row r="100" spans="1:11" ht="12" thickBot="1">
      <c r="A100" s="30" t="s">
        <v>6</v>
      </c>
      <c r="B100" s="31" t="s">
        <v>33</v>
      </c>
      <c r="C100" s="31"/>
      <c r="D100" s="37"/>
      <c r="E100" s="130"/>
      <c r="F100" s="131"/>
      <c r="G100" s="32" t="s">
        <v>4</v>
      </c>
    </row>
    <row r="101" spans="1:11" ht="17.399999999999999">
      <c r="A101" s="38"/>
      <c r="B101" s="39"/>
      <c r="C101" s="70"/>
      <c r="D101" s="71"/>
      <c r="E101" s="132"/>
      <c r="F101" s="133"/>
      <c r="G101" s="40"/>
    </row>
    <row r="102" spans="1:11" ht="12" thickBot="1">
      <c r="A102" s="33" t="s">
        <v>7</v>
      </c>
      <c r="B102" s="31" t="s">
        <v>33</v>
      </c>
      <c r="C102" s="31"/>
      <c r="D102" s="37"/>
      <c r="G102" s="32" t="s">
        <v>4</v>
      </c>
    </row>
    <row r="103" spans="1:11" ht="17.399999999999999">
      <c r="A103" s="38"/>
      <c r="B103" s="39"/>
      <c r="C103" s="70"/>
      <c r="D103" s="71"/>
      <c r="E103" s="127"/>
      <c r="F103" s="134"/>
      <c r="G103" s="40"/>
    </row>
    <row r="104" spans="1:11" ht="12" thickBot="1">
      <c r="A104" s="33" t="s">
        <v>8</v>
      </c>
      <c r="B104" s="31" t="s">
        <v>33</v>
      </c>
      <c r="C104" s="31"/>
      <c r="D104" s="36"/>
      <c r="E104" s="130"/>
      <c r="F104" s="131"/>
      <c r="G104" s="32" t="s">
        <v>4</v>
      </c>
    </row>
    <row r="105" spans="1:11">
      <c r="A105" s="26"/>
      <c r="B105" s="26"/>
      <c r="C105" s="28"/>
      <c r="D105" s="26"/>
      <c r="E105" s="27"/>
    </row>
    <row r="109" spans="1:11">
      <c r="I109" s="25"/>
      <c r="J109" s="25"/>
      <c r="K109" s="25"/>
    </row>
    <row r="110" spans="1:11">
      <c r="I110" s="2"/>
      <c r="J110" s="2"/>
      <c r="K110" s="2"/>
    </row>
    <row r="111" spans="1:11">
      <c r="I111" s="2"/>
      <c r="J111" s="2"/>
      <c r="K111" s="2"/>
    </row>
    <row r="112" spans="1:11">
      <c r="I112" s="2"/>
      <c r="J112" s="2"/>
      <c r="K112" s="2"/>
    </row>
    <row r="113" spans="9:11" ht="12">
      <c r="I113" s="1"/>
      <c r="J113" s="1"/>
      <c r="K113" s="1"/>
    </row>
    <row r="114" spans="9:11" ht="13.2">
      <c r="I114" s="5"/>
      <c r="J114" s="5"/>
      <c r="K114" s="5"/>
    </row>
    <row r="115" spans="9:11" ht="12">
      <c r="I115" s="1"/>
      <c r="J115" s="1"/>
      <c r="K115" s="1"/>
    </row>
    <row r="116" spans="9:11" ht="13.2">
      <c r="I116" s="5"/>
      <c r="J116" s="5"/>
      <c r="K116" s="5"/>
    </row>
    <row r="133" spans="9:11">
      <c r="I133" s="2"/>
      <c r="J133" s="2"/>
      <c r="K133" s="2"/>
    </row>
    <row r="135" spans="9:11">
      <c r="I135" s="2"/>
      <c r="J135" s="2"/>
      <c r="K135" s="2"/>
    </row>
    <row r="137" spans="9:11">
      <c r="I137" s="2"/>
      <c r="J137" s="2"/>
      <c r="K137" s="2"/>
    </row>
    <row r="139" spans="9:11">
      <c r="I139" s="2"/>
      <c r="J139" s="2"/>
      <c r="K139" s="2"/>
    </row>
    <row r="141" spans="9:11">
      <c r="I141" s="2"/>
      <c r="J141" s="2"/>
      <c r="K141" s="2"/>
    </row>
    <row r="143" spans="9:11">
      <c r="I143" s="2"/>
      <c r="J143" s="2"/>
      <c r="K143" s="2"/>
    </row>
  </sheetData>
  <phoneticPr fontId="6" type="noConversion"/>
  <conditionalFormatting sqref="C73">
    <cfRule type="cellIs" dxfId="3" priority="3" stopIfTrue="1" operator="greaterThan">
      <formula>$I$73</formula>
    </cfRule>
    <cfRule type="cellIs" dxfId="2" priority="4" stopIfTrue="1" operator="lessThanOrEqual">
      <formula>$I$73</formula>
    </cfRule>
  </conditionalFormatting>
  <conditionalFormatting sqref="C64">
    <cfRule type="cellIs" dxfId="1" priority="2" stopIfTrue="1" operator="notEqual">
      <formula>$I$10</formula>
    </cfRule>
  </conditionalFormatting>
  <conditionalFormatting sqref="I10">
    <cfRule type="cellIs" dxfId="0" priority="1" stopIfTrue="1" operator="notEqual">
      <formula>$C$64</formula>
    </cfRule>
  </conditionalFormatting>
  <hyperlinks>
    <hyperlink ref="E81" r:id="rId1"/>
  </hyperlinks>
  <printOptions horizontalCentered="1" verticalCentered="1"/>
  <pageMargins left="0.43" right="0.44" top="0.76" bottom="0.55000000000000004" header="0.5" footer="0.5"/>
  <pageSetup scale="77" fitToHeight="2" orientation="portrait" horizontalDpi="4294967292" verticalDpi="4294967292" r:id="rId2"/>
  <headerFooter alignWithMargins="0">
    <oddHeader xml:space="preserve">&amp;C&amp;"Geneva,Bold"&amp;14AIAA Section Audit and Budget Form&amp;12
</oddHeader>
    <oddFooter>&amp;Lrevised &amp;D&amp;C&amp;P of 2</oddFooter>
  </headerFooter>
  <rowBreaks count="1" manualBreakCount="1">
    <brk id="65" max="8" man="1"/>
  </rowBreaks>
  <ignoredErrors>
    <ignoredError sqref="C85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C10" sqref="C10"/>
    </sheetView>
  </sheetViews>
  <sheetFormatPr defaultColWidth="8.6640625" defaultRowHeight="14.4"/>
  <cols>
    <col min="1" max="1" width="19.33203125" style="41" bestFit="1" customWidth="1"/>
    <col min="2" max="2" width="17.33203125" style="41" bestFit="1" customWidth="1"/>
    <col min="3" max="3" width="31.5546875" style="41" bestFit="1" customWidth="1"/>
    <col min="4" max="4" width="11.5546875" style="42" customWidth="1"/>
    <col min="5" max="5" width="15" style="42" customWidth="1"/>
    <col min="6" max="11" width="9.109375" style="41" customWidth="1"/>
  </cols>
  <sheetData>
    <row r="1" spans="1:7" ht="15" thickBot="1">
      <c r="G1" s="43" t="s">
        <v>12</v>
      </c>
    </row>
    <row r="2" spans="1:7" ht="15" thickBot="1">
      <c r="A2" s="44" t="s">
        <v>13</v>
      </c>
      <c r="B2" s="45" t="s">
        <v>14</v>
      </c>
      <c r="C2" s="46"/>
      <c r="D2" s="46" t="s">
        <v>15</v>
      </c>
      <c r="E2" s="47" t="s">
        <v>16</v>
      </c>
      <c r="G2" s="41" t="s">
        <v>17</v>
      </c>
    </row>
    <row r="3" spans="1:7" ht="15" thickTop="1">
      <c r="A3" s="48" t="s">
        <v>18</v>
      </c>
      <c r="B3" s="49">
        <v>123456789</v>
      </c>
      <c r="C3" s="50" t="s">
        <v>19</v>
      </c>
      <c r="D3" s="51"/>
      <c r="E3" s="52">
        <v>1</v>
      </c>
      <c r="G3" s="41" t="s">
        <v>20</v>
      </c>
    </row>
    <row r="4" spans="1:7">
      <c r="A4" s="53"/>
      <c r="B4" s="54"/>
      <c r="C4" s="54"/>
      <c r="D4" s="55"/>
      <c r="E4" s="56"/>
      <c r="G4" s="41" t="s">
        <v>21</v>
      </c>
    </row>
    <row r="5" spans="1:7">
      <c r="A5" s="53"/>
      <c r="B5" s="54"/>
      <c r="C5" s="57" t="s">
        <v>22</v>
      </c>
      <c r="D5" s="58">
        <f>SUM(D6:D9)</f>
        <v>10</v>
      </c>
      <c r="E5" s="56"/>
      <c r="G5" s="59" t="s">
        <v>23</v>
      </c>
    </row>
    <row r="6" spans="1:7">
      <c r="A6" s="53"/>
      <c r="B6" s="54"/>
      <c r="C6" s="60" t="s">
        <v>24</v>
      </c>
      <c r="D6" s="61">
        <v>1</v>
      </c>
      <c r="E6" s="56"/>
    </row>
    <row r="7" spans="1:7">
      <c r="A7" s="53"/>
      <c r="B7" s="54"/>
      <c r="C7" s="60" t="s">
        <v>25</v>
      </c>
      <c r="D7" s="61">
        <v>2</v>
      </c>
      <c r="E7" s="56"/>
    </row>
    <row r="8" spans="1:7">
      <c r="A8" s="53"/>
      <c r="B8" s="54"/>
      <c r="C8" s="60" t="s">
        <v>26</v>
      </c>
      <c r="D8" s="61">
        <v>3</v>
      </c>
      <c r="E8" s="56"/>
    </row>
    <row r="9" spans="1:7">
      <c r="A9" s="53"/>
      <c r="B9" s="54"/>
      <c r="C9" s="60" t="s">
        <v>27</v>
      </c>
      <c r="D9" s="61">
        <v>4</v>
      </c>
      <c r="E9" s="56"/>
    </row>
    <row r="10" spans="1:7">
      <c r="A10" s="53"/>
      <c r="B10" s="54"/>
      <c r="C10" s="54"/>
      <c r="D10" s="55"/>
      <c r="E10" s="56"/>
    </row>
    <row r="11" spans="1:7">
      <c r="A11" s="53"/>
      <c r="B11" s="54"/>
      <c r="C11" s="57" t="s">
        <v>28</v>
      </c>
      <c r="D11" s="58">
        <f>SUM(D12:D14)</f>
        <v>6</v>
      </c>
      <c r="E11" s="56"/>
    </row>
    <row r="12" spans="1:7">
      <c r="A12" s="53"/>
      <c r="B12" s="54"/>
      <c r="C12" s="60" t="s">
        <v>29</v>
      </c>
      <c r="D12" s="61">
        <v>1</v>
      </c>
      <c r="E12" s="56"/>
    </row>
    <row r="13" spans="1:7">
      <c r="A13" s="53"/>
      <c r="B13" s="54"/>
      <c r="C13" s="60" t="s">
        <v>30</v>
      </c>
      <c r="D13" s="61">
        <v>2</v>
      </c>
      <c r="E13" s="56"/>
    </row>
    <row r="14" spans="1:7">
      <c r="A14" s="53"/>
      <c r="B14" s="54"/>
      <c r="C14" s="60" t="s">
        <v>31</v>
      </c>
      <c r="D14" s="61">
        <v>3</v>
      </c>
      <c r="E14" s="56"/>
    </row>
    <row r="15" spans="1:7">
      <c r="A15" s="53"/>
      <c r="B15" s="54"/>
      <c r="C15" s="54"/>
      <c r="D15" s="55"/>
      <c r="E15" s="56"/>
    </row>
    <row r="16" spans="1:7" ht="15" thickBot="1">
      <c r="A16" s="62"/>
      <c r="B16" s="63"/>
      <c r="C16" s="64" t="s">
        <v>32</v>
      </c>
      <c r="D16" s="65"/>
      <c r="E16" s="66">
        <f>E3-D5+D11</f>
        <v>-3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Audit &amp;Budget Form</vt:lpstr>
      <vt:lpstr>Acct. Reconciliation (optional)</vt:lpstr>
      <vt:lpstr>'Audit &amp;Budget Form'!Print_Area</vt:lpstr>
    </vt:vector>
  </TitlesOfParts>
  <Company>AIAA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Itzel, Michelle (Millennium)</cp:lastModifiedBy>
  <cp:lastPrinted>2012-03-19T19:43:40Z</cp:lastPrinted>
  <dcterms:created xsi:type="dcterms:W3CDTF">1999-03-29T17:40:29Z</dcterms:created>
  <dcterms:modified xsi:type="dcterms:W3CDTF">2020-06-12T18:12:27Z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