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66925"/>
  <mc:AlternateContent xmlns:mc="http://schemas.openxmlformats.org/markup-compatibility/2006">
    <mc:Choice Requires="x15">
      <x15ac:absPath xmlns:x15ac="http://schemas.microsoft.com/office/spreadsheetml/2010/11/ac" url="L:\Prof_Societies_and_Pubs\AIAA\AIAA STM Working Group\AIAA_STM_TF3_Space_Governance_Task_Force\AIAA_STM_Best_Practices_Library\__AIAA_STM_comparison_matrix\"/>
    </mc:Choice>
  </mc:AlternateContent>
  <xr:revisionPtr revIDLastSave="0" documentId="13_ncr:1_{2A0FCA25-18AC-45D4-AFA2-17683C081A1E}" xr6:coauthVersionLast="36" xr6:coauthVersionMax="36" xr10:uidLastSave="{00000000-0000-0000-0000-000000000000}"/>
  <bookViews>
    <workbookView xWindow="0" yWindow="0" windowWidth="17904" windowHeight="6732" tabRatio="791" activeTab="1" xr2:uid="{B071ACD8-F6F2-4913-BC7B-B7675AA5818D}"/>
  </bookViews>
  <sheets>
    <sheet name="Governance_Clauses_by_Source" sheetId="12" r:id="rId1"/>
    <sheet name="Detailed_Demanding_x_Doc_Attrib" sheetId="11" r:id="rId2"/>
    <sheet name="Governance_Char_by_Org" sheetId="13" r:id="rId3"/>
    <sheet name="Org_Rank_by_Attrib" sheetId="14" r:id="rId4"/>
    <sheet name="Lists" sheetId="7" r:id="rId5"/>
    <sheet name="Task3_Members_Round1" sheetId="6" r:id="rId6"/>
    <sheet name="Task3_Members_Round2" sheetId="24" r:id="rId7"/>
    <sheet name="20190929_Status" sheetId="9" r:id="rId8"/>
    <sheet name="20190604_Status" sheetId="8" r:id="rId9"/>
    <sheet name="Round 2 assignments" sheetId="25" r:id="rId10"/>
    <sheet name="20190302_Assignments" sheetId="5" r:id="rId11"/>
    <sheet name="Governance_Char_by_Org_wo_IBR" sheetId="22" r:id="rId12"/>
    <sheet name="Org_Rank_by_Attrib_wo_IBR" sheetId="23" r:id="rId13"/>
  </sheets>
  <definedNames>
    <definedName name="_xlnm._FilterDatabase" localSheetId="1" hidden="1">Detailed_Demanding_x_Doc_Attrib!$A$50:$CQ$340</definedName>
    <definedName name="_xlnm._FilterDatabase" localSheetId="0" hidden="1">Governance_Clauses_by_Source!$A$50:$CN$340</definedName>
    <definedName name="_xlnm._FilterDatabase" localSheetId="3" hidden="1">Org_Rank_by_Attrib!$A$2:$EB$292</definedName>
    <definedName name="_xlnm._FilterDatabase" localSheetId="12" hidden="1">Org_Rank_by_Attrib_wo_IBR!$A$2:$EB$292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70" i="11" l="1"/>
  <c r="BN167" i="11"/>
  <c r="BN109" i="11"/>
  <c r="BN108" i="11"/>
  <c r="BN107" i="11"/>
  <c r="BN97" i="11"/>
  <c r="BN82" i="11"/>
  <c r="BN81" i="11"/>
  <c r="BN62" i="11"/>
  <c r="BN239" i="11"/>
  <c r="BN236" i="11"/>
  <c r="BN226" i="11"/>
  <c r="BN223" i="11"/>
  <c r="BN205" i="11"/>
  <c r="BN202" i="11"/>
  <c r="BN201" i="11"/>
  <c r="BN199" i="11"/>
  <c r="BN186" i="11"/>
  <c r="BN121" i="11"/>
  <c r="BN115" i="11"/>
  <c r="BN95" i="11"/>
  <c r="BN88" i="11"/>
  <c r="BN87" i="11"/>
  <c r="BN77" i="11"/>
  <c r="BN75" i="11"/>
  <c r="BN76" i="11"/>
  <c r="BN70" i="11"/>
  <c r="BN65" i="11"/>
  <c r="Q224" i="11" l="1"/>
  <c r="Q237" i="11"/>
  <c r="I189" i="23" s="1"/>
  <c r="AL189" i="14"/>
  <c r="AK189" i="14"/>
  <c r="AJ189" i="14"/>
  <c r="AI189" i="14"/>
  <c r="AH189" i="14"/>
  <c r="AG189" i="14"/>
  <c r="AF189" i="14"/>
  <c r="AE189" i="14"/>
  <c r="AC189" i="14"/>
  <c r="AB189" i="14"/>
  <c r="AA189" i="14"/>
  <c r="Z189" i="14"/>
  <c r="Y189" i="14"/>
  <c r="X189" i="14"/>
  <c r="W189" i="14"/>
  <c r="V189" i="14"/>
  <c r="U189" i="14"/>
  <c r="S189" i="14"/>
  <c r="R189" i="14"/>
  <c r="Q189" i="14"/>
  <c r="P189" i="14"/>
  <c r="T189" i="14" s="1"/>
  <c r="O189" i="14"/>
  <c r="N189" i="14"/>
  <c r="M189" i="14"/>
  <c r="L189" i="14"/>
  <c r="K189" i="14"/>
  <c r="H189" i="14"/>
  <c r="G189" i="14"/>
  <c r="F189" i="14"/>
  <c r="AL189" i="23"/>
  <c r="AK189" i="23"/>
  <c r="AJ189" i="23"/>
  <c r="AI189" i="23"/>
  <c r="AH189" i="23"/>
  <c r="AG189" i="23"/>
  <c r="AF189" i="23"/>
  <c r="AE189" i="23"/>
  <c r="AC189" i="23"/>
  <c r="AB189" i="23"/>
  <c r="Z189" i="23"/>
  <c r="Y189" i="23"/>
  <c r="X189" i="23"/>
  <c r="W189" i="23"/>
  <c r="V189" i="23"/>
  <c r="U189" i="23"/>
  <c r="T189" i="23"/>
  <c r="S189" i="23"/>
  <c r="R189" i="23"/>
  <c r="Q189" i="23"/>
  <c r="P189" i="23"/>
  <c r="O189" i="23"/>
  <c r="N189" i="23"/>
  <c r="M189" i="23"/>
  <c r="L189" i="23"/>
  <c r="K189" i="23"/>
  <c r="H189" i="23"/>
  <c r="G189" i="23"/>
  <c r="F189" i="23"/>
  <c r="CQ237" i="11"/>
  <c r="CP237" i="11"/>
  <c r="CO237" i="11"/>
  <c r="CN237" i="11"/>
  <c r="CM237" i="11"/>
  <c r="CL237" i="11"/>
  <c r="CK237" i="11"/>
  <c r="CJ237" i="11"/>
  <c r="CI237" i="11"/>
  <c r="CH237" i="11"/>
  <c r="CG237" i="11"/>
  <c r="CF237" i="11"/>
  <c r="CE237" i="11"/>
  <c r="CD237" i="11"/>
  <c r="CC237" i="11"/>
  <c r="CB237" i="11"/>
  <c r="CA237" i="11"/>
  <c r="BZ237" i="11"/>
  <c r="BY237" i="11"/>
  <c r="BX237" i="11"/>
  <c r="BW237" i="11"/>
  <c r="BV237" i="11"/>
  <c r="BU237" i="11"/>
  <c r="BT237" i="11"/>
  <c r="BS237" i="11"/>
  <c r="BR237" i="11"/>
  <c r="BQ237" i="11"/>
  <c r="BP237" i="11"/>
  <c r="BO237" i="11"/>
  <c r="BN237" i="11"/>
  <c r="AD189" i="14" s="1"/>
  <c r="BM237" i="11"/>
  <c r="BL237" i="11"/>
  <c r="BK237" i="11"/>
  <c r="BJ237" i="11"/>
  <c r="BI237" i="11"/>
  <c r="BH237" i="11"/>
  <c r="BG237"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P237" i="11"/>
  <c r="O237" i="11"/>
  <c r="N237" i="11"/>
  <c r="M237" i="11"/>
  <c r="L237" i="11"/>
  <c r="K237" i="11"/>
  <c r="J237" i="11"/>
  <c r="I237" i="11"/>
  <c r="G237" i="11"/>
  <c r="AD189" i="23" l="1"/>
  <c r="AA189" i="23"/>
  <c r="J189" i="23"/>
  <c r="I189" i="14"/>
  <c r="J189" i="14" s="1"/>
  <c r="E237" i="11"/>
  <c r="I55" i="11" l="1"/>
  <c r="I143" i="11"/>
  <c r="I167" i="11"/>
  <c r="I177" i="11"/>
  <c r="I260" i="11"/>
  <c r="AF73" i="23"/>
  <c r="BZ121" i="11"/>
  <c r="BZ189" i="11"/>
  <c r="BZ170" i="11"/>
  <c r="BZ167" i="11"/>
  <c r="AF119" i="23" s="1"/>
  <c r="BZ139" i="11"/>
  <c r="BZ82" i="11"/>
  <c r="BZ81" i="11"/>
  <c r="AF33" i="23" s="1"/>
  <c r="BZ75" i="11"/>
  <c r="BZ70" i="11"/>
  <c r="BZ20" i="11"/>
  <c r="BZ340" i="11"/>
  <c r="BZ339" i="11"/>
  <c r="BZ338" i="11"/>
  <c r="BZ337" i="11"/>
  <c r="BZ336" i="11"/>
  <c r="BZ335" i="11"/>
  <c r="BZ334" i="11"/>
  <c r="BZ333" i="11"/>
  <c r="BZ332" i="11"/>
  <c r="BZ331" i="11"/>
  <c r="BZ330" i="11"/>
  <c r="BZ329" i="11"/>
  <c r="BZ328" i="11"/>
  <c r="BZ327" i="11"/>
  <c r="BZ326" i="11"/>
  <c r="BZ325" i="11"/>
  <c r="BZ324" i="11"/>
  <c r="BZ323" i="11"/>
  <c r="BZ322" i="11"/>
  <c r="BZ321" i="11"/>
  <c r="BZ320" i="11"/>
  <c r="BZ319" i="11"/>
  <c r="BZ318" i="11"/>
  <c r="BZ317" i="11"/>
  <c r="BZ316" i="11"/>
  <c r="BZ315" i="11"/>
  <c r="BZ314" i="11"/>
  <c r="BZ313" i="11"/>
  <c r="BZ312" i="11"/>
  <c r="BZ311" i="11"/>
  <c r="BZ310" i="11"/>
  <c r="BZ309" i="11"/>
  <c r="BZ308" i="11"/>
  <c r="BZ307" i="11"/>
  <c r="BZ306" i="11"/>
  <c r="BZ305" i="11"/>
  <c r="BZ304" i="11"/>
  <c r="BZ303" i="11"/>
  <c r="BZ302" i="11"/>
  <c r="BZ301" i="11"/>
  <c r="BZ300" i="11"/>
  <c r="BZ299" i="11"/>
  <c r="BZ298" i="11"/>
  <c r="BZ297" i="11"/>
  <c r="BZ296" i="11"/>
  <c r="BZ295" i="11"/>
  <c r="BZ294" i="11"/>
  <c r="BZ293" i="11"/>
  <c r="BZ292" i="11"/>
  <c r="BZ291" i="11"/>
  <c r="BZ290" i="11"/>
  <c r="BZ289" i="11"/>
  <c r="BZ288" i="11"/>
  <c r="BZ287" i="11"/>
  <c r="BZ286" i="11"/>
  <c r="BZ285" i="11"/>
  <c r="BZ284" i="11"/>
  <c r="BZ283" i="11"/>
  <c r="BZ282" i="11"/>
  <c r="BZ281" i="11"/>
  <c r="BZ280" i="11"/>
  <c r="BZ279" i="11"/>
  <c r="BZ278" i="11"/>
  <c r="BZ277" i="11"/>
  <c r="BZ276" i="11"/>
  <c r="BZ275" i="11"/>
  <c r="BZ274" i="11"/>
  <c r="BZ273" i="11"/>
  <c r="BZ272" i="11"/>
  <c r="BZ271" i="11"/>
  <c r="BZ270" i="11"/>
  <c r="BZ269" i="11"/>
  <c r="BZ268" i="11"/>
  <c r="BZ267" i="11"/>
  <c r="BZ266" i="11"/>
  <c r="BZ265" i="11"/>
  <c r="BZ264" i="11"/>
  <c r="BZ263" i="11"/>
  <c r="BZ262" i="11"/>
  <c r="BZ261" i="11"/>
  <c r="BZ260" i="11"/>
  <c r="BZ259" i="11"/>
  <c r="BZ258" i="11"/>
  <c r="AF210" i="23" s="1"/>
  <c r="BZ257" i="11"/>
  <c r="AF209" i="23" s="1"/>
  <c r="BZ256" i="11"/>
  <c r="AF208" i="23" s="1"/>
  <c r="BZ255" i="11"/>
  <c r="BZ254" i="11"/>
  <c r="BZ253" i="11"/>
  <c r="BZ252" i="11"/>
  <c r="BZ251" i="11"/>
  <c r="BZ250" i="11"/>
  <c r="AF202" i="23" s="1"/>
  <c r="BZ249" i="11"/>
  <c r="AF201" i="23" s="1"/>
  <c r="BZ248" i="11"/>
  <c r="AF200" i="23" s="1"/>
  <c r="BZ247" i="11"/>
  <c r="BZ246" i="11"/>
  <c r="BZ245" i="11"/>
  <c r="BZ244" i="11"/>
  <c r="BZ243" i="11"/>
  <c r="BZ242" i="11"/>
  <c r="AF194" i="23" s="1"/>
  <c r="BZ241" i="11"/>
  <c r="AF193" i="23" s="1"/>
  <c r="BZ240" i="11"/>
  <c r="AF192" i="23" s="1"/>
  <c r="BZ239" i="11"/>
  <c r="BZ238" i="11"/>
  <c r="BZ236" i="11"/>
  <c r="BZ235" i="11"/>
  <c r="BZ234" i="11"/>
  <c r="BZ233" i="11"/>
  <c r="AF185" i="23" s="1"/>
  <c r="BZ232" i="11"/>
  <c r="AF184" i="23" s="1"/>
  <c r="BZ231" i="11"/>
  <c r="AF183" i="23" s="1"/>
  <c r="BZ230" i="11"/>
  <c r="BZ229" i="11"/>
  <c r="BZ228" i="11"/>
  <c r="BZ227" i="11"/>
  <c r="BZ226" i="11"/>
  <c r="BZ225" i="11"/>
  <c r="AF177" i="23" s="1"/>
  <c r="BZ224" i="11"/>
  <c r="AF176" i="23" s="1"/>
  <c r="BZ223" i="11"/>
  <c r="AF175" i="23" s="1"/>
  <c r="BZ222" i="11"/>
  <c r="BZ221" i="11"/>
  <c r="BZ220" i="11"/>
  <c r="BZ219" i="11"/>
  <c r="BZ218" i="11"/>
  <c r="BZ217" i="11"/>
  <c r="AF169" i="23" s="1"/>
  <c r="BZ216" i="11"/>
  <c r="AF168" i="23" s="1"/>
  <c r="BZ215" i="11"/>
  <c r="AF167" i="23" s="1"/>
  <c r="BZ214" i="11"/>
  <c r="BZ213" i="11"/>
  <c r="BZ212" i="11"/>
  <c r="BZ211" i="11"/>
  <c r="BZ210" i="11"/>
  <c r="BZ209" i="11"/>
  <c r="AF161" i="23" s="1"/>
  <c r="BZ208" i="11"/>
  <c r="AF160" i="23" s="1"/>
  <c r="BZ207" i="11"/>
  <c r="AF159" i="23" s="1"/>
  <c r="BZ206" i="11"/>
  <c r="BZ205" i="11"/>
  <c r="BZ204" i="11"/>
  <c r="BZ203" i="11"/>
  <c r="BZ202" i="11"/>
  <c r="BZ201" i="11"/>
  <c r="AF153" i="23" s="1"/>
  <c r="BZ200" i="11"/>
  <c r="AF152" i="23" s="1"/>
  <c r="BZ199" i="11"/>
  <c r="AF151" i="23" s="1"/>
  <c r="BZ198" i="11"/>
  <c r="BZ197" i="11"/>
  <c r="BZ196" i="11"/>
  <c r="BZ195" i="11"/>
  <c r="BZ194" i="11"/>
  <c r="BZ193" i="11"/>
  <c r="AF145" i="23" s="1"/>
  <c r="BZ192" i="11"/>
  <c r="AF144" i="23" s="1"/>
  <c r="BZ191" i="11"/>
  <c r="AF143" i="23" s="1"/>
  <c r="BZ190" i="11"/>
  <c r="BZ188" i="11"/>
  <c r="BZ187" i="11"/>
  <c r="BZ186" i="11"/>
  <c r="BZ185" i="11"/>
  <c r="AF137" i="23" s="1"/>
  <c r="BZ184" i="11"/>
  <c r="AF136" i="23" s="1"/>
  <c r="BZ183" i="11"/>
  <c r="AF135" i="23" s="1"/>
  <c r="BZ182" i="11"/>
  <c r="BZ181" i="11"/>
  <c r="BZ180" i="11"/>
  <c r="BZ179" i="11"/>
  <c r="BZ178" i="11"/>
  <c r="BZ177" i="11"/>
  <c r="AF129" i="23" s="1"/>
  <c r="BZ176" i="11"/>
  <c r="AF128" i="23" s="1"/>
  <c r="BZ175" i="11"/>
  <c r="AF127" i="23" s="1"/>
  <c r="BZ174" i="11"/>
  <c r="BZ173" i="11"/>
  <c r="BZ172" i="11"/>
  <c r="BZ171" i="11"/>
  <c r="BZ169" i="11"/>
  <c r="BZ168" i="11"/>
  <c r="AF120" i="23" s="1"/>
  <c r="BZ166" i="11"/>
  <c r="BZ165" i="11"/>
  <c r="BZ164" i="11"/>
  <c r="BZ163" i="11"/>
  <c r="BZ162" i="11"/>
  <c r="BZ161" i="11"/>
  <c r="AF113" i="23" s="1"/>
  <c r="BZ160" i="11"/>
  <c r="AF112" i="23" s="1"/>
  <c r="BZ159" i="11"/>
  <c r="AF111" i="23" s="1"/>
  <c r="BZ158" i="11"/>
  <c r="BZ157" i="11"/>
  <c r="BZ156" i="11"/>
  <c r="BZ155" i="11"/>
  <c r="BZ154" i="11"/>
  <c r="BZ153" i="11"/>
  <c r="AF105" i="23" s="1"/>
  <c r="BZ152" i="11"/>
  <c r="AF104" i="23" s="1"/>
  <c r="BZ151" i="11"/>
  <c r="AF103" i="23" s="1"/>
  <c r="BZ150" i="11"/>
  <c r="BZ149" i="11"/>
  <c r="BZ148" i="11"/>
  <c r="BZ147" i="11"/>
  <c r="BZ146" i="11"/>
  <c r="BZ145" i="11"/>
  <c r="AF97" i="23" s="1"/>
  <c r="BZ144" i="11"/>
  <c r="AF96" i="23" s="1"/>
  <c r="BZ143" i="11"/>
  <c r="AF95" i="23" s="1"/>
  <c r="BZ142" i="11"/>
  <c r="BZ141" i="11"/>
  <c r="BZ140" i="11"/>
  <c r="BZ138" i="11"/>
  <c r="BZ137" i="11"/>
  <c r="AF89" i="23" s="1"/>
  <c r="BZ136" i="11"/>
  <c r="AF88" i="23" s="1"/>
  <c r="BZ135" i="11"/>
  <c r="AF87" i="23" s="1"/>
  <c r="BZ134" i="11"/>
  <c r="BZ133" i="11"/>
  <c r="BZ132" i="11"/>
  <c r="BZ131" i="11"/>
  <c r="BZ130" i="11"/>
  <c r="BZ129" i="11"/>
  <c r="AF81" i="23" s="1"/>
  <c r="BZ128" i="11"/>
  <c r="AF80" i="23" s="1"/>
  <c r="BZ127" i="11"/>
  <c r="AF79" i="23" s="1"/>
  <c r="BZ126" i="11"/>
  <c r="BZ125" i="11"/>
  <c r="BZ124" i="11"/>
  <c r="BZ123" i="11"/>
  <c r="BZ122" i="11"/>
  <c r="BZ120" i="11"/>
  <c r="AF72" i="23" s="1"/>
  <c r="BZ119" i="11"/>
  <c r="AF71" i="23" s="1"/>
  <c r="BZ118" i="11"/>
  <c r="BZ117" i="11"/>
  <c r="BZ116" i="11"/>
  <c r="BZ115" i="11"/>
  <c r="BZ114" i="11"/>
  <c r="BZ113" i="11"/>
  <c r="AF65" i="23" s="1"/>
  <c r="BZ112" i="11"/>
  <c r="AF64" i="23" s="1"/>
  <c r="BZ111" i="11"/>
  <c r="AF63" i="23" s="1"/>
  <c r="BZ110" i="11"/>
  <c r="BZ109" i="11"/>
  <c r="BZ108" i="11"/>
  <c r="BZ107" i="11"/>
  <c r="BZ106" i="11"/>
  <c r="BZ105" i="11"/>
  <c r="AF57" i="23" s="1"/>
  <c r="BZ104" i="11"/>
  <c r="AF56" i="23" s="1"/>
  <c r="BZ103" i="11"/>
  <c r="AF55" i="23" s="1"/>
  <c r="BZ102" i="11"/>
  <c r="BZ101" i="11"/>
  <c r="BZ100" i="11"/>
  <c r="BZ99" i="11"/>
  <c r="BZ98" i="11"/>
  <c r="BZ97" i="11"/>
  <c r="AF49" i="23" s="1"/>
  <c r="BZ96" i="11"/>
  <c r="AF48" i="23" s="1"/>
  <c r="BZ95" i="11"/>
  <c r="AF47" i="23" s="1"/>
  <c r="BZ94" i="11"/>
  <c r="BZ93" i="11"/>
  <c r="BZ92" i="11"/>
  <c r="BZ91" i="11"/>
  <c r="BZ90" i="11"/>
  <c r="BZ89" i="11"/>
  <c r="AF41" i="23" s="1"/>
  <c r="BZ88" i="11"/>
  <c r="AF40" i="23" s="1"/>
  <c r="BZ87" i="11"/>
  <c r="AF39" i="23" s="1"/>
  <c r="BZ86" i="11"/>
  <c r="BZ85" i="11"/>
  <c r="BZ84" i="11"/>
  <c r="BZ83" i="11"/>
  <c r="BZ80" i="11"/>
  <c r="AF32" i="23" s="1"/>
  <c r="BZ79" i="11"/>
  <c r="AF31" i="23" s="1"/>
  <c r="BZ78" i="11"/>
  <c r="BZ77" i="11"/>
  <c r="BZ76" i="11"/>
  <c r="BZ74" i="11"/>
  <c r="BZ73" i="11"/>
  <c r="AF25" i="23" s="1"/>
  <c r="BZ72" i="11"/>
  <c r="AF24" i="23" s="1"/>
  <c r="BZ71" i="11"/>
  <c r="AF23" i="23" s="1"/>
  <c r="BZ69" i="11"/>
  <c r="BZ68" i="11"/>
  <c r="BZ67" i="11"/>
  <c r="BZ66" i="11"/>
  <c r="BZ65" i="11"/>
  <c r="AF17" i="23" s="1"/>
  <c r="BZ64" i="11"/>
  <c r="AF16" i="23" s="1"/>
  <c r="BZ63" i="11"/>
  <c r="AF15" i="23" s="1"/>
  <c r="BZ62" i="11"/>
  <c r="BZ61" i="11"/>
  <c r="BZ60" i="11"/>
  <c r="BZ59" i="11"/>
  <c r="BZ58" i="11"/>
  <c r="BZ57" i="11"/>
  <c r="AF9" i="23" s="1"/>
  <c r="BZ56" i="11"/>
  <c r="AF8" i="23" s="1"/>
  <c r="BZ55" i="11"/>
  <c r="AF7" i="23" s="1"/>
  <c r="BZ54" i="11"/>
  <c r="BZ53" i="11"/>
  <c r="BZ52" i="11"/>
  <c r="BZ51" i="11"/>
  <c r="BW20" i="12"/>
  <c r="Z20" i="22" l="1"/>
  <c r="Z14" i="22"/>
  <c r="Z17" i="22"/>
  <c r="AF10" i="23"/>
  <c r="AF18" i="23"/>
  <c r="AF28" i="23"/>
  <c r="AF38" i="23"/>
  <c r="AF46" i="23"/>
  <c r="AF54" i="23"/>
  <c r="AF62" i="23"/>
  <c r="AF70" i="23"/>
  <c r="AF130" i="23"/>
  <c r="AF138" i="23"/>
  <c r="AF147" i="23"/>
  <c r="AF155" i="23"/>
  <c r="AF163" i="23"/>
  <c r="AF171" i="23"/>
  <c r="AF179" i="23"/>
  <c r="AF187" i="23"/>
  <c r="AF196" i="23"/>
  <c r="AF204" i="23"/>
  <c r="AF212" i="23"/>
  <c r="AF122" i="23"/>
  <c r="AF121" i="23"/>
  <c r="AF3" i="23"/>
  <c r="AF11" i="23"/>
  <c r="AF19" i="23"/>
  <c r="AF29" i="23"/>
  <c r="AF123" i="23"/>
  <c r="AF131" i="23"/>
  <c r="AF139" i="23"/>
  <c r="AF148" i="23"/>
  <c r="AF156" i="23"/>
  <c r="AF164" i="23"/>
  <c r="AF172" i="23"/>
  <c r="AF180" i="23"/>
  <c r="AF188" i="23"/>
  <c r="AF197" i="23"/>
  <c r="AF205" i="23"/>
  <c r="AF141" i="23"/>
  <c r="AF26" i="23"/>
  <c r="AF34" i="23"/>
  <c r="AF42" i="23"/>
  <c r="AF50" i="23"/>
  <c r="AF58" i="23"/>
  <c r="AF66" i="23"/>
  <c r="AF74" i="23"/>
  <c r="AF82" i="23"/>
  <c r="AF90" i="23"/>
  <c r="Z8" i="22" s="1"/>
  <c r="AF98" i="23"/>
  <c r="AF106" i="23"/>
  <c r="AF114" i="23"/>
  <c r="AF146" i="23"/>
  <c r="AF154" i="23"/>
  <c r="Z15" i="22" s="1"/>
  <c r="AF162" i="23"/>
  <c r="AF170" i="23"/>
  <c r="AF178" i="23"/>
  <c r="AF186" i="23"/>
  <c r="AF195" i="23"/>
  <c r="AF203" i="23"/>
  <c r="AF211" i="23"/>
  <c r="AF27" i="23"/>
  <c r="AF35" i="23"/>
  <c r="AF43" i="23"/>
  <c r="AF51" i="23"/>
  <c r="AF59" i="23"/>
  <c r="AF67" i="23"/>
  <c r="AF75" i="23"/>
  <c r="AF83" i="23"/>
  <c r="AF91" i="23"/>
  <c r="AF99" i="23"/>
  <c r="AF107" i="23"/>
  <c r="AF115" i="23"/>
  <c r="AF4" i="23"/>
  <c r="AF12" i="23"/>
  <c r="AF20" i="23"/>
  <c r="AF36" i="23"/>
  <c r="AF44" i="23"/>
  <c r="AF52" i="23"/>
  <c r="AF60" i="23"/>
  <c r="AF68" i="23"/>
  <c r="AF76" i="23"/>
  <c r="AF84" i="23"/>
  <c r="AF92" i="23"/>
  <c r="AF100" i="23"/>
  <c r="AF108" i="23"/>
  <c r="AF116" i="23"/>
  <c r="AF124" i="23"/>
  <c r="AF132" i="23"/>
  <c r="AF140" i="23"/>
  <c r="AF5" i="23"/>
  <c r="AF13" i="23"/>
  <c r="AF21" i="23"/>
  <c r="AF37" i="23"/>
  <c r="AF45" i="23"/>
  <c r="AF53" i="23"/>
  <c r="AF61" i="23"/>
  <c r="AF69" i="23"/>
  <c r="AF77" i="23"/>
  <c r="AF85" i="23"/>
  <c r="AF93" i="23"/>
  <c r="AF101" i="23"/>
  <c r="AF109" i="23"/>
  <c r="AF117" i="23"/>
  <c r="AF125" i="23"/>
  <c r="AF133" i="23"/>
  <c r="AF149" i="23"/>
  <c r="AF157" i="23"/>
  <c r="AF165" i="23"/>
  <c r="AF173" i="23"/>
  <c r="AF181" i="23"/>
  <c r="AF190" i="23"/>
  <c r="AF198" i="23"/>
  <c r="AF206" i="23"/>
  <c r="AF6" i="23"/>
  <c r="AF14" i="23"/>
  <c r="AF22" i="23"/>
  <c r="AF30" i="23"/>
  <c r="AF78" i="23"/>
  <c r="AF86" i="23"/>
  <c r="AF94" i="23"/>
  <c r="AF102" i="23"/>
  <c r="AF110" i="23"/>
  <c r="AF118" i="23"/>
  <c r="AF126" i="23"/>
  <c r="AF134" i="23"/>
  <c r="AF142" i="23"/>
  <c r="AF150" i="23"/>
  <c r="AF158" i="23"/>
  <c r="AF166" i="23"/>
  <c r="AF174" i="23"/>
  <c r="AF182" i="23"/>
  <c r="AF191" i="23"/>
  <c r="AF199" i="23"/>
  <c r="AF207" i="23"/>
  <c r="CE210" i="11"/>
  <c r="AK162" i="23" s="1"/>
  <c r="CE111" i="11"/>
  <c r="AK63" i="23" s="1"/>
  <c r="CE101" i="11"/>
  <c r="AK53" i="23" s="1"/>
  <c r="CE100" i="11"/>
  <c r="AK52" i="23" s="1"/>
  <c r="CE99" i="11"/>
  <c r="AK51" i="23" s="1"/>
  <c r="CE70" i="11"/>
  <c r="AK22" i="23" s="1"/>
  <c r="Z23" i="22" l="1"/>
  <c r="Z12" i="22"/>
  <c r="Z22" i="22"/>
  <c r="Z21" i="22"/>
  <c r="Z10" i="22"/>
  <c r="Z6" i="22"/>
  <c r="Z4" i="22"/>
  <c r="Z9" i="22"/>
  <c r="Z5" i="22"/>
  <c r="Z19" i="22"/>
  <c r="Z16" i="22"/>
  <c r="Z13" i="22"/>
  <c r="Z11" i="22"/>
  <c r="Z7" i="22"/>
  <c r="Z18" i="22"/>
  <c r="BI162" i="11"/>
  <c r="CC199" i="11"/>
  <c r="AI151" i="23" s="1"/>
  <c r="CC78" i="11"/>
  <c r="AI30" i="23" s="1"/>
  <c r="CD52" i="11"/>
  <c r="AJ4" i="23" s="1"/>
  <c r="CE52" i="11"/>
  <c r="AK4" i="23" s="1"/>
  <c r="CD53" i="11"/>
  <c r="AJ5" i="23" s="1"/>
  <c r="CE53" i="11"/>
  <c r="AK5" i="23" s="1"/>
  <c r="CC54" i="11"/>
  <c r="AI6" i="23" s="1"/>
  <c r="CD54" i="11"/>
  <c r="AJ6" i="23" s="1"/>
  <c r="CE54" i="11"/>
  <c r="AK6" i="23" s="1"/>
  <c r="CC55" i="11"/>
  <c r="AI7" i="23" s="1"/>
  <c r="CD55" i="11"/>
  <c r="AJ7" i="23" s="1"/>
  <c r="CE55" i="11"/>
  <c r="AK7" i="23" s="1"/>
  <c r="CC56" i="11"/>
  <c r="AI8" i="23" s="1"/>
  <c r="CD56" i="11"/>
  <c r="AJ8" i="23" s="1"/>
  <c r="CE56" i="11"/>
  <c r="AK8" i="23" s="1"/>
  <c r="CC57" i="11"/>
  <c r="AI9" i="23" s="1"/>
  <c r="CD57" i="11"/>
  <c r="AJ9" i="23" s="1"/>
  <c r="CE57" i="11"/>
  <c r="AK9" i="23" s="1"/>
  <c r="CC58" i="11"/>
  <c r="AI10" i="23" s="1"/>
  <c r="CD58" i="11"/>
  <c r="AJ10" i="23" s="1"/>
  <c r="CE58" i="11"/>
  <c r="AK10" i="23" s="1"/>
  <c r="CC59" i="11"/>
  <c r="AI11" i="23" s="1"/>
  <c r="CD59" i="11"/>
  <c r="AJ11" i="23" s="1"/>
  <c r="CE59" i="11"/>
  <c r="AK11" i="23" s="1"/>
  <c r="CC60" i="11"/>
  <c r="AI12" i="23" s="1"/>
  <c r="CD60" i="11"/>
  <c r="AJ12" i="23" s="1"/>
  <c r="CE60" i="11"/>
  <c r="AK12" i="23" s="1"/>
  <c r="CD61" i="11"/>
  <c r="AJ13" i="23" s="1"/>
  <c r="CE61" i="11"/>
  <c r="AK13" i="23" s="1"/>
  <c r="CC62" i="11"/>
  <c r="AI14" i="23" s="1"/>
  <c r="CD62" i="11"/>
  <c r="AJ14" i="23" s="1"/>
  <c r="CE62" i="11"/>
  <c r="AK14" i="23" s="1"/>
  <c r="CC63" i="11"/>
  <c r="AI15" i="23" s="1"/>
  <c r="CD63" i="11"/>
  <c r="AJ15" i="23" s="1"/>
  <c r="CE63" i="11"/>
  <c r="AK15" i="23" s="1"/>
  <c r="CC64" i="11"/>
  <c r="AI16" i="23" s="1"/>
  <c r="CD64" i="11"/>
  <c r="AJ16" i="23" s="1"/>
  <c r="CE64" i="11"/>
  <c r="AK16" i="23" s="1"/>
  <c r="CC65" i="11"/>
  <c r="AI17" i="23" s="1"/>
  <c r="CD65" i="11"/>
  <c r="AJ17" i="23" s="1"/>
  <c r="CC66" i="11"/>
  <c r="AI18" i="23" s="1"/>
  <c r="CD66" i="11"/>
  <c r="AJ18" i="23" s="1"/>
  <c r="CE66" i="11"/>
  <c r="AK18" i="23" s="1"/>
  <c r="CC67" i="11"/>
  <c r="AI19" i="23" s="1"/>
  <c r="CD67" i="11"/>
  <c r="AJ19" i="23" s="1"/>
  <c r="CE67" i="11"/>
  <c r="AK19" i="23" s="1"/>
  <c r="CC68" i="11"/>
  <c r="AI20" i="23" s="1"/>
  <c r="CD68" i="11"/>
  <c r="AJ20" i="23" s="1"/>
  <c r="CE68" i="11"/>
  <c r="AK20" i="23" s="1"/>
  <c r="CC69" i="11"/>
  <c r="AI21" i="23" s="1"/>
  <c r="CD69" i="11"/>
  <c r="AJ21" i="23" s="1"/>
  <c r="CE69" i="11"/>
  <c r="AK21" i="23" s="1"/>
  <c r="CC70" i="11"/>
  <c r="AI22" i="23" s="1"/>
  <c r="CD70" i="11"/>
  <c r="AJ22" i="23" s="1"/>
  <c r="CC71" i="11"/>
  <c r="AI23" i="23" s="1"/>
  <c r="CD71" i="11"/>
  <c r="AJ23" i="23" s="1"/>
  <c r="CE71" i="11"/>
  <c r="AK23" i="23" s="1"/>
  <c r="CC72" i="11"/>
  <c r="AI24" i="23" s="1"/>
  <c r="CD72" i="11"/>
  <c r="AJ24" i="23" s="1"/>
  <c r="CE72" i="11"/>
  <c r="AK24" i="23" s="1"/>
  <c r="CC73" i="11"/>
  <c r="AI25" i="23" s="1"/>
  <c r="CD73" i="11"/>
  <c r="AJ25" i="23" s="1"/>
  <c r="CC74" i="11"/>
  <c r="AI26" i="23" s="1"/>
  <c r="CD74" i="11"/>
  <c r="AJ26" i="23" s="1"/>
  <c r="CE74" i="11"/>
  <c r="AK26" i="23" s="1"/>
  <c r="CC75" i="11"/>
  <c r="AI27" i="23" s="1"/>
  <c r="CD75" i="11"/>
  <c r="AJ27" i="23" s="1"/>
  <c r="CE75" i="11"/>
  <c r="AK27" i="23" s="1"/>
  <c r="CC76" i="11"/>
  <c r="AI28" i="23" s="1"/>
  <c r="CD76" i="11"/>
  <c r="AJ28" i="23" s="1"/>
  <c r="CE76" i="11"/>
  <c r="AK28" i="23" s="1"/>
  <c r="CC77" i="11"/>
  <c r="AI29" i="23" s="1"/>
  <c r="CD77" i="11"/>
  <c r="AJ29" i="23" s="1"/>
  <c r="CE77" i="11"/>
  <c r="AK29" i="23" s="1"/>
  <c r="CD78" i="11"/>
  <c r="AJ30" i="23" s="1"/>
  <c r="CC79" i="11"/>
  <c r="AI31" i="23" s="1"/>
  <c r="CD79" i="11"/>
  <c r="AJ31" i="23" s="1"/>
  <c r="CE79" i="11"/>
  <c r="AK31" i="23" s="1"/>
  <c r="CC80" i="11"/>
  <c r="AI32" i="23" s="1"/>
  <c r="CD80" i="11"/>
  <c r="AJ32" i="23" s="1"/>
  <c r="CE80" i="11"/>
  <c r="AK32" i="23" s="1"/>
  <c r="CC81" i="11"/>
  <c r="AI33" i="23" s="1"/>
  <c r="CD81" i="11"/>
  <c r="AJ33" i="23" s="1"/>
  <c r="CD82" i="11"/>
  <c r="AJ34" i="23" s="1"/>
  <c r="CC83" i="11"/>
  <c r="AI35" i="23" s="1"/>
  <c r="CD83" i="11"/>
  <c r="AJ35" i="23" s="1"/>
  <c r="CE83" i="11"/>
  <c r="AK35" i="23" s="1"/>
  <c r="CC84" i="11"/>
  <c r="AI36" i="23" s="1"/>
  <c r="CD84" i="11"/>
  <c r="AJ36" i="23" s="1"/>
  <c r="CE84" i="11"/>
  <c r="AK36" i="23" s="1"/>
  <c r="CC85" i="11"/>
  <c r="AI37" i="23" s="1"/>
  <c r="CD85" i="11"/>
  <c r="AJ37" i="23" s="1"/>
  <c r="CE85" i="11"/>
  <c r="AK37" i="23" s="1"/>
  <c r="CC86" i="11"/>
  <c r="AI38" i="23" s="1"/>
  <c r="CD86" i="11"/>
  <c r="AJ38" i="23" s="1"/>
  <c r="CC87" i="11"/>
  <c r="AI39" i="23" s="1"/>
  <c r="CD87" i="11"/>
  <c r="AJ39" i="23" s="1"/>
  <c r="CC88" i="11"/>
  <c r="AI40" i="23" s="1"/>
  <c r="CD88" i="11"/>
  <c r="AJ40" i="23" s="1"/>
  <c r="CE88" i="11"/>
  <c r="AK40" i="23" s="1"/>
  <c r="CC89" i="11"/>
  <c r="AI41" i="23" s="1"/>
  <c r="CD89" i="11"/>
  <c r="AJ41" i="23" s="1"/>
  <c r="CE89" i="11"/>
  <c r="AK41" i="23" s="1"/>
  <c r="CD90" i="11"/>
  <c r="AJ42" i="23" s="1"/>
  <c r="CC91" i="11"/>
  <c r="AI43" i="23" s="1"/>
  <c r="CD91" i="11"/>
  <c r="AJ43" i="23" s="1"/>
  <c r="CE91" i="11"/>
  <c r="AK43" i="23" s="1"/>
  <c r="CC92" i="11"/>
  <c r="AI44" i="23" s="1"/>
  <c r="CD92" i="11"/>
  <c r="AJ44" i="23" s="1"/>
  <c r="CE92" i="11"/>
  <c r="AK44" i="23" s="1"/>
  <c r="CC93" i="11"/>
  <c r="AI45" i="23" s="1"/>
  <c r="CD93" i="11"/>
  <c r="AJ45" i="23" s="1"/>
  <c r="CE93" i="11"/>
  <c r="AK45" i="23" s="1"/>
  <c r="CC94" i="11"/>
  <c r="AI46" i="23" s="1"/>
  <c r="CD94" i="11"/>
  <c r="AJ46" i="23" s="1"/>
  <c r="CE94" i="11"/>
  <c r="AK46" i="23" s="1"/>
  <c r="CD95" i="11"/>
  <c r="AJ47" i="23" s="1"/>
  <c r="CC96" i="11"/>
  <c r="AI48" i="23" s="1"/>
  <c r="CD96" i="11"/>
  <c r="AJ48" i="23" s="1"/>
  <c r="CD97" i="11"/>
  <c r="AJ49" i="23" s="1"/>
  <c r="CC98" i="11"/>
  <c r="AI50" i="23" s="1"/>
  <c r="CD98" i="11"/>
  <c r="AJ50" i="23" s="1"/>
  <c r="CE98" i="11"/>
  <c r="AK50" i="23" s="1"/>
  <c r="CC99" i="11"/>
  <c r="AI51" i="23" s="1"/>
  <c r="CD99" i="11"/>
  <c r="AJ51" i="23" s="1"/>
  <c r="CC100" i="11"/>
  <c r="AI52" i="23" s="1"/>
  <c r="CD100" i="11"/>
  <c r="AJ52" i="23" s="1"/>
  <c r="CC101" i="11"/>
  <c r="AI53" i="23" s="1"/>
  <c r="CD101" i="11"/>
  <c r="AJ53" i="23" s="1"/>
  <c r="CC102" i="11"/>
  <c r="AI54" i="23" s="1"/>
  <c r="CD102" i="11"/>
  <c r="AJ54" i="23" s="1"/>
  <c r="CD103" i="11"/>
  <c r="AJ55" i="23" s="1"/>
  <c r="CC104" i="11"/>
  <c r="AI56" i="23" s="1"/>
  <c r="CD104" i="11"/>
  <c r="AJ56" i="23" s="1"/>
  <c r="CD105" i="11"/>
  <c r="AJ57" i="23" s="1"/>
  <c r="CC106" i="11"/>
  <c r="AI58" i="23" s="1"/>
  <c r="CD106" i="11"/>
  <c r="AJ58" i="23" s="1"/>
  <c r="CC107" i="11"/>
  <c r="AI59" i="23" s="1"/>
  <c r="CD107" i="11"/>
  <c r="AJ59" i="23" s="1"/>
  <c r="CE107" i="11"/>
  <c r="AK59" i="23" s="1"/>
  <c r="CC108" i="11"/>
  <c r="AI60" i="23" s="1"/>
  <c r="CD108" i="11"/>
  <c r="AJ60" i="23" s="1"/>
  <c r="CE108" i="11"/>
  <c r="AK60" i="23" s="1"/>
  <c r="CC109" i="11"/>
  <c r="AI61" i="23" s="1"/>
  <c r="CD109" i="11"/>
  <c r="AJ61" i="23" s="1"/>
  <c r="CE109" i="11"/>
  <c r="AK61" i="23" s="1"/>
  <c r="CC110" i="11"/>
  <c r="AI62" i="23" s="1"/>
  <c r="CD110" i="11"/>
  <c r="AJ62" i="23" s="1"/>
  <c r="CE110" i="11"/>
  <c r="AK62" i="23" s="1"/>
  <c r="CC111" i="11"/>
  <c r="AI63" i="23" s="1"/>
  <c r="CD111" i="11"/>
  <c r="AJ63" i="23" s="1"/>
  <c r="CD112" i="11"/>
  <c r="AJ64" i="23" s="1"/>
  <c r="CE112" i="11"/>
  <c r="AK64" i="23" s="1"/>
  <c r="CC113" i="11"/>
  <c r="AI65" i="23" s="1"/>
  <c r="CD113" i="11"/>
  <c r="AJ65" i="23" s="1"/>
  <c r="CE113" i="11"/>
  <c r="AK65" i="23" s="1"/>
  <c r="CC114" i="11"/>
  <c r="AI66" i="23" s="1"/>
  <c r="CD114" i="11"/>
  <c r="AJ66" i="23" s="1"/>
  <c r="CE114" i="11"/>
  <c r="AK66" i="23" s="1"/>
  <c r="CC115" i="11"/>
  <c r="AI67" i="23" s="1"/>
  <c r="CD115" i="11"/>
  <c r="AJ67" i="23" s="1"/>
  <c r="CE115" i="11"/>
  <c r="AK67" i="23" s="1"/>
  <c r="CC116" i="11"/>
  <c r="AI68" i="23" s="1"/>
  <c r="CD116" i="11"/>
  <c r="AJ68" i="23" s="1"/>
  <c r="CE116" i="11"/>
  <c r="AK68" i="23" s="1"/>
  <c r="CC117" i="11"/>
  <c r="AI69" i="23" s="1"/>
  <c r="CD117" i="11"/>
  <c r="AJ69" i="23" s="1"/>
  <c r="CE117" i="11"/>
  <c r="AK69" i="23" s="1"/>
  <c r="CC118" i="11"/>
  <c r="AI70" i="23" s="1"/>
  <c r="CD118" i="11"/>
  <c r="AJ70" i="23" s="1"/>
  <c r="CE118" i="11"/>
  <c r="AK70" i="23" s="1"/>
  <c r="CC119" i="11"/>
  <c r="AI71" i="23" s="1"/>
  <c r="CD119" i="11"/>
  <c r="AJ71" i="23" s="1"/>
  <c r="CE119" i="11"/>
  <c r="AK71" i="23" s="1"/>
  <c r="CC120" i="11"/>
  <c r="AI72" i="23" s="1"/>
  <c r="CD120" i="11"/>
  <c r="AJ72" i="23" s="1"/>
  <c r="CE120" i="11"/>
  <c r="AK72" i="23" s="1"/>
  <c r="CC121" i="11"/>
  <c r="AI73" i="23" s="1"/>
  <c r="CD121" i="11"/>
  <c r="AJ73" i="23" s="1"/>
  <c r="CE121" i="11"/>
  <c r="AK73" i="23" s="1"/>
  <c r="CD122" i="11"/>
  <c r="AJ74" i="23" s="1"/>
  <c r="CC123" i="11"/>
  <c r="AI75" i="23" s="1"/>
  <c r="CD123" i="11"/>
  <c r="AJ75" i="23" s="1"/>
  <c r="CE123" i="11"/>
  <c r="AK75" i="23" s="1"/>
  <c r="CC124" i="11"/>
  <c r="AI76" i="23" s="1"/>
  <c r="CD124" i="11"/>
  <c r="AJ76" i="23" s="1"/>
  <c r="CE124" i="11"/>
  <c r="AK76" i="23" s="1"/>
  <c r="CC125" i="11"/>
  <c r="AI77" i="23" s="1"/>
  <c r="CD125" i="11"/>
  <c r="AJ77" i="23" s="1"/>
  <c r="CE125" i="11"/>
  <c r="AK77" i="23" s="1"/>
  <c r="CC126" i="11"/>
  <c r="AI78" i="23" s="1"/>
  <c r="CD126" i="11"/>
  <c r="AJ78" i="23" s="1"/>
  <c r="CE126" i="11"/>
  <c r="AK78" i="23" s="1"/>
  <c r="CC127" i="11"/>
  <c r="AI79" i="23" s="1"/>
  <c r="CD127" i="11"/>
  <c r="AJ79" i="23" s="1"/>
  <c r="CE127" i="11"/>
  <c r="AK79" i="23" s="1"/>
  <c r="CC128" i="11"/>
  <c r="AI80" i="23" s="1"/>
  <c r="CD128" i="11"/>
  <c r="AJ80" i="23" s="1"/>
  <c r="CE128" i="11"/>
  <c r="AK80" i="23" s="1"/>
  <c r="CC129" i="11"/>
  <c r="AI81" i="23" s="1"/>
  <c r="CD129" i="11"/>
  <c r="AJ81" i="23" s="1"/>
  <c r="CE129" i="11"/>
  <c r="AK81" i="23" s="1"/>
  <c r="CC130" i="11"/>
  <c r="AI82" i="23" s="1"/>
  <c r="CD130" i="11"/>
  <c r="AJ82" i="23" s="1"/>
  <c r="CE130" i="11"/>
  <c r="AK82" i="23" s="1"/>
  <c r="CC131" i="11"/>
  <c r="AI83" i="23" s="1"/>
  <c r="CD131" i="11"/>
  <c r="AJ83" i="23" s="1"/>
  <c r="CE131" i="11"/>
  <c r="AK83" i="23" s="1"/>
  <c r="CC132" i="11"/>
  <c r="AI84" i="23" s="1"/>
  <c r="CD132" i="11"/>
  <c r="AJ84" i="23" s="1"/>
  <c r="CE132" i="11"/>
  <c r="AK84" i="23" s="1"/>
  <c r="CC133" i="11"/>
  <c r="AI85" i="23" s="1"/>
  <c r="CD133" i="11"/>
  <c r="AJ85" i="23" s="1"/>
  <c r="CE133" i="11"/>
  <c r="AK85" i="23" s="1"/>
  <c r="CC134" i="11"/>
  <c r="AI86" i="23" s="1"/>
  <c r="CD134" i="11"/>
  <c r="AJ86" i="23" s="1"/>
  <c r="CE134" i="11"/>
  <c r="AK86" i="23" s="1"/>
  <c r="CC135" i="11"/>
  <c r="AI87" i="23" s="1"/>
  <c r="CD135" i="11"/>
  <c r="AJ87" i="23" s="1"/>
  <c r="CE135" i="11"/>
  <c r="AK87" i="23" s="1"/>
  <c r="CC136" i="11"/>
  <c r="AI88" i="23" s="1"/>
  <c r="CD136" i="11"/>
  <c r="AJ88" i="23" s="1"/>
  <c r="CE136" i="11"/>
  <c r="AK88" i="23" s="1"/>
  <c r="CC137" i="11"/>
  <c r="AI89" i="23" s="1"/>
  <c r="CD137" i="11"/>
  <c r="AJ89" i="23" s="1"/>
  <c r="CE137" i="11"/>
  <c r="AK89" i="23" s="1"/>
  <c r="CC138" i="11"/>
  <c r="AI90" i="23" s="1"/>
  <c r="CD138" i="11"/>
  <c r="AJ90" i="23" s="1"/>
  <c r="CE138" i="11"/>
  <c r="AK90" i="23" s="1"/>
  <c r="CC139" i="11"/>
  <c r="AI91" i="23" s="1"/>
  <c r="CD139" i="11"/>
  <c r="AJ91" i="23" s="1"/>
  <c r="CE139" i="11"/>
  <c r="AK91" i="23" s="1"/>
  <c r="CC140" i="11"/>
  <c r="AI92" i="23" s="1"/>
  <c r="CD140" i="11"/>
  <c r="AJ92" i="23" s="1"/>
  <c r="CE140" i="11"/>
  <c r="AK92" i="23" s="1"/>
  <c r="CC141" i="11"/>
  <c r="AI93" i="23" s="1"/>
  <c r="CD141" i="11"/>
  <c r="AJ93" i="23" s="1"/>
  <c r="CE141" i="11"/>
  <c r="AK93" i="23" s="1"/>
  <c r="CC142" i="11"/>
  <c r="AI94" i="23" s="1"/>
  <c r="CD142" i="11"/>
  <c r="AJ94" i="23" s="1"/>
  <c r="CE142" i="11"/>
  <c r="AK94" i="23" s="1"/>
  <c r="CC143" i="11"/>
  <c r="AI95" i="23" s="1"/>
  <c r="CD143" i="11"/>
  <c r="AJ95" i="23" s="1"/>
  <c r="CE143" i="11"/>
  <c r="AK95" i="23" s="1"/>
  <c r="CC144" i="11"/>
  <c r="AI96" i="23" s="1"/>
  <c r="CD144" i="11"/>
  <c r="AJ96" i="23" s="1"/>
  <c r="CE144" i="11"/>
  <c r="AK96" i="23" s="1"/>
  <c r="CC145" i="11"/>
  <c r="AI97" i="23" s="1"/>
  <c r="CD145" i="11"/>
  <c r="AJ97" i="23" s="1"/>
  <c r="CC146" i="11"/>
  <c r="AI98" i="23" s="1"/>
  <c r="CE146" i="11"/>
  <c r="AK98" i="23" s="1"/>
  <c r="CC147" i="11"/>
  <c r="AI99" i="23" s="1"/>
  <c r="CD147" i="11"/>
  <c r="AJ99" i="23" s="1"/>
  <c r="CE147" i="11"/>
  <c r="AK99" i="23" s="1"/>
  <c r="CC148" i="11"/>
  <c r="AI100" i="23" s="1"/>
  <c r="CE148" i="11"/>
  <c r="AK100" i="23" s="1"/>
  <c r="CC149" i="11"/>
  <c r="AI101" i="23" s="1"/>
  <c r="CE149" i="11"/>
  <c r="AK101" i="23" s="1"/>
  <c r="CC150" i="11"/>
  <c r="AI102" i="23" s="1"/>
  <c r="CE150" i="11"/>
  <c r="AK102" i="23" s="1"/>
  <c r="CC151" i="11"/>
  <c r="AI103" i="23" s="1"/>
  <c r="CE151" i="11"/>
  <c r="AK103" i="23" s="1"/>
  <c r="CC152" i="11"/>
  <c r="AI104" i="23" s="1"/>
  <c r="CE152" i="11"/>
  <c r="AK104" i="23" s="1"/>
  <c r="CC153" i="11"/>
  <c r="AI105" i="23" s="1"/>
  <c r="CE153" i="11"/>
  <c r="AK105" i="23" s="1"/>
  <c r="CC154" i="11"/>
  <c r="AI106" i="23" s="1"/>
  <c r="CE154" i="11"/>
  <c r="AK106" i="23" s="1"/>
  <c r="CC155" i="11"/>
  <c r="AI107" i="23" s="1"/>
  <c r="CE155" i="11"/>
  <c r="AK107" i="23" s="1"/>
  <c r="CC156" i="11"/>
  <c r="AI108" i="23" s="1"/>
  <c r="CE156" i="11"/>
  <c r="AK108" i="23" s="1"/>
  <c r="CC157" i="11"/>
  <c r="AI109" i="23" s="1"/>
  <c r="CE157" i="11"/>
  <c r="AK109" i="23" s="1"/>
  <c r="CC158" i="11"/>
  <c r="AI110" i="23" s="1"/>
  <c r="CE158" i="11"/>
  <c r="AK110" i="23" s="1"/>
  <c r="CC159" i="11"/>
  <c r="AI111" i="23" s="1"/>
  <c r="CE159" i="11"/>
  <c r="AK111" i="23" s="1"/>
  <c r="CC160" i="11"/>
  <c r="AI112" i="23" s="1"/>
  <c r="CE160" i="11"/>
  <c r="AK112" i="23" s="1"/>
  <c r="CC161" i="11"/>
  <c r="AI113" i="23" s="1"/>
  <c r="CE161" i="11"/>
  <c r="AK113" i="23" s="1"/>
  <c r="CC162" i="11"/>
  <c r="AI114" i="23" s="1"/>
  <c r="CE162" i="11"/>
  <c r="AK114" i="23" s="1"/>
  <c r="CC163" i="11"/>
  <c r="AI115" i="23" s="1"/>
  <c r="CE163" i="11"/>
  <c r="AK115" i="23" s="1"/>
  <c r="CC164" i="11"/>
  <c r="AI116" i="23" s="1"/>
  <c r="CE164" i="11"/>
  <c r="AK116" i="23" s="1"/>
  <c r="CC165" i="11"/>
  <c r="AI117" i="23" s="1"/>
  <c r="CE165" i="11"/>
  <c r="AK117" i="23" s="1"/>
  <c r="CC166" i="11"/>
  <c r="AI118" i="23" s="1"/>
  <c r="CD166" i="11"/>
  <c r="AJ118" i="23" s="1"/>
  <c r="CE166" i="11"/>
  <c r="AK118" i="23" s="1"/>
  <c r="CD167" i="11"/>
  <c r="AJ119" i="23" s="1"/>
  <c r="CC168" i="11"/>
  <c r="AI120" i="23" s="1"/>
  <c r="CD168" i="11"/>
  <c r="AJ120" i="23" s="1"/>
  <c r="CE168" i="11"/>
  <c r="AK120" i="23" s="1"/>
  <c r="CC169" i="11"/>
  <c r="AI121" i="23" s="1"/>
  <c r="CD169" i="11"/>
  <c r="AJ121" i="23" s="1"/>
  <c r="CD170" i="11"/>
  <c r="AJ122" i="23" s="1"/>
  <c r="CC171" i="11"/>
  <c r="AI123" i="23" s="1"/>
  <c r="CD171" i="11"/>
  <c r="AJ123" i="23" s="1"/>
  <c r="CE171" i="11"/>
  <c r="AK123" i="23" s="1"/>
  <c r="CD172" i="11"/>
  <c r="AJ124" i="23" s="1"/>
  <c r="CC173" i="11"/>
  <c r="AI125" i="23" s="1"/>
  <c r="CD173" i="11"/>
  <c r="AJ125" i="23" s="1"/>
  <c r="CC174" i="11"/>
  <c r="AI126" i="23" s="1"/>
  <c r="CD174" i="11"/>
  <c r="AJ126" i="23" s="1"/>
  <c r="CE174" i="11"/>
  <c r="AK126" i="23" s="1"/>
  <c r="CC175" i="11"/>
  <c r="AI127" i="23" s="1"/>
  <c r="CD175" i="11"/>
  <c r="AJ127" i="23" s="1"/>
  <c r="CE175" i="11"/>
  <c r="AK127" i="23" s="1"/>
  <c r="CC176" i="11"/>
  <c r="AI128" i="23" s="1"/>
  <c r="CD176" i="11"/>
  <c r="AJ128" i="23" s="1"/>
  <c r="CE176" i="11"/>
  <c r="AK128" i="23" s="1"/>
  <c r="CD177" i="11"/>
  <c r="AJ129" i="23" s="1"/>
  <c r="CE177" i="11"/>
  <c r="AK129" i="23" s="1"/>
  <c r="CD178" i="11"/>
  <c r="AJ130" i="23" s="1"/>
  <c r="CE178" i="11"/>
  <c r="AK130" i="23" s="1"/>
  <c r="CC179" i="11"/>
  <c r="AI131" i="23" s="1"/>
  <c r="CD179" i="11"/>
  <c r="AJ131" i="23" s="1"/>
  <c r="CE179" i="11"/>
  <c r="AK131" i="23" s="1"/>
  <c r="CC180" i="11"/>
  <c r="AI132" i="23" s="1"/>
  <c r="CD180" i="11"/>
  <c r="AJ132" i="23" s="1"/>
  <c r="CE180" i="11"/>
  <c r="AK132" i="23" s="1"/>
  <c r="CC181" i="11"/>
  <c r="AI133" i="23" s="1"/>
  <c r="CD181" i="11"/>
  <c r="AJ133" i="23" s="1"/>
  <c r="CC182" i="11"/>
  <c r="AI134" i="23" s="1"/>
  <c r="CD182" i="11"/>
  <c r="AJ134" i="23" s="1"/>
  <c r="CE182" i="11"/>
  <c r="AK134" i="23" s="1"/>
  <c r="CC183" i="11"/>
  <c r="AI135" i="23" s="1"/>
  <c r="CD183" i="11"/>
  <c r="AJ135" i="23" s="1"/>
  <c r="CE183" i="11"/>
  <c r="AK135" i="23" s="1"/>
  <c r="CC184" i="11"/>
  <c r="AI136" i="23" s="1"/>
  <c r="CD184" i="11"/>
  <c r="AJ136" i="23" s="1"/>
  <c r="CE184" i="11"/>
  <c r="AK136" i="23" s="1"/>
  <c r="CC185" i="11"/>
  <c r="AI137" i="23" s="1"/>
  <c r="CD185" i="11"/>
  <c r="AJ137" i="23" s="1"/>
  <c r="CE185" i="11"/>
  <c r="AK137" i="23" s="1"/>
  <c r="CC186" i="11"/>
  <c r="AI138" i="23" s="1"/>
  <c r="CD186" i="11"/>
  <c r="AJ138" i="23" s="1"/>
  <c r="CC187" i="11"/>
  <c r="AI139" i="23" s="1"/>
  <c r="CD187" i="11"/>
  <c r="AJ139" i="23" s="1"/>
  <c r="CC188" i="11"/>
  <c r="AI140" i="23" s="1"/>
  <c r="CD188" i="11"/>
  <c r="AJ140" i="23" s="1"/>
  <c r="CC189" i="11"/>
  <c r="AI141" i="23" s="1"/>
  <c r="CD189" i="11"/>
  <c r="AJ141" i="23" s="1"/>
  <c r="CE189" i="11"/>
  <c r="AK141" i="23" s="1"/>
  <c r="CC190" i="11"/>
  <c r="AI142" i="23" s="1"/>
  <c r="CD190" i="11"/>
  <c r="AJ142" i="23" s="1"/>
  <c r="CE190" i="11"/>
  <c r="AK142" i="23" s="1"/>
  <c r="CD191" i="11"/>
  <c r="AJ143" i="23" s="1"/>
  <c r="CC192" i="11"/>
  <c r="AI144" i="23" s="1"/>
  <c r="CD192" i="11"/>
  <c r="AJ144" i="23" s="1"/>
  <c r="CC193" i="11"/>
  <c r="AI145" i="23" s="1"/>
  <c r="CD193" i="11"/>
  <c r="AJ145" i="23" s="1"/>
  <c r="CE193" i="11"/>
  <c r="AK145" i="23" s="1"/>
  <c r="CC194" i="11"/>
  <c r="AI146" i="23" s="1"/>
  <c r="CD194" i="11"/>
  <c r="AJ146" i="23" s="1"/>
  <c r="CE194" i="11"/>
  <c r="AK146" i="23" s="1"/>
  <c r="CC195" i="11"/>
  <c r="AI147" i="23" s="1"/>
  <c r="CD195" i="11"/>
  <c r="AJ147" i="23" s="1"/>
  <c r="CE195" i="11"/>
  <c r="AK147" i="23" s="1"/>
  <c r="CC196" i="11"/>
  <c r="AI148" i="23" s="1"/>
  <c r="CD196" i="11"/>
  <c r="AJ148" i="23" s="1"/>
  <c r="CE196" i="11"/>
  <c r="AK148" i="23" s="1"/>
  <c r="CC197" i="11"/>
  <c r="AI149" i="23" s="1"/>
  <c r="CD197" i="11"/>
  <c r="AJ149" i="23" s="1"/>
  <c r="CE197" i="11"/>
  <c r="AK149" i="23" s="1"/>
  <c r="CC198" i="11"/>
  <c r="AI150" i="23" s="1"/>
  <c r="CD198" i="11"/>
  <c r="AJ150" i="23" s="1"/>
  <c r="CE198" i="11"/>
  <c r="AK150" i="23" s="1"/>
  <c r="CD199" i="11"/>
  <c r="AJ151" i="23" s="1"/>
  <c r="CE199" i="11"/>
  <c r="AK151" i="23" s="1"/>
  <c r="CD200" i="11"/>
  <c r="AJ152" i="23" s="1"/>
  <c r="CE200" i="11"/>
  <c r="AK152" i="23" s="1"/>
  <c r="CC201" i="11"/>
  <c r="AI153" i="23" s="1"/>
  <c r="CD201" i="11"/>
  <c r="AJ153" i="23" s="1"/>
  <c r="CE201" i="11"/>
  <c r="AK153" i="23" s="1"/>
  <c r="CC202" i="11"/>
  <c r="AI154" i="23" s="1"/>
  <c r="CD202" i="11"/>
  <c r="AJ154" i="23" s="1"/>
  <c r="CE202" i="11"/>
  <c r="AK154" i="23" s="1"/>
  <c r="CC203" i="11"/>
  <c r="AI155" i="23" s="1"/>
  <c r="CD203" i="11"/>
  <c r="AJ155" i="23" s="1"/>
  <c r="CE203" i="11"/>
  <c r="AK155" i="23" s="1"/>
  <c r="CC204" i="11"/>
  <c r="AI156" i="23" s="1"/>
  <c r="CD204" i="11"/>
  <c r="AJ156" i="23" s="1"/>
  <c r="CE204" i="11"/>
  <c r="AK156" i="23" s="1"/>
  <c r="CC205" i="11"/>
  <c r="AI157" i="23" s="1"/>
  <c r="CD205" i="11"/>
  <c r="AJ157" i="23" s="1"/>
  <c r="CE205" i="11"/>
  <c r="AK157" i="23" s="1"/>
  <c r="CC206" i="11"/>
  <c r="AI158" i="23" s="1"/>
  <c r="CD206" i="11"/>
  <c r="AJ158" i="23" s="1"/>
  <c r="CE206" i="11"/>
  <c r="AK158" i="23" s="1"/>
  <c r="CC207" i="11"/>
  <c r="AI159" i="23" s="1"/>
  <c r="CD207" i="11"/>
  <c r="AJ159" i="23" s="1"/>
  <c r="CE207" i="11"/>
  <c r="AK159" i="23" s="1"/>
  <c r="CC208" i="11"/>
  <c r="AI160" i="23" s="1"/>
  <c r="CD208" i="11"/>
  <c r="AJ160" i="23" s="1"/>
  <c r="CE208" i="11"/>
  <c r="AK160" i="23" s="1"/>
  <c r="CC209" i="11"/>
  <c r="AI161" i="23" s="1"/>
  <c r="CD209" i="11"/>
  <c r="AJ161" i="23" s="1"/>
  <c r="CE209" i="11"/>
  <c r="AK161" i="23" s="1"/>
  <c r="CC210" i="11"/>
  <c r="AI162" i="23" s="1"/>
  <c r="CD210" i="11"/>
  <c r="AJ162" i="23" s="1"/>
  <c r="CC211" i="11"/>
  <c r="AI163" i="23" s="1"/>
  <c r="CD211" i="11"/>
  <c r="AJ163" i="23" s="1"/>
  <c r="CE211" i="11"/>
  <c r="AK163" i="23" s="1"/>
  <c r="CC212" i="11"/>
  <c r="AI164" i="23" s="1"/>
  <c r="CD212" i="11"/>
  <c r="AJ164" i="23" s="1"/>
  <c r="CE212" i="11"/>
  <c r="AK164" i="23" s="1"/>
  <c r="CC213" i="11"/>
  <c r="AI165" i="23" s="1"/>
  <c r="CD213" i="11"/>
  <c r="AJ165" i="23" s="1"/>
  <c r="CE213" i="11"/>
  <c r="AK165" i="23" s="1"/>
  <c r="CC214" i="11"/>
  <c r="AI166" i="23" s="1"/>
  <c r="CD214" i="11"/>
  <c r="AJ166" i="23" s="1"/>
  <c r="CE214" i="11"/>
  <c r="AK166" i="23" s="1"/>
  <c r="CC215" i="11"/>
  <c r="AI167" i="23" s="1"/>
  <c r="CD215" i="11"/>
  <c r="AJ167" i="23" s="1"/>
  <c r="CE215" i="11"/>
  <c r="AK167" i="23" s="1"/>
  <c r="CC216" i="11"/>
  <c r="AI168" i="23" s="1"/>
  <c r="CD216" i="11"/>
  <c r="AJ168" i="23" s="1"/>
  <c r="CE216" i="11"/>
  <c r="AK168" i="23" s="1"/>
  <c r="CC217" i="11"/>
  <c r="AI169" i="23" s="1"/>
  <c r="CD217" i="11"/>
  <c r="AJ169" i="23" s="1"/>
  <c r="CE217" i="11"/>
  <c r="AK169" i="23" s="1"/>
  <c r="CC218" i="11"/>
  <c r="AI170" i="23" s="1"/>
  <c r="CD218" i="11"/>
  <c r="AJ170" i="23" s="1"/>
  <c r="CE218" i="11"/>
  <c r="AK170" i="23" s="1"/>
  <c r="CC219" i="11"/>
  <c r="AI171" i="23" s="1"/>
  <c r="CD219" i="11"/>
  <c r="AJ171" i="23" s="1"/>
  <c r="CE219" i="11"/>
  <c r="AK171" i="23" s="1"/>
  <c r="CC220" i="11"/>
  <c r="AI172" i="23" s="1"/>
  <c r="CD220" i="11"/>
  <c r="AJ172" i="23" s="1"/>
  <c r="CE220" i="11"/>
  <c r="AK172" i="23" s="1"/>
  <c r="CC221" i="11"/>
  <c r="AI173" i="23" s="1"/>
  <c r="CD221" i="11"/>
  <c r="AJ173" i="23" s="1"/>
  <c r="CE221" i="11"/>
  <c r="AK173" i="23" s="1"/>
  <c r="CC222" i="11"/>
  <c r="AI174" i="23" s="1"/>
  <c r="CD222" i="11"/>
  <c r="AJ174" i="23" s="1"/>
  <c r="CE222" i="11"/>
  <c r="AK174" i="23" s="1"/>
  <c r="CC223" i="11"/>
  <c r="AI175" i="23" s="1"/>
  <c r="CD223" i="11"/>
  <c r="AJ175" i="23" s="1"/>
  <c r="CE223" i="11"/>
  <c r="AK175" i="23" s="1"/>
  <c r="CC224" i="11"/>
  <c r="AI176" i="23" s="1"/>
  <c r="CD224" i="11"/>
  <c r="AJ176" i="23" s="1"/>
  <c r="CE224" i="11"/>
  <c r="AK176" i="23" s="1"/>
  <c r="CC225" i="11"/>
  <c r="AI177" i="23" s="1"/>
  <c r="CD225" i="11"/>
  <c r="AJ177" i="23" s="1"/>
  <c r="CE225" i="11"/>
  <c r="AK177" i="23" s="1"/>
  <c r="CC226" i="11"/>
  <c r="AI178" i="23" s="1"/>
  <c r="CD226" i="11"/>
  <c r="AJ178" i="23" s="1"/>
  <c r="CD227" i="11"/>
  <c r="AJ179" i="23" s="1"/>
  <c r="CE227" i="11"/>
  <c r="AK179" i="23" s="1"/>
  <c r="CC228" i="11"/>
  <c r="AI180" i="23" s="1"/>
  <c r="CD228" i="11"/>
  <c r="AJ180" i="23" s="1"/>
  <c r="CE228" i="11"/>
  <c r="AK180" i="23" s="1"/>
  <c r="CC229" i="11"/>
  <c r="AI181" i="23" s="1"/>
  <c r="CD229" i="11"/>
  <c r="AJ181" i="23" s="1"/>
  <c r="CE229" i="11"/>
  <c r="AK181" i="23" s="1"/>
  <c r="CC230" i="11"/>
  <c r="AI182" i="23" s="1"/>
  <c r="CD230" i="11"/>
  <c r="AJ182" i="23" s="1"/>
  <c r="CE230" i="11"/>
  <c r="AK182" i="23" s="1"/>
  <c r="CC231" i="11"/>
  <c r="AI183" i="23" s="1"/>
  <c r="CD231" i="11"/>
  <c r="AJ183" i="23" s="1"/>
  <c r="CE231" i="11"/>
  <c r="AK183" i="23" s="1"/>
  <c r="CC232" i="11"/>
  <c r="AI184" i="23" s="1"/>
  <c r="CD232" i="11"/>
  <c r="AJ184" i="23" s="1"/>
  <c r="CE232" i="11"/>
  <c r="AK184" i="23" s="1"/>
  <c r="CC233" i="11"/>
  <c r="AI185" i="23" s="1"/>
  <c r="CD233" i="11"/>
  <c r="AJ185" i="23" s="1"/>
  <c r="CE233" i="11"/>
  <c r="AK185" i="23" s="1"/>
  <c r="CC234" i="11"/>
  <c r="AI186" i="23" s="1"/>
  <c r="CD234" i="11"/>
  <c r="AJ186" i="23" s="1"/>
  <c r="CE234" i="11"/>
  <c r="AK186" i="23" s="1"/>
  <c r="CC235" i="11"/>
  <c r="AI187" i="23" s="1"/>
  <c r="CD235" i="11"/>
  <c r="AJ187" i="23" s="1"/>
  <c r="CE235" i="11"/>
  <c r="AK187" i="23" s="1"/>
  <c r="CC236" i="11"/>
  <c r="AI188" i="23" s="1"/>
  <c r="CD236" i="11"/>
  <c r="AJ188" i="23" s="1"/>
  <c r="CC238" i="11"/>
  <c r="AI190" i="23" s="1"/>
  <c r="CD238" i="11"/>
  <c r="AJ190" i="23" s="1"/>
  <c r="CE238" i="11"/>
  <c r="AK190" i="23" s="1"/>
  <c r="CD239" i="11"/>
  <c r="AJ191" i="23" s="1"/>
  <c r="CC240" i="11"/>
  <c r="AI192" i="23" s="1"/>
  <c r="CD240" i="11"/>
  <c r="AJ192" i="23" s="1"/>
  <c r="CE240" i="11"/>
  <c r="AK192" i="23" s="1"/>
  <c r="CC241" i="11"/>
  <c r="AI193" i="23" s="1"/>
  <c r="CD241" i="11"/>
  <c r="AJ193" i="23" s="1"/>
  <c r="CE241" i="11"/>
  <c r="AK193" i="23" s="1"/>
  <c r="CC242" i="11"/>
  <c r="AI194" i="23" s="1"/>
  <c r="CD242" i="11"/>
  <c r="AJ194" i="23" s="1"/>
  <c r="CE242" i="11"/>
  <c r="AK194" i="23" s="1"/>
  <c r="CC243" i="11"/>
  <c r="AI195" i="23" s="1"/>
  <c r="CD243" i="11"/>
  <c r="AJ195" i="23" s="1"/>
  <c r="CE243" i="11"/>
  <c r="AK195" i="23" s="1"/>
  <c r="CC244" i="11"/>
  <c r="AI196" i="23" s="1"/>
  <c r="CD244" i="11"/>
  <c r="AJ196" i="23" s="1"/>
  <c r="CE244" i="11"/>
  <c r="AK196" i="23" s="1"/>
  <c r="CC245" i="11"/>
  <c r="AI197" i="23" s="1"/>
  <c r="CD245" i="11"/>
  <c r="AJ197" i="23" s="1"/>
  <c r="CE245" i="11"/>
  <c r="AK197" i="23" s="1"/>
  <c r="CC246" i="11"/>
  <c r="AI198" i="23" s="1"/>
  <c r="CD246" i="11"/>
  <c r="AJ198" i="23" s="1"/>
  <c r="CE246" i="11"/>
  <c r="AK198" i="23" s="1"/>
  <c r="CC247" i="11"/>
  <c r="AI199" i="23" s="1"/>
  <c r="CD247" i="11"/>
  <c r="AJ199" i="23" s="1"/>
  <c r="CE247" i="11"/>
  <c r="AK199" i="23" s="1"/>
  <c r="CC248" i="11"/>
  <c r="AI200" i="23" s="1"/>
  <c r="CD248" i="11"/>
  <c r="AJ200" i="23" s="1"/>
  <c r="CE248" i="11"/>
  <c r="AK200" i="23" s="1"/>
  <c r="CC249" i="11"/>
  <c r="AI201" i="23" s="1"/>
  <c r="CE249" i="11"/>
  <c r="AK201" i="23" s="1"/>
  <c r="CC250" i="11"/>
  <c r="AI202" i="23" s="1"/>
  <c r="CD250" i="11"/>
  <c r="AJ202" i="23" s="1"/>
  <c r="CE250" i="11"/>
  <c r="AK202" i="23" s="1"/>
  <c r="CC251" i="11"/>
  <c r="AI203" i="23" s="1"/>
  <c r="CD251" i="11"/>
  <c r="AJ203" i="23" s="1"/>
  <c r="CE251" i="11"/>
  <c r="AK203" i="23" s="1"/>
  <c r="CC252" i="11"/>
  <c r="AI204" i="23" s="1"/>
  <c r="CD252" i="11"/>
  <c r="AJ204" i="23" s="1"/>
  <c r="CE252" i="11"/>
  <c r="AK204" i="23" s="1"/>
  <c r="CC253" i="11"/>
  <c r="AI205" i="23" s="1"/>
  <c r="CD253" i="11"/>
  <c r="AJ205" i="23" s="1"/>
  <c r="CE253" i="11"/>
  <c r="AK205" i="23" s="1"/>
  <c r="CD254" i="11"/>
  <c r="AJ206" i="23" s="1"/>
  <c r="CE254" i="11"/>
  <c r="AK206" i="23" s="1"/>
  <c r="CC255" i="11"/>
  <c r="AI207" i="23" s="1"/>
  <c r="CD255" i="11"/>
  <c r="AJ207" i="23" s="1"/>
  <c r="CE255" i="11"/>
  <c r="AK207" i="23" s="1"/>
  <c r="CC256" i="11"/>
  <c r="AI208" i="23" s="1"/>
  <c r="CD256" i="11"/>
  <c r="AJ208" i="23" s="1"/>
  <c r="CE256" i="11"/>
  <c r="AK208" i="23" s="1"/>
  <c r="CC257" i="11"/>
  <c r="AI209" i="23" s="1"/>
  <c r="CD257" i="11"/>
  <c r="AJ209" i="23" s="1"/>
  <c r="CE257" i="11"/>
  <c r="AK209" i="23" s="1"/>
  <c r="CD258" i="11"/>
  <c r="AJ210" i="23" s="1"/>
  <c r="CE258" i="11"/>
  <c r="AK210" i="23" s="1"/>
  <c r="CC259" i="11"/>
  <c r="AI211" i="23" s="1"/>
  <c r="CD259" i="11"/>
  <c r="AJ211" i="23" s="1"/>
  <c r="CE259" i="11"/>
  <c r="AK211" i="23" s="1"/>
  <c r="CD260" i="11"/>
  <c r="AJ212" i="23" s="1"/>
  <c r="CC261" i="11"/>
  <c r="CD261" i="11"/>
  <c r="CE261" i="11"/>
  <c r="CC262" i="11"/>
  <c r="CD262" i="11"/>
  <c r="CE262" i="11"/>
  <c r="CC263" i="11"/>
  <c r="CD263" i="11"/>
  <c r="CE263" i="11"/>
  <c r="CC264" i="11"/>
  <c r="CD264" i="11"/>
  <c r="CE264" i="11"/>
  <c r="CC265" i="11"/>
  <c r="CD265" i="11"/>
  <c r="CE265" i="11"/>
  <c r="CC266" i="11"/>
  <c r="CD266" i="11"/>
  <c r="CE266" i="11"/>
  <c r="CC267" i="11"/>
  <c r="CD267" i="11"/>
  <c r="CE267" i="11"/>
  <c r="CC268" i="11"/>
  <c r="CD268" i="11"/>
  <c r="CE268" i="11"/>
  <c r="CC269" i="11"/>
  <c r="CD269" i="11"/>
  <c r="CE269" i="11"/>
  <c r="CC270" i="11"/>
  <c r="CD270" i="11"/>
  <c r="CE270" i="11"/>
  <c r="CC271" i="11"/>
  <c r="CD271" i="11"/>
  <c r="CE271" i="11"/>
  <c r="CC272" i="11"/>
  <c r="CD272" i="11"/>
  <c r="CE272" i="11"/>
  <c r="CC273" i="11"/>
  <c r="CD273" i="11"/>
  <c r="CE273" i="11"/>
  <c r="CC274" i="11"/>
  <c r="CD274" i="11"/>
  <c r="CE274" i="11"/>
  <c r="CC275" i="11"/>
  <c r="CD275" i="11"/>
  <c r="CE275" i="11"/>
  <c r="CC276" i="11"/>
  <c r="CD276" i="11"/>
  <c r="CE276" i="11"/>
  <c r="CC277" i="11"/>
  <c r="CD277" i="11"/>
  <c r="CE277" i="11"/>
  <c r="CC278" i="11"/>
  <c r="CD278" i="11"/>
  <c r="CE278" i="11"/>
  <c r="CC279" i="11"/>
  <c r="CD279" i="11"/>
  <c r="CE279" i="11"/>
  <c r="CC280" i="11"/>
  <c r="CD280" i="11"/>
  <c r="CE280" i="11"/>
  <c r="CC281" i="11"/>
  <c r="CD281" i="11"/>
  <c r="CE281" i="11"/>
  <c r="CC282" i="11"/>
  <c r="CD282" i="11"/>
  <c r="CE282" i="11"/>
  <c r="CC283" i="11"/>
  <c r="CD283" i="11"/>
  <c r="CE283" i="11"/>
  <c r="CC284" i="11"/>
  <c r="CD284" i="11"/>
  <c r="CE284" i="11"/>
  <c r="CC285" i="11"/>
  <c r="CD285" i="11"/>
  <c r="CE285" i="11"/>
  <c r="CC286" i="11"/>
  <c r="CD286" i="11"/>
  <c r="CE286" i="11"/>
  <c r="CC287" i="11"/>
  <c r="CD287" i="11"/>
  <c r="CE287" i="11"/>
  <c r="CC288" i="11"/>
  <c r="CD288" i="11"/>
  <c r="CE288" i="11"/>
  <c r="CC289" i="11"/>
  <c r="CD289" i="11"/>
  <c r="CE289" i="11"/>
  <c r="CC290" i="11"/>
  <c r="CD290" i="11"/>
  <c r="CE290" i="11"/>
  <c r="CC291" i="11"/>
  <c r="CD291" i="11"/>
  <c r="CE291" i="11"/>
  <c r="CC292" i="11"/>
  <c r="CD292" i="11"/>
  <c r="CE292" i="11"/>
  <c r="CC293" i="11"/>
  <c r="CD293" i="11"/>
  <c r="CE293" i="11"/>
  <c r="CC294" i="11"/>
  <c r="CD294" i="11"/>
  <c r="CE294" i="11"/>
  <c r="CC295" i="11"/>
  <c r="CD295" i="11"/>
  <c r="CE295" i="11"/>
  <c r="CC296" i="11"/>
  <c r="CD296" i="11"/>
  <c r="CE296" i="11"/>
  <c r="CC297" i="11"/>
  <c r="CD297" i="11"/>
  <c r="CE297" i="11"/>
  <c r="CC298" i="11"/>
  <c r="CD298" i="11"/>
  <c r="CE298" i="11"/>
  <c r="CC299" i="11"/>
  <c r="CD299" i="11"/>
  <c r="CE299" i="11"/>
  <c r="CC300" i="11"/>
  <c r="CD300" i="11"/>
  <c r="CE300" i="11"/>
  <c r="CC301" i="11"/>
  <c r="CD301" i="11"/>
  <c r="CE301" i="11"/>
  <c r="CC302" i="11"/>
  <c r="CD302" i="11"/>
  <c r="CE302" i="11"/>
  <c r="CC303" i="11"/>
  <c r="CD303" i="11"/>
  <c r="CE303" i="11"/>
  <c r="CC304" i="11"/>
  <c r="CD304" i="11"/>
  <c r="CE304" i="11"/>
  <c r="CC305" i="11"/>
  <c r="CD305" i="11"/>
  <c r="CE305" i="11"/>
  <c r="CC306" i="11"/>
  <c r="CD306" i="11"/>
  <c r="CE306" i="11"/>
  <c r="CC307" i="11"/>
  <c r="CD307" i="11"/>
  <c r="CE307" i="11"/>
  <c r="CC308" i="11"/>
  <c r="CD308" i="11"/>
  <c r="CE308" i="11"/>
  <c r="CC309" i="11"/>
  <c r="CD309" i="11"/>
  <c r="CE309" i="11"/>
  <c r="CC310" i="11"/>
  <c r="CD310" i="11"/>
  <c r="CE310" i="11"/>
  <c r="CC311" i="11"/>
  <c r="CD311" i="11"/>
  <c r="CE311" i="11"/>
  <c r="CC312" i="11"/>
  <c r="CD312" i="11"/>
  <c r="CE312" i="11"/>
  <c r="CC313" i="11"/>
  <c r="CD313" i="11"/>
  <c r="CE313" i="11"/>
  <c r="CC314" i="11"/>
  <c r="CD314" i="11"/>
  <c r="CE314" i="11"/>
  <c r="CC315" i="11"/>
  <c r="CD315" i="11"/>
  <c r="CE315" i="11"/>
  <c r="CC316" i="11"/>
  <c r="CD316" i="11"/>
  <c r="CE316" i="11"/>
  <c r="CC317" i="11"/>
  <c r="CD317" i="11"/>
  <c r="CE317" i="11"/>
  <c r="CC318" i="11"/>
  <c r="CD318" i="11"/>
  <c r="CE318" i="11"/>
  <c r="CC319" i="11"/>
  <c r="CD319" i="11"/>
  <c r="CE319" i="11"/>
  <c r="CC320" i="11"/>
  <c r="CD320" i="11"/>
  <c r="CE320" i="11"/>
  <c r="CC321" i="11"/>
  <c r="CD321" i="11"/>
  <c r="CE321" i="11"/>
  <c r="CC322" i="11"/>
  <c r="CD322" i="11"/>
  <c r="CE322" i="11"/>
  <c r="CC323" i="11"/>
  <c r="CD323" i="11"/>
  <c r="CE323" i="11"/>
  <c r="CC324" i="11"/>
  <c r="CD324" i="11"/>
  <c r="CE324" i="11"/>
  <c r="CC325" i="11"/>
  <c r="CD325" i="11"/>
  <c r="CE325" i="11"/>
  <c r="CC326" i="11"/>
  <c r="CD326" i="11"/>
  <c r="CE326" i="11"/>
  <c r="CC327" i="11"/>
  <c r="CD327" i="11"/>
  <c r="CE327" i="11"/>
  <c r="CC328" i="11"/>
  <c r="CD328" i="11"/>
  <c r="CE328" i="11"/>
  <c r="CC329" i="11"/>
  <c r="CD329" i="11"/>
  <c r="CE329" i="11"/>
  <c r="CC330" i="11"/>
  <c r="CD330" i="11"/>
  <c r="CE330" i="11"/>
  <c r="CC331" i="11"/>
  <c r="CD331" i="11"/>
  <c r="CE331" i="11"/>
  <c r="CC332" i="11"/>
  <c r="CD332" i="11"/>
  <c r="CE332" i="11"/>
  <c r="CC333" i="11"/>
  <c r="CD333" i="11"/>
  <c r="CE333" i="11"/>
  <c r="CC334" i="11"/>
  <c r="CD334" i="11"/>
  <c r="CE334" i="11"/>
  <c r="CC335" i="11"/>
  <c r="CD335" i="11"/>
  <c r="CE335" i="11"/>
  <c r="CC336" i="11"/>
  <c r="CD336" i="11"/>
  <c r="CE336" i="11"/>
  <c r="CC337" i="11"/>
  <c r="CD337" i="11"/>
  <c r="CE337" i="11"/>
  <c r="CC338" i="11"/>
  <c r="CD338" i="11"/>
  <c r="CE338" i="11"/>
  <c r="CC339" i="11"/>
  <c r="CD339" i="11"/>
  <c r="CE339" i="11"/>
  <c r="CC340" i="11"/>
  <c r="CD340" i="11"/>
  <c r="CE340" i="11"/>
  <c r="CE51" i="11"/>
  <c r="AK3" i="23" s="1"/>
  <c r="CD51" i="11"/>
  <c r="AJ3" i="23" s="1"/>
  <c r="CC51" i="11"/>
  <c r="AI3" i="23" s="1"/>
  <c r="BM71" i="11"/>
  <c r="BI154" i="11"/>
  <c r="BD138" i="11"/>
  <c r="AY105" i="11"/>
  <c r="Y57" i="23" s="1"/>
  <c r="AY81" i="11"/>
  <c r="Y33" i="23" s="1"/>
  <c r="AY78" i="11"/>
  <c r="Y30" i="23" s="1"/>
  <c r="AD2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D202" i="11"/>
  <c r="AD203" i="11"/>
  <c r="AD204" i="11"/>
  <c r="AD205" i="11"/>
  <c r="AD206" i="11"/>
  <c r="AD207" i="11"/>
  <c r="AD208" i="11"/>
  <c r="AD209" i="11"/>
  <c r="AD210" i="11"/>
  <c r="AD211" i="11"/>
  <c r="AD212" i="11"/>
  <c r="AD213" i="11"/>
  <c r="AD214" i="11"/>
  <c r="AD215" i="11"/>
  <c r="AD216" i="11"/>
  <c r="AD217" i="11"/>
  <c r="AD218" i="11"/>
  <c r="AD219" i="11"/>
  <c r="AD220" i="11"/>
  <c r="AD221" i="11"/>
  <c r="AD222" i="11"/>
  <c r="AD223" i="11"/>
  <c r="AD224" i="11"/>
  <c r="AD225" i="11"/>
  <c r="AD226" i="11"/>
  <c r="AD227" i="11"/>
  <c r="AD228" i="11"/>
  <c r="AD229" i="11"/>
  <c r="AD230" i="11"/>
  <c r="AD231" i="11"/>
  <c r="AD232" i="11"/>
  <c r="AD233" i="11"/>
  <c r="AD234" i="11"/>
  <c r="AD235" i="11"/>
  <c r="AD236" i="11"/>
  <c r="AD238" i="11"/>
  <c r="AD239" i="11"/>
  <c r="AD240" i="11"/>
  <c r="AD241" i="11"/>
  <c r="AD242" i="11"/>
  <c r="AD243" i="11"/>
  <c r="AD244" i="11"/>
  <c r="AD245" i="11"/>
  <c r="AD246" i="11"/>
  <c r="AD247" i="11"/>
  <c r="AD248" i="11"/>
  <c r="AD249" i="11"/>
  <c r="AD250" i="11"/>
  <c r="AD251" i="11"/>
  <c r="AD252" i="11"/>
  <c r="AD253" i="11"/>
  <c r="AD254" i="11"/>
  <c r="AD255" i="11"/>
  <c r="AD256" i="11"/>
  <c r="AD257" i="11"/>
  <c r="AD258" i="11"/>
  <c r="AD259" i="11"/>
  <c r="AD260" i="11"/>
  <c r="AD261" i="11"/>
  <c r="AD262" i="11"/>
  <c r="AD263" i="11"/>
  <c r="AD264" i="11"/>
  <c r="AD265" i="11"/>
  <c r="AD266" i="11"/>
  <c r="AD267" i="11"/>
  <c r="AD268" i="11"/>
  <c r="AD269" i="11"/>
  <c r="AD270" i="11"/>
  <c r="AD271" i="11"/>
  <c r="AD272" i="11"/>
  <c r="AD273" i="11"/>
  <c r="AD274" i="11"/>
  <c r="AD275" i="11"/>
  <c r="AD276" i="11"/>
  <c r="AD277" i="11"/>
  <c r="AD278" i="11"/>
  <c r="AD279" i="11"/>
  <c r="AD280" i="11"/>
  <c r="AD281" i="11"/>
  <c r="AD282" i="11"/>
  <c r="AD283" i="11"/>
  <c r="AD284" i="11"/>
  <c r="AD285" i="11"/>
  <c r="AD286" i="11"/>
  <c r="AD287" i="11"/>
  <c r="AD288" i="11"/>
  <c r="AD289" i="11"/>
  <c r="AD290" i="11"/>
  <c r="AD291" i="11"/>
  <c r="AD292" i="11"/>
  <c r="AD293" i="11"/>
  <c r="AD294" i="11"/>
  <c r="AD295" i="11"/>
  <c r="AD296" i="11"/>
  <c r="AD297" i="11"/>
  <c r="AD298" i="11"/>
  <c r="AD299" i="11"/>
  <c r="AD300" i="11"/>
  <c r="AD301" i="11"/>
  <c r="AD302" i="11"/>
  <c r="AD303" i="11"/>
  <c r="AD304" i="11"/>
  <c r="AD305" i="11"/>
  <c r="AD306" i="11"/>
  <c r="AD307" i="11"/>
  <c r="AD308" i="11"/>
  <c r="AD309" i="11"/>
  <c r="AD310" i="11"/>
  <c r="AD311" i="11"/>
  <c r="AD312" i="11"/>
  <c r="AD313" i="11"/>
  <c r="AD314" i="11"/>
  <c r="AD315" i="11"/>
  <c r="AD316" i="11"/>
  <c r="AD317" i="11"/>
  <c r="AD318" i="11"/>
  <c r="AD319" i="11"/>
  <c r="AD320" i="11"/>
  <c r="AD321" i="11"/>
  <c r="AD322" i="11"/>
  <c r="AD323" i="11"/>
  <c r="AD324" i="11"/>
  <c r="AD325" i="11"/>
  <c r="AD326" i="11"/>
  <c r="AD327" i="11"/>
  <c r="AD328" i="11"/>
  <c r="AD329" i="11"/>
  <c r="AD330" i="11"/>
  <c r="AD331" i="11"/>
  <c r="AD332" i="11"/>
  <c r="AD333" i="11"/>
  <c r="AD334" i="11"/>
  <c r="AD335" i="11"/>
  <c r="AD336" i="11"/>
  <c r="AD337" i="11"/>
  <c r="AD338" i="11"/>
  <c r="AD339" i="11"/>
  <c r="AD340" i="11"/>
  <c r="AD20" i="22" l="1"/>
  <c r="AE13" i="22"/>
  <c r="AE14" i="22"/>
  <c r="AC12" i="22"/>
  <c r="AD13" i="22"/>
  <c r="AD14" i="22"/>
  <c r="AC20" i="22"/>
  <c r="AD11" i="22"/>
  <c r="AD16" i="22"/>
  <c r="AC9" i="22"/>
  <c r="AC16" i="22"/>
  <c r="AD18" i="22"/>
  <c r="AE17" i="22"/>
  <c r="AE8" i="22"/>
  <c r="AD17" i="22"/>
  <c r="AE15" i="22"/>
  <c r="AD8" i="22"/>
  <c r="AE7" i="22"/>
  <c r="AD6" i="22"/>
  <c r="AE22" i="22"/>
  <c r="AE20" i="22"/>
  <c r="AC17" i="22"/>
  <c r="AD15" i="22"/>
  <c r="AC8" i="22"/>
  <c r="AD7" i="22"/>
  <c r="AE19" i="22"/>
  <c r="AC15" i="22"/>
  <c r="AC7" i="22"/>
  <c r="AD4" i="22"/>
  <c r="AD19" i="22"/>
  <c r="AE12" i="22"/>
  <c r="AE9" i="22"/>
  <c r="AE4" i="22"/>
  <c r="AD23" i="22"/>
  <c r="AD21" i="22"/>
  <c r="AC19" i="22"/>
  <c r="AE16" i="22"/>
  <c r="AC13" i="22"/>
  <c r="AD12" i="22"/>
  <c r="AD9" i="22"/>
  <c r="AD5" i="22"/>
  <c r="AI199" i="14"/>
  <c r="AI207" i="14"/>
  <c r="AI181" i="14"/>
  <c r="AI155" i="14"/>
  <c r="AI120" i="14"/>
  <c r="AI94" i="14"/>
  <c r="AI32" i="14"/>
  <c r="AI17" i="14"/>
  <c r="AI6" i="14"/>
  <c r="AI209" i="14"/>
  <c r="AI171" i="14"/>
  <c r="AI163" i="14"/>
  <c r="AI160" i="14"/>
  <c r="AI146" i="14"/>
  <c r="AI139" i="14"/>
  <c r="AI136" i="14"/>
  <c r="AI133" i="14"/>
  <c r="AI127" i="14"/>
  <c r="AI91" i="14"/>
  <c r="AI83" i="14"/>
  <c r="AI75" i="14"/>
  <c r="AI69" i="14"/>
  <c r="AI63" i="14"/>
  <c r="AI52" i="14"/>
  <c r="AI48" i="14"/>
  <c r="AI38" i="14"/>
  <c r="AI14" i="14"/>
  <c r="AI11" i="14"/>
  <c r="AI177" i="14"/>
  <c r="AI174" i="14"/>
  <c r="AI149" i="14"/>
  <c r="AI108" i="14"/>
  <c r="AI72" i="14"/>
  <c r="AI20" i="14"/>
  <c r="AI192" i="14"/>
  <c r="AI176" i="14"/>
  <c r="AI168" i="14"/>
  <c r="AI157" i="14"/>
  <c r="AI142" i="14"/>
  <c r="AI115" i="14"/>
  <c r="AI111" i="14"/>
  <c r="AI107" i="14"/>
  <c r="AI103" i="14"/>
  <c r="AI96" i="14"/>
  <c r="AI88" i="14"/>
  <c r="AI80" i="14"/>
  <c r="AI66" i="14"/>
  <c r="AI60" i="14"/>
  <c r="AI56" i="14"/>
  <c r="AI41" i="14"/>
  <c r="AI35" i="14"/>
  <c r="AI28" i="14"/>
  <c r="AI25" i="14"/>
  <c r="AI22" i="14"/>
  <c r="AI8" i="14"/>
  <c r="AI182" i="14"/>
  <c r="AI187" i="14"/>
  <c r="AI173" i="14"/>
  <c r="AI165" i="14"/>
  <c r="AI162" i="14"/>
  <c r="AI154" i="14"/>
  <c r="AI148" i="14"/>
  <c r="AI138" i="14"/>
  <c r="AI99" i="14"/>
  <c r="AI93" i="14"/>
  <c r="AI85" i="14"/>
  <c r="AI77" i="14"/>
  <c r="AI71" i="14"/>
  <c r="AI51" i="14"/>
  <c r="AI44" i="14"/>
  <c r="AI31" i="14"/>
  <c r="AI19" i="14"/>
  <c r="AI16" i="14"/>
  <c r="AI178" i="14"/>
  <c r="AI166" i="14"/>
  <c r="AI104" i="14"/>
  <c r="AI78" i="14"/>
  <c r="AI26" i="14"/>
  <c r="AI211" i="14"/>
  <c r="AI184" i="14"/>
  <c r="AI170" i="14"/>
  <c r="AI159" i="14"/>
  <c r="AI145" i="14"/>
  <c r="AI135" i="14"/>
  <c r="AI132" i="14"/>
  <c r="AI126" i="14"/>
  <c r="AI118" i="14"/>
  <c r="AI114" i="14"/>
  <c r="AI110" i="14"/>
  <c r="AI106" i="14"/>
  <c r="AI102" i="14"/>
  <c r="AI90" i="14"/>
  <c r="AI82" i="14"/>
  <c r="AI68" i="14"/>
  <c r="AI62" i="14"/>
  <c r="AI37" i="14"/>
  <c r="AI10" i="14"/>
  <c r="AI188" i="14"/>
  <c r="AI116" i="14"/>
  <c r="AI23" i="14"/>
  <c r="AI175" i="14"/>
  <c r="AI167" i="14"/>
  <c r="AI156" i="14"/>
  <c r="AI150" i="14"/>
  <c r="AI141" i="14"/>
  <c r="AI121" i="14"/>
  <c r="AI98" i="14"/>
  <c r="AI95" i="14"/>
  <c r="AI87" i="14"/>
  <c r="AI79" i="14"/>
  <c r="AI73" i="14"/>
  <c r="AI65" i="14"/>
  <c r="AI59" i="14"/>
  <c r="AI54" i="14"/>
  <c r="AI46" i="14"/>
  <c r="AI40" i="14"/>
  <c r="AI33" i="14"/>
  <c r="AI27" i="14"/>
  <c r="AI24" i="14"/>
  <c r="AI21" i="14"/>
  <c r="AI7" i="14"/>
  <c r="AI112" i="14"/>
  <c r="AI190" i="14"/>
  <c r="AI172" i="14"/>
  <c r="AI164" i="14"/>
  <c r="AI161" i="14"/>
  <c r="AI153" i="14"/>
  <c r="AI147" i="14"/>
  <c r="AI144" i="14"/>
  <c r="AI137" i="14"/>
  <c r="AI128" i="14"/>
  <c r="AI125" i="14"/>
  <c r="AI117" i="14"/>
  <c r="AI113" i="14"/>
  <c r="AI109" i="14"/>
  <c r="AI105" i="14"/>
  <c r="AI101" i="14"/>
  <c r="AI92" i="14"/>
  <c r="AI84" i="14"/>
  <c r="AI76" i="14"/>
  <c r="AI70" i="14"/>
  <c r="AI50" i="14"/>
  <c r="AI43" i="14"/>
  <c r="AI18" i="14"/>
  <c r="AI15" i="14"/>
  <c r="AI12" i="14"/>
  <c r="AI186" i="14"/>
  <c r="AI100" i="14"/>
  <c r="AI86" i="14"/>
  <c r="AI45" i="14"/>
  <c r="AI183" i="14"/>
  <c r="AI169" i="14"/>
  <c r="AI158" i="14"/>
  <c r="AI140" i="14"/>
  <c r="AI134" i="14"/>
  <c r="AI131" i="14"/>
  <c r="AI97" i="14"/>
  <c r="AI89" i="14"/>
  <c r="AI81" i="14"/>
  <c r="AI67" i="14"/>
  <c r="AI61" i="14"/>
  <c r="AI58" i="14"/>
  <c r="AI53" i="14"/>
  <c r="AI39" i="14"/>
  <c r="AI36" i="14"/>
  <c r="AI29" i="14"/>
  <c r="AI9" i="14"/>
  <c r="AI185" i="14"/>
  <c r="AI180" i="14"/>
  <c r="AI123" i="14"/>
  <c r="AI151" i="14"/>
  <c r="AI30" i="14"/>
  <c r="AI198" i="14"/>
  <c r="AI195" i="14"/>
  <c r="AI204" i="14"/>
  <c r="AI197" i="14"/>
  <c r="AI205" i="14"/>
  <c r="AI194" i="14"/>
  <c r="AI203" i="14"/>
  <c r="AI202" i="14"/>
  <c r="AI196" i="14"/>
  <c r="AI201" i="14"/>
  <c r="AI200" i="14"/>
  <c r="AI193" i="14"/>
  <c r="AI208" i="14"/>
  <c r="AC19" i="13" l="1"/>
  <c r="AC17" i="13"/>
  <c r="AC20" i="13"/>
  <c r="AC15" i="13"/>
  <c r="AC8" i="13"/>
  <c r="AC16" i="13"/>
  <c r="AC7" i="13"/>
  <c r="AC9" i="13"/>
  <c r="AC12" i="13"/>
  <c r="AC13" i="13"/>
  <c r="AH110" i="11" l="1"/>
  <c r="AG52" i="11" l="1"/>
  <c r="AG53" i="11"/>
  <c r="AG54" i="11"/>
  <c r="AG55" i="11"/>
  <c r="AG56" i="11"/>
  <c r="AG57" i="11"/>
  <c r="AG58" i="11"/>
  <c r="AG59" i="11"/>
  <c r="AG60"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G88"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U62" i="23" s="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36" i="11"/>
  <c r="AG137" i="11"/>
  <c r="AG138" i="11"/>
  <c r="AG139" i="11"/>
  <c r="AG140" i="11"/>
  <c r="AG141" i="11"/>
  <c r="AG142" i="11"/>
  <c r="AG143" i="11"/>
  <c r="AG144" i="11"/>
  <c r="AG145" i="11"/>
  <c r="AG146" i="11"/>
  <c r="AG147" i="11"/>
  <c r="AG148" i="11"/>
  <c r="AG149" i="11"/>
  <c r="AG150" i="11"/>
  <c r="AG151" i="11"/>
  <c r="AG152" i="11"/>
  <c r="AG153" i="11"/>
  <c r="AG154" i="11"/>
  <c r="AG155" i="11"/>
  <c r="AG156" i="11"/>
  <c r="AG157" i="11"/>
  <c r="AG158" i="11"/>
  <c r="AG159" i="11"/>
  <c r="AG160" i="11"/>
  <c r="AG161" i="11"/>
  <c r="AG162" i="11"/>
  <c r="AG163" i="11"/>
  <c r="AG164" i="11"/>
  <c r="AG165" i="11"/>
  <c r="AG166" i="11"/>
  <c r="AG167" i="11"/>
  <c r="AG168" i="11"/>
  <c r="AG169" i="11"/>
  <c r="AG170" i="11"/>
  <c r="AG171" i="11"/>
  <c r="AG172" i="11"/>
  <c r="AG173" i="11"/>
  <c r="AG174" i="11"/>
  <c r="AG175" i="11"/>
  <c r="AG176" i="11"/>
  <c r="AG177" i="11"/>
  <c r="AG178" i="11"/>
  <c r="AG179" i="11"/>
  <c r="AG180" i="11"/>
  <c r="AG181" i="11"/>
  <c r="AG182" i="11"/>
  <c r="AG183" i="11"/>
  <c r="AG184" i="11"/>
  <c r="AG185" i="11"/>
  <c r="AG186" i="11"/>
  <c r="AG187" i="11"/>
  <c r="AG188" i="11"/>
  <c r="AG189" i="11"/>
  <c r="AG190" i="11"/>
  <c r="AG191" i="11"/>
  <c r="AG192" i="11"/>
  <c r="AG193" i="11"/>
  <c r="AG195" i="11"/>
  <c r="AG196" i="11"/>
  <c r="AG197" i="11"/>
  <c r="AG198" i="11"/>
  <c r="AG200" i="11"/>
  <c r="AG201" i="11"/>
  <c r="AG202" i="11"/>
  <c r="AG204" i="11"/>
  <c r="AG205" i="11"/>
  <c r="AG206" i="11"/>
  <c r="AG207" i="11"/>
  <c r="AG208" i="11"/>
  <c r="AG209" i="11"/>
  <c r="AG210" i="11"/>
  <c r="AG211" i="11"/>
  <c r="AG212" i="11"/>
  <c r="AG213" i="11"/>
  <c r="AG214" i="11"/>
  <c r="AG215" i="11"/>
  <c r="AG216" i="11"/>
  <c r="AG217" i="11"/>
  <c r="AG218" i="11"/>
  <c r="AG219" i="11"/>
  <c r="AG220" i="11"/>
  <c r="AG221" i="11"/>
  <c r="AG222" i="11"/>
  <c r="AG223" i="11"/>
  <c r="AG224" i="11"/>
  <c r="AG225" i="11"/>
  <c r="AG227" i="11"/>
  <c r="AG228" i="11"/>
  <c r="AG229" i="11"/>
  <c r="AG230" i="11"/>
  <c r="AG231" i="11"/>
  <c r="AG232" i="11"/>
  <c r="AG233" i="11"/>
  <c r="AG234" i="11"/>
  <c r="AG235" i="11"/>
  <c r="AG236" i="11"/>
  <c r="AG238" i="11"/>
  <c r="AG239" i="11"/>
  <c r="AG240" i="11"/>
  <c r="AG241" i="11"/>
  <c r="AG242" i="11"/>
  <c r="AG243" i="11"/>
  <c r="AG244" i="11"/>
  <c r="AG245" i="11"/>
  <c r="AG246" i="11"/>
  <c r="AG247" i="11"/>
  <c r="AG248" i="11"/>
  <c r="AG249" i="11"/>
  <c r="AG250" i="11"/>
  <c r="AG251" i="11"/>
  <c r="AG252" i="11"/>
  <c r="AG253" i="11"/>
  <c r="AG254" i="11"/>
  <c r="AG255" i="11"/>
  <c r="AG256" i="11"/>
  <c r="AG257" i="11"/>
  <c r="AG258" i="11"/>
  <c r="AG259" i="11"/>
  <c r="AG260" i="11"/>
  <c r="AG261" i="11"/>
  <c r="AG262" i="11"/>
  <c r="AG263" i="11"/>
  <c r="AG264" i="11"/>
  <c r="AG265" i="11"/>
  <c r="AG266" i="11"/>
  <c r="AG267" i="11"/>
  <c r="AG268" i="11"/>
  <c r="AG269" i="11"/>
  <c r="AG270" i="11"/>
  <c r="AG271" i="11"/>
  <c r="AG272" i="11"/>
  <c r="AG273" i="11"/>
  <c r="AG274" i="11"/>
  <c r="AG275" i="11"/>
  <c r="AG276" i="11"/>
  <c r="AG277" i="11"/>
  <c r="AG278" i="11"/>
  <c r="AG279" i="11"/>
  <c r="AG280" i="11"/>
  <c r="AG281" i="11"/>
  <c r="AG282" i="11"/>
  <c r="AG283" i="11"/>
  <c r="AG284" i="11"/>
  <c r="AG285" i="11"/>
  <c r="AG286" i="11"/>
  <c r="AG287" i="11"/>
  <c r="AG288" i="11"/>
  <c r="AG289" i="11"/>
  <c r="AG290" i="11"/>
  <c r="AG291" i="11"/>
  <c r="AG292" i="11"/>
  <c r="AG293" i="11"/>
  <c r="AG294" i="11"/>
  <c r="AG295" i="11"/>
  <c r="AG296" i="11"/>
  <c r="AG297" i="11"/>
  <c r="AG298" i="11"/>
  <c r="AG299" i="11"/>
  <c r="AG300" i="11"/>
  <c r="AG301" i="11"/>
  <c r="AG302" i="11"/>
  <c r="AG303" i="11"/>
  <c r="AG304" i="11"/>
  <c r="AG305" i="11"/>
  <c r="AG306" i="11"/>
  <c r="AG307" i="11"/>
  <c r="AG308" i="11"/>
  <c r="AG309" i="11"/>
  <c r="AG310" i="11"/>
  <c r="AG311" i="11"/>
  <c r="AG312" i="11"/>
  <c r="AG313" i="11"/>
  <c r="AG314" i="11"/>
  <c r="AG315" i="11"/>
  <c r="AG316" i="11"/>
  <c r="AG317" i="11"/>
  <c r="AG318" i="11"/>
  <c r="AG319" i="11"/>
  <c r="AG320" i="11"/>
  <c r="AG321" i="11"/>
  <c r="AG322" i="11"/>
  <c r="AG323" i="11"/>
  <c r="AG324" i="11"/>
  <c r="AG325" i="11"/>
  <c r="AG326" i="11"/>
  <c r="AG327" i="11"/>
  <c r="AG328" i="11"/>
  <c r="AG329" i="11"/>
  <c r="AG330" i="11"/>
  <c r="AG331" i="11"/>
  <c r="AG332" i="11"/>
  <c r="AG333" i="11"/>
  <c r="AG334" i="11"/>
  <c r="AG335" i="11"/>
  <c r="AG336" i="11"/>
  <c r="AG337" i="11"/>
  <c r="AG338" i="11"/>
  <c r="AG339" i="11"/>
  <c r="AG340" i="11"/>
  <c r="AG51" i="11"/>
  <c r="J51" i="11" l="1"/>
  <c r="G51" i="11"/>
  <c r="G52" i="11"/>
  <c r="CC52" i="11" s="1"/>
  <c r="AI4" i="23" s="1"/>
  <c r="G53" i="11"/>
  <c r="CC53" i="11" s="1"/>
  <c r="AI5" i="23" s="1"/>
  <c r="G54" i="11"/>
  <c r="CB54" i="11" s="1"/>
  <c r="AH6" i="23" s="1"/>
  <c r="G55" i="11"/>
  <c r="G56" i="11"/>
  <c r="BY56" i="11" s="1"/>
  <c r="AE8" i="23" s="1"/>
  <c r="G57" i="11"/>
  <c r="G58" i="11"/>
  <c r="G59" i="11"/>
  <c r="BL59" i="11" s="1"/>
  <c r="G60" i="11"/>
  <c r="G61" i="11"/>
  <c r="G62" i="11"/>
  <c r="G63" i="11"/>
  <c r="G64" i="11"/>
  <c r="G65" i="11"/>
  <c r="G66" i="11"/>
  <c r="BS66" i="11" s="1"/>
  <c r="G67" i="11"/>
  <c r="BL67" i="11" s="1"/>
  <c r="G68" i="11"/>
  <c r="BL68" i="11" s="1"/>
  <c r="G69" i="11"/>
  <c r="G70" i="11"/>
  <c r="G71" i="11"/>
  <c r="G72" i="11"/>
  <c r="G73" i="11"/>
  <c r="CE73" i="11" s="1"/>
  <c r="AK25" i="23" s="1"/>
  <c r="G74" i="11"/>
  <c r="G75" i="11"/>
  <c r="G76" i="11"/>
  <c r="G77" i="11"/>
  <c r="G78" i="11"/>
  <c r="G79" i="11"/>
  <c r="BR79" i="11" s="1"/>
  <c r="AF31" i="14" s="1"/>
  <c r="G80" i="11"/>
  <c r="G81" i="11"/>
  <c r="G82" i="11"/>
  <c r="G83" i="11"/>
  <c r="G84" i="11"/>
  <c r="G85" i="11"/>
  <c r="G86" i="11"/>
  <c r="G87" i="11"/>
  <c r="G88" i="11"/>
  <c r="G89" i="11"/>
  <c r="G90" i="11"/>
  <c r="G91" i="11"/>
  <c r="G92" i="11"/>
  <c r="BX92" i="11" s="1"/>
  <c r="G93" i="11"/>
  <c r="G94" i="11"/>
  <c r="BS94" i="11" s="1"/>
  <c r="G95" i="11"/>
  <c r="G96" i="11"/>
  <c r="G97" i="11"/>
  <c r="G98" i="11"/>
  <c r="G99" i="11"/>
  <c r="G100" i="11"/>
  <c r="G101" i="11"/>
  <c r="G102" i="11"/>
  <c r="G103" i="11"/>
  <c r="G104" i="11"/>
  <c r="G105" i="11"/>
  <c r="G106" i="11"/>
  <c r="G107" i="11"/>
  <c r="G108" i="11"/>
  <c r="G109" i="11"/>
  <c r="BT109" i="11" s="1"/>
  <c r="G110" i="11"/>
  <c r="BR110" i="11" s="1"/>
  <c r="AF62" i="14" s="1"/>
  <c r="G111" i="11"/>
  <c r="G112" i="11"/>
  <c r="G113" i="11"/>
  <c r="BX113" i="11" s="1"/>
  <c r="G114" i="11"/>
  <c r="G115" i="11"/>
  <c r="G116" i="11"/>
  <c r="BX116" i="11" s="1"/>
  <c r="G117" i="11"/>
  <c r="G118" i="11"/>
  <c r="G119" i="11"/>
  <c r="G120" i="11"/>
  <c r="G121" i="11"/>
  <c r="G122" i="11"/>
  <c r="G123" i="11"/>
  <c r="G124" i="11"/>
  <c r="G125" i="11"/>
  <c r="G126" i="11"/>
  <c r="G127" i="11"/>
  <c r="G128" i="11"/>
  <c r="AH128" i="11" s="1"/>
  <c r="U80" i="23" s="1"/>
  <c r="G129" i="11"/>
  <c r="G130" i="11"/>
  <c r="G131" i="11"/>
  <c r="G132" i="11"/>
  <c r="G133" i="11"/>
  <c r="G134" i="11"/>
  <c r="G135" i="11"/>
  <c r="G136" i="11"/>
  <c r="BP136" i="11" s="1"/>
  <c r="G137" i="11"/>
  <c r="G138" i="11"/>
  <c r="BX138" i="11" s="1"/>
  <c r="G139" i="11"/>
  <c r="G140" i="11"/>
  <c r="BQ140" i="11" s="1"/>
  <c r="G141" i="11"/>
  <c r="G142" i="11"/>
  <c r="G143" i="11"/>
  <c r="CB143" i="11" s="1"/>
  <c r="AH95" i="23" s="1"/>
  <c r="G144" i="11"/>
  <c r="G145" i="11"/>
  <c r="CE145" i="11" s="1"/>
  <c r="AK97" i="23" s="1"/>
  <c r="G146" i="11"/>
  <c r="CD146" i="11" s="1"/>
  <c r="AJ98" i="23" s="1"/>
  <c r="G147" i="11"/>
  <c r="G148" i="11"/>
  <c r="G149" i="11"/>
  <c r="CD149" i="11" s="1"/>
  <c r="AJ101" i="23" s="1"/>
  <c r="G150" i="11"/>
  <c r="G151" i="11"/>
  <c r="G152" i="11"/>
  <c r="G153" i="11"/>
  <c r="G154" i="11"/>
  <c r="G155" i="11"/>
  <c r="G156" i="11"/>
  <c r="G157" i="11"/>
  <c r="G158" i="11"/>
  <c r="G159" i="11"/>
  <c r="G160" i="11"/>
  <c r="G161" i="11"/>
  <c r="G162" i="11"/>
  <c r="G163" i="11"/>
  <c r="G164" i="11"/>
  <c r="CD164" i="11" s="1"/>
  <c r="AJ116" i="23" s="1"/>
  <c r="G165" i="11"/>
  <c r="G166" i="11"/>
  <c r="S166" i="11" s="1"/>
  <c r="L118" i="23" s="1"/>
  <c r="G167" i="11"/>
  <c r="G168" i="11"/>
  <c r="G169" i="11"/>
  <c r="G170" i="11"/>
  <c r="G171" i="11"/>
  <c r="G172" i="11"/>
  <c r="G173" i="11"/>
  <c r="G174" i="11"/>
  <c r="BK174" i="11" s="1"/>
  <c r="G175" i="11"/>
  <c r="BK175" i="11" s="1"/>
  <c r="G176" i="11"/>
  <c r="G177" i="11"/>
  <c r="G178" i="11"/>
  <c r="G179" i="11"/>
  <c r="BS179" i="11" s="1"/>
  <c r="G180" i="11"/>
  <c r="CB180" i="11" s="1"/>
  <c r="AH132" i="23" s="1"/>
  <c r="G181" i="11"/>
  <c r="G182" i="11"/>
  <c r="G183" i="11"/>
  <c r="G184" i="11"/>
  <c r="G185" i="11"/>
  <c r="G186" i="11"/>
  <c r="CE186" i="11" s="1"/>
  <c r="AK138" i="23" s="1"/>
  <c r="G187" i="11"/>
  <c r="G188" i="11"/>
  <c r="G189" i="11"/>
  <c r="G190" i="11"/>
  <c r="G191" i="11"/>
  <c r="G192" i="11"/>
  <c r="G193" i="11"/>
  <c r="AR193" i="11" s="1"/>
  <c r="G194" i="11"/>
  <c r="AG194" i="11" s="1"/>
  <c r="G195" i="11"/>
  <c r="G196" i="11"/>
  <c r="G197" i="11"/>
  <c r="G198" i="11"/>
  <c r="G199" i="11"/>
  <c r="G200" i="11"/>
  <c r="G201" i="11"/>
  <c r="G202" i="11"/>
  <c r="AN202" i="11" s="1"/>
  <c r="G203" i="11"/>
  <c r="G204" i="11"/>
  <c r="G205" i="11"/>
  <c r="G206" i="11"/>
  <c r="CB206" i="11" s="1"/>
  <c r="AH158" i="23" s="1"/>
  <c r="G207" i="11"/>
  <c r="CB207" i="11" s="1"/>
  <c r="AH159" i="23" s="1"/>
  <c r="G208" i="11"/>
  <c r="CB208" i="11" s="1"/>
  <c r="AH160" i="23" s="1"/>
  <c r="G209" i="11"/>
  <c r="G210" i="11"/>
  <c r="G211" i="11"/>
  <c r="CB211" i="11" s="1"/>
  <c r="AH163" i="23" s="1"/>
  <c r="G212" i="11"/>
  <c r="CB212" i="11" s="1"/>
  <c r="AH164" i="23" s="1"/>
  <c r="G213" i="11"/>
  <c r="CB213" i="11" s="1"/>
  <c r="AH165" i="23" s="1"/>
  <c r="G214" i="11"/>
  <c r="CB214" i="11" s="1"/>
  <c r="AH166" i="23" s="1"/>
  <c r="G215" i="11"/>
  <c r="CB215" i="11" s="1"/>
  <c r="AH167" i="23" s="1"/>
  <c r="G216" i="11"/>
  <c r="CB216" i="11" s="1"/>
  <c r="AH168" i="23" s="1"/>
  <c r="G217" i="11"/>
  <c r="G218" i="11"/>
  <c r="G219" i="11"/>
  <c r="G220" i="11"/>
  <c r="CB220" i="11" s="1"/>
  <c r="AH172" i="23" s="1"/>
  <c r="G221" i="11"/>
  <c r="CB221" i="11" s="1"/>
  <c r="AH173" i="23" s="1"/>
  <c r="G222" i="11"/>
  <c r="CB222" i="11" s="1"/>
  <c r="AH174" i="23" s="1"/>
  <c r="G223" i="11"/>
  <c r="BX223" i="11" s="1"/>
  <c r="G224" i="11"/>
  <c r="BX224" i="11" s="1"/>
  <c r="G225" i="11"/>
  <c r="G226" i="11"/>
  <c r="G227" i="11"/>
  <c r="G228" i="11"/>
  <c r="G229" i="11"/>
  <c r="G230" i="11"/>
  <c r="G231" i="11"/>
  <c r="G232" i="11"/>
  <c r="G233" i="11"/>
  <c r="G234" i="11"/>
  <c r="BS234" i="11" s="1"/>
  <c r="G235" i="11"/>
  <c r="G236" i="11"/>
  <c r="G238" i="11"/>
  <c r="G239" i="11"/>
  <c r="G240" i="11"/>
  <c r="AY240" i="11" s="1"/>
  <c r="Y192" i="23" s="1"/>
  <c r="G241" i="11"/>
  <c r="G242" i="11"/>
  <c r="G243" i="11"/>
  <c r="CB243" i="11" s="1"/>
  <c r="AH195" i="23" s="1"/>
  <c r="G244" i="11"/>
  <c r="CB244" i="11" s="1"/>
  <c r="AH196" i="23" s="1"/>
  <c r="G245" i="11"/>
  <c r="G246" i="11"/>
  <c r="G247" i="11"/>
  <c r="G248" i="11"/>
  <c r="G249" i="11"/>
  <c r="G250" i="11"/>
  <c r="G251" i="11"/>
  <c r="G252" i="11"/>
  <c r="G253" i="11"/>
  <c r="AR253" i="11" s="1"/>
  <c r="G254" i="11"/>
  <c r="G255" i="11"/>
  <c r="G256" i="11"/>
  <c r="G257" i="11"/>
  <c r="G258" i="11"/>
  <c r="CC258" i="11" s="1"/>
  <c r="AI210" i="23" s="1"/>
  <c r="G259" i="11"/>
  <c r="CB259" i="11" s="1"/>
  <c r="AH211" i="23" s="1"/>
  <c r="G260" i="11"/>
  <c r="AC4" i="22" l="1"/>
  <c r="CC200" i="11"/>
  <c r="AI152" i="23" s="1"/>
  <c r="AC14" i="22" s="1"/>
  <c r="AY200" i="11"/>
  <c r="Y152" i="23" s="1"/>
  <c r="CE192" i="11"/>
  <c r="AK144" i="23" s="1"/>
  <c r="AH192" i="11"/>
  <c r="U144" i="23" s="1"/>
  <c r="BK176" i="11"/>
  <c r="BR176" i="11"/>
  <c r="AF128" i="14" s="1"/>
  <c r="BD176" i="11"/>
  <c r="S168" i="11"/>
  <c r="L120" i="23" s="1"/>
  <c r="BH168" i="11"/>
  <c r="AH168" i="11"/>
  <c r="U120" i="23" s="1"/>
  <c r="BI160" i="11"/>
  <c r="CD160" i="11"/>
  <c r="AJ112" i="23" s="1"/>
  <c r="S160" i="11"/>
  <c r="L112" i="23" s="1"/>
  <c r="BF152" i="11"/>
  <c r="S152" i="11"/>
  <c r="L104" i="23" s="1"/>
  <c r="BI152" i="11"/>
  <c r="CD152" i="11"/>
  <c r="AJ104" i="23" s="1"/>
  <c r="CC112" i="11"/>
  <c r="AI64" i="23" s="1"/>
  <c r="AW112" i="11"/>
  <c r="AU112" i="11"/>
  <c r="BX112" i="11"/>
  <c r="BV112" i="11"/>
  <c r="AR112" i="11"/>
  <c r="AQ112" i="11"/>
  <c r="AP112" i="11"/>
  <c r="AH112" i="11"/>
  <c r="U64" i="23" s="1"/>
  <c r="W112" i="11"/>
  <c r="P64" i="23" s="1"/>
  <c r="CE104" i="11"/>
  <c r="AK56" i="23" s="1"/>
  <c r="AY104" i="11"/>
  <c r="Y56" i="23" s="1"/>
  <c r="AV104" i="11"/>
  <c r="AH104" i="11"/>
  <c r="U56" i="23" s="1"/>
  <c r="AU96" i="11"/>
  <c r="BT96" i="11"/>
  <c r="CE96" i="11"/>
  <c r="AK48" i="23" s="1"/>
  <c r="BX96" i="11"/>
  <c r="BV96" i="11"/>
  <c r="AH96" i="11"/>
  <c r="U48" i="23" s="1"/>
  <c r="BS88" i="11"/>
  <c r="BT88" i="11"/>
  <c r="BB88" i="11"/>
  <c r="BR80" i="11"/>
  <c r="AF32" i="14" s="1"/>
  <c r="AS80" i="11"/>
  <c r="AH80" i="11"/>
  <c r="U32" i="23" s="1"/>
  <c r="BS72" i="11"/>
  <c r="BV72" i="11"/>
  <c r="BX72" i="11"/>
  <c r="BV64" i="11"/>
  <c r="BX64" i="11"/>
  <c r="BR64" i="11"/>
  <c r="AF16" i="14" s="1"/>
  <c r="AE8" i="14"/>
  <c r="BD199" i="11"/>
  <c r="BC199" i="11"/>
  <c r="BB199" i="11"/>
  <c r="AG199" i="11"/>
  <c r="CC191" i="11"/>
  <c r="AI143" i="23" s="1"/>
  <c r="AC11" i="22" s="1"/>
  <c r="CE191" i="11"/>
  <c r="AK143" i="23" s="1"/>
  <c r="AW191" i="11"/>
  <c r="AV191" i="11"/>
  <c r="AP191" i="11"/>
  <c r="AQ191" i="11"/>
  <c r="CE167" i="11"/>
  <c r="AK119" i="23" s="1"/>
  <c r="S167" i="11"/>
  <c r="L119" i="23" s="1"/>
  <c r="CC167" i="11"/>
  <c r="AI119" i="23" s="1"/>
  <c r="CD159" i="11"/>
  <c r="AJ111" i="23" s="1"/>
  <c r="S159" i="11"/>
  <c r="L111" i="23" s="1"/>
  <c r="CD151" i="11"/>
  <c r="AJ103" i="23" s="1"/>
  <c r="BI151" i="11"/>
  <c r="BF151" i="11"/>
  <c r="S151" i="11"/>
  <c r="L103" i="23" s="1"/>
  <c r="BS119" i="11"/>
  <c r="BB119" i="11"/>
  <c r="CC103" i="11"/>
  <c r="AI55" i="23" s="1"/>
  <c r="CE103" i="11"/>
  <c r="AK55" i="23" s="1"/>
  <c r="AS103" i="11"/>
  <c r="AQ103" i="11"/>
  <c r="AH103" i="11"/>
  <c r="U55" i="23" s="1"/>
  <c r="CE95" i="11"/>
  <c r="AK47" i="23" s="1"/>
  <c r="BX95" i="11"/>
  <c r="BV95" i="11"/>
  <c r="CC95" i="11"/>
  <c r="AI47" i="23" s="1"/>
  <c r="BH95" i="11"/>
  <c r="AQ95" i="11"/>
  <c r="AH95" i="11"/>
  <c r="U47" i="23" s="1"/>
  <c r="AY87" i="11"/>
  <c r="Y39" i="23" s="1"/>
  <c r="BT87" i="11"/>
  <c r="BX87" i="11"/>
  <c r="BG87" i="11"/>
  <c r="CE87" i="11"/>
  <c r="AK39" i="23" s="1"/>
  <c r="AH87" i="11"/>
  <c r="U39" i="23" s="1"/>
  <c r="BV71" i="11"/>
  <c r="BL71" i="11"/>
  <c r="AH71" i="11"/>
  <c r="U23" i="23" s="1"/>
  <c r="BX63" i="11"/>
  <c r="BR63" i="11"/>
  <c r="AF15" i="14" s="1"/>
  <c r="CE239" i="11"/>
  <c r="AK191" i="23" s="1"/>
  <c r="CC239" i="11"/>
  <c r="AI191" i="23" s="1"/>
  <c r="AC21" i="22" s="1"/>
  <c r="CB239" i="11"/>
  <c r="AH191" i="23" s="1"/>
  <c r="BH239" i="11"/>
  <c r="BY239" i="11"/>
  <c r="AE191" i="23" s="1"/>
  <c r="BQ230" i="11"/>
  <c r="CB230" i="11"/>
  <c r="AH182" i="23" s="1"/>
  <c r="AU190" i="11"/>
  <c r="AQ190" i="11"/>
  <c r="L118" i="14"/>
  <c r="AJ118" i="14"/>
  <c r="CD158" i="11"/>
  <c r="AJ110" i="23" s="1"/>
  <c r="S158" i="11"/>
  <c r="L110" i="23" s="1"/>
  <c r="CD150" i="11"/>
  <c r="AJ102" i="23" s="1"/>
  <c r="BG150" i="11"/>
  <c r="S150" i="11"/>
  <c r="L102" i="23" s="1"/>
  <c r="BF150" i="11"/>
  <c r="BP142" i="11"/>
  <c r="BQ142" i="11"/>
  <c r="BX118" i="11"/>
  <c r="AV118" i="11"/>
  <c r="AU118" i="11"/>
  <c r="AH118" i="11"/>
  <c r="U70" i="23" s="1"/>
  <c r="AY102" i="11"/>
  <c r="Y54" i="23" s="1"/>
  <c r="CE102" i="11"/>
  <c r="AK54" i="23" s="1"/>
  <c r="BT102" i="11"/>
  <c r="BV102" i="11"/>
  <c r="AW102" i="11"/>
  <c r="AV102" i="11"/>
  <c r="AP102" i="11"/>
  <c r="AQ102" i="11"/>
  <c r="AN102" i="11"/>
  <c r="AH102" i="11"/>
  <c r="U54" i="23" s="1"/>
  <c r="CE86" i="11"/>
  <c r="AK38" i="23" s="1"/>
  <c r="BX86" i="11"/>
  <c r="AH86" i="11"/>
  <c r="U38" i="23" s="1"/>
  <c r="BX78" i="11"/>
  <c r="CE78" i="11"/>
  <c r="AK30" i="23" s="1"/>
  <c r="BI78" i="11"/>
  <c r="BM78" i="11"/>
  <c r="BH78" i="11"/>
  <c r="BG78" i="11"/>
  <c r="BS78" i="11"/>
  <c r="AQ78" i="11"/>
  <c r="BB70" i="11"/>
  <c r="BM70" i="11"/>
  <c r="BV70" i="11"/>
  <c r="CA70" i="11"/>
  <c r="AG22" i="23" s="1"/>
  <c r="BS70" i="11"/>
  <c r="AH70" i="11"/>
  <c r="U22" i="23" s="1"/>
  <c r="BL62" i="11"/>
  <c r="BT62" i="11"/>
  <c r="BX62" i="11"/>
  <c r="BV62" i="11"/>
  <c r="CB205" i="11"/>
  <c r="AH157" i="23" s="1"/>
  <c r="BX205" i="11"/>
  <c r="BM189" i="11"/>
  <c r="AH189" i="11"/>
  <c r="U141" i="23" s="1"/>
  <c r="CE181" i="11"/>
  <c r="AK133" i="23" s="1"/>
  <c r="CB181" i="11"/>
  <c r="AH133" i="23" s="1"/>
  <c r="CE173" i="11"/>
  <c r="AK125" i="23" s="1"/>
  <c r="S173" i="11"/>
  <c r="L125" i="23" s="1"/>
  <c r="BI173" i="11"/>
  <c r="BH173" i="11"/>
  <c r="CD165" i="11"/>
  <c r="AJ117" i="23" s="1"/>
  <c r="S165" i="11"/>
  <c r="L117" i="23" s="1"/>
  <c r="CD157" i="11"/>
  <c r="AJ109" i="23" s="1"/>
  <c r="BI157" i="11"/>
  <c r="BF157" i="11"/>
  <c r="BX117" i="11"/>
  <c r="AV117" i="11"/>
  <c r="AU117" i="11"/>
  <c r="AH117" i="11"/>
  <c r="U69" i="23" s="1"/>
  <c r="W117" i="11"/>
  <c r="P69" i="23" s="1"/>
  <c r="AQ117" i="11"/>
  <c r="AN117" i="11"/>
  <c r="AS101" i="11"/>
  <c r="BV101" i="11"/>
  <c r="BT101" i="11"/>
  <c r="AQ101" i="11"/>
  <c r="AH101" i="11"/>
  <c r="U53" i="23" s="1"/>
  <c r="BT93" i="11"/>
  <c r="BV93" i="11"/>
  <c r="BM85" i="11"/>
  <c r="BV85" i="11"/>
  <c r="BX77" i="11"/>
  <c r="BR77" i="11"/>
  <c r="AF29" i="14" s="1"/>
  <c r="BM77" i="11"/>
  <c r="BI77" i="11"/>
  <c r="AQ77" i="11"/>
  <c r="BR69" i="11"/>
  <c r="AF21" i="14" s="1"/>
  <c r="AH69" i="11"/>
  <c r="U21" i="23" s="1"/>
  <c r="CC61" i="11"/>
  <c r="AI13" i="23" s="1"/>
  <c r="AC5" i="22" s="1"/>
  <c r="BR61" i="11"/>
  <c r="AF13" i="14" s="1"/>
  <c r="AU61" i="11"/>
  <c r="AS61" i="11"/>
  <c r="BX61" i="11"/>
  <c r="AQ61" i="11"/>
  <c r="AH61" i="11"/>
  <c r="AG61" i="11"/>
  <c r="U13" i="23" s="1"/>
  <c r="AI5" i="14"/>
  <c r="CE236" i="11"/>
  <c r="AK188" i="23" s="1"/>
  <c r="BY236" i="11"/>
  <c r="AE188" i="23" s="1"/>
  <c r="AY236" i="11"/>
  <c r="Y188" i="23" s="1"/>
  <c r="BM236" i="11"/>
  <c r="CE188" i="11"/>
  <c r="AK140" i="23" s="1"/>
  <c r="BS188" i="11"/>
  <c r="CC172" i="11"/>
  <c r="AI124" i="23" s="1"/>
  <c r="BH172" i="11"/>
  <c r="S172" i="11"/>
  <c r="L124" i="23" s="1"/>
  <c r="CE172" i="11"/>
  <c r="AK124" i="23" s="1"/>
  <c r="CD156" i="11"/>
  <c r="AJ108" i="23" s="1"/>
  <c r="S156" i="11"/>
  <c r="L108" i="23" s="1"/>
  <c r="CD148" i="11"/>
  <c r="AJ100" i="23" s="1"/>
  <c r="S148" i="11"/>
  <c r="L100" i="23" s="1"/>
  <c r="BB124" i="11"/>
  <c r="AY124" i="11"/>
  <c r="Y76" i="23" s="1"/>
  <c r="AW108" i="11"/>
  <c r="AU108" i="11"/>
  <c r="BV108" i="11"/>
  <c r="BX108" i="11"/>
  <c r="AH108" i="11"/>
  <c r="U60" i="23" s="1"/>
  <c r="AQ108" i="11"/>
  <c r="AP108" i="11"/>
  <c r="AW100" i="11"/>
  <c r="AV100" i="11"/>
  <c r="BV100" i="11"/>
  <c r="BT100" i="11"/>
  <c r="AN100" i="11"/>
  <c r="AP100" i="11"/>
  <c r="AQ100" i="11"/>
  <c r="AH100" i="11"/>
  <c r="U52" i="23" s="1"/>
  <c r="AW84" i="11"/>
  <c r="AV84" i="11"/>
  <c r="BS84" i="11"/>
  <c r="AH84" i="11"/>
  <c r="U36" i="23" s="1"/>
  <c r="AN84" i="11"/>
  <c r="AQ84" i="11"/>
  <c r="AP84" i="11"/>
  <c r="BX76" i="11"/>
  <c r="BV76" i="11"/>
  <c r="BX60" i="11"/>
  <c r="BR60" i="11"/>
  <c r="AF12" i="14" s="1"/>
  <c r="AH60" i="11"/>
  <c r="U12" i="23" s="1"/>
  <c r="AI4" i="14"/>
  <c r="CE260" i="11"/>
  <c r="AK212" i="23" s="1"/>
  <c r="AE23" i="22" s="1"/>
  <c r="CC260" i="11"/>
  <c r="AI212" i="23" s="1"/>
  <c r="AC23" i="22" s="1"/>
  <c r="CB260" i="11"/>
  <c r="AH212" i="23" s="1"/>
  <c r="AY235" i="11"/>
  <c r="Y187" i="23" s="1"/>
  <c r="AR235" i="11"/>
  <c r="AH235" i="11"/>
  <c r="U187" i="23" s="1"/>
  <c r="CC227" i="11"/>
  <c r="AI179" i="23" s="1"/>
  <c r="AC18" i="22" s="1"/>
  <c r="AH227" i="11"/>
  <c r="U179" i="23" s="1"/>
  <c r="AV219" i="11"/>
  <c r="CB219" i="11"/>
  <c r="AH171" i="23" s="1"/>
  <c r="AQ219" i="11"/>
  <c r="AP219" i="11"/>
  <c r="AH203" i="11"/>
  <c r="AG203" i="11"/>
  <c r="CE187" i="11"/>
  <c r="AK139" i="23" s="1"/>
  <c r="AE11" i="22" s="1"/>
  <c r="AH187" i="11"/>
  <c r="U139" i="23" s="1"/>
  <c r="CD163" i="11"/>
  <c r="AJ115" i="23" s="1"/>
  <c r="S163" i="11"/>
  <c r="L115" i="23" s="1"/>
  <c r="S155" i="11"/>
  <c r="L107" i="23" s="1"/>
  <c r="CD155" i="11"/>
  <c r="AJ107" i="23" s="1"/>
  <c r="BS147" i="11"/>
  <c r="S147" i="11"/>
  <c r="L99" i="23" s="1"/>
  <c r="BS115" i="11"/>
  <c r="BT115" i="11"/>
  <c r="AV115" i="11"/>
  <c r="BX115" i="11"/>
  <c r="AN115" i="11"/>
  <c r="AH115" i="11"/>
  <c r="U67" i="23" s="1"/>
  <c r="AQ115" i="11"/>
  <c r="AP115" i="11"/>
  <c r="BT107" i="11"/>
  <c r="AP107" i="11"/>
  <c r="BT99" i="11"/>
  <c r="AS99" i="11"/>
  <c r="AH99" i="11"/>
  <c r="U51" i="23" s="1"/>
  <c r="AQ99" i="11"/>
  <c r="BS91" i="11"/>
  <c r="BP91" i="11"/>
  <c r="AV83" i="11"/>
  <c r="AQ83" i="11"/>
  <c r="AP83" i="11"/>
  <c r="AH83" i="11"/>
  <c r="U35" i="23" s="1"/>
  <c r="BB75" i="11"/>
  <c r="BV75" i="11"/>
  <c r="CE226" i="11"/>
  <c r="AK178" i="23" s="1"/>
  <c r="AE18" i="22" s="1"/>
  <c r="BK226" i="11"/>
  <c r="AU226" i="11"/>
  <c r="AQ226" i="11"/>
  <c r="AG226" i="11"/>
  <c r="CB210" i="11"/>
  <c r="AH162" i="23" s="1"/>
  <c r="CC178" i="11"/>
  <c r="AI130" i="23" s="1"/>
  <c r="BK178" i="11"/>
  <c r="BI170" i="11"/>
  <c r="S170" i="11"/>
  <c r="L122" i="23" s="1"/>
  <c r="BS170" i="11"/>
  <c r="CC170" i="11"/>
  <c r="AI122" i="23" s="1"/>
  <c r="CE170" i="11"/>
  <c r="AK122" i="23" s="1"/>
  <c r="CD162" i="11"/>
  <c r="AJ114" i="23" s="1"/>
  <c r="S162" i="11"/>
  <c r="L114" i="23" s="1"/>
  <c r="S154" i="11"/>
  <c r="L106" i="23" s="1"/>
  <c r="CD154" i="11"/>
  <c r="AJ106" i="23" s="1"/>
  <c r="BF154" i="11"/>
  <c r="CE122" i="11"/>
  <c r="AK74" i="23" s="1"/>
  <c r="CC122" i="11"/>
  <c r="AI74" i="23" s="1"/>
  <c r="CB122" i="11"/>
  <c r="AH74" i="23" s="1"/>
  <c r="BX122" i="11"/>
  <c r="BX114" i="11"/>
  <c r="AH114" i="11"/>
  <c r="U66" i="23" s="1"/>
  <c r="CE106" i="11"/>
  <c r="AK58" i="23" s="1"/>
  <c r="AH106" i="11"/>
  <c r="U58" i="23" s="1"/>
  <c r="BV98" i="11"/>
  <c r="BT98" i="11"/>
  <c r="CE90" i="11"/>
  <c r="AK42" i="23" s="1"/>
  <c r="CC90" i="11"/>
  <c r="AI42" i="23" s="1"/>
  <c r="AH90" i="11"/>
  <c r="U42" i="23" s="1"/>
  <c r="CE82" i="11"/>
  <c r="AK34" i="23" s="1"/>
  <c r="CC82" i="11"/>
  <c r="AI34" i="23" s="1"/>
  <c r="BH82" i="11"/>
  <c r="CB82" i="11"/>
  <c r="AH34" i="23" s="1"/>
  <c r="AV82" i="11"/>
  <c r="BX82" i="11"/>
  <c r="BX74" i="11"/>
  <c r="BS74" i="11"/>
  <c r="BV74" i="11"/>
  <c r="AI210" i="14"/>
  <c r="BX225" i="11"/>
  <c r="AQ225" i="11"/>
  <c r="CB217" i="11"/>
  <c r="AH169" i="23" s="1"/>
  <c r="AR217" i="11"/>
  <c r="BD201" i="11"/>
  <c r="AN201" i="11"/>
  <c r="CC177" i="11"/>
  <c r="AI129" i="23" s="1"/>
  <c r="BI177" i="11"/>
  <c r="CB177" i="11"/>
  <c r="AH129" i="23" s="1"/>
  <c r="BH177" i="11"/>
  <c r="CE169" i="11"/>
  <c r="AK121" i="23" s="1"/>
  <c r="S169" i="11"/>
  <c r="L121" i="23" s="1"/>
  <c r="BI161" i="11"/>
  <c r="CD161" i="11"/>
  <c r="AJ113" i="23" s="1"/>
  <c r="S161" i="11"/>
  <c r="L113" i="23" s="1"/>
  <c r="CD153" i="11"/>
  <c r="AJ105" i="23" s="1"/>
  <c r="BI153" i="11"/>
  <c r="CB137" i="11"/>
  <c r="AH89" i="23" s="1"/>
  <c r="BX137" i="11"/>
  <c r="BP137" i="11"/>
  <c r="BD137" i="11"/>
  <c r="AH137" i="11"/>
  <c r="U89" i="23" s="1"/>
  <c r="BV121" i="11"/>
  <c r="CA121" i="11"/>
  <c r="AG73" i="23" s="1"/>
  <c r="BK121" i="11"/>
  <c r="AH121" i="11"/>
  <c r="U73" i="23" s="1"/>
  <c r="CC105" i="11"/>
  <c r="AI57" i="23" s="1"/>
  <c r="CE105" i="11"/>
  <c r="AK57" i="23" s="1"/>
  <c r="AH105" i="11"/>
  <c r="U57" i="23" s="1"/>
  <c r="AQ105" i="11"/>
  <c r="CE97" i="11"/>
  <c r="AK49" i="23" s="1"/>
  <c r="AU97" i="11"/>
  <c r="BX97" i="11"/>
  <c r="CC97" i="11"/>
  <c r="AI49" i="23" s="1"/>
  <c r="BV97" i="11"/>
  <c r="BT97" i="11"/>
  <c r="AW97" i="11"/>
  <c r="AV97" i="11"/>
  <c r="AS97" i="11"/>
  <c r="AH97" i="11"/>
  <c r="U49" i="23" s="1"/>
  <c r="AN97" i="11"/>
  <c r="AQ97" i="11"/>
  <c r="AP97" i="11"/>
  <c r="BD89" i="11"/>
  <c r="BX89" i="11"/>
  <c r="BT89" i="11"/>
  <c r="AH89" i="11"/>
  <c r="U41" i="23" s="1"/>
  <c r="CB81" i="11"/>
  <c r="AH33" i="23" s="1"/>
  <c r="CE81" i="11"/>
  <c r="AK33" i="23" s="1"/>
  <c r="BX81" i="11"/>
  <c r="BY81" i="11"/>
  <c r="AE33" i="23" s="1"/>
  <c r="BV81" i="11"/>
  <c r="BH81" i="11"/>
  <c r="BF81" i="11"/>
  <c r="AW81" i="11"/>
  <c r="AV81" i="11"/>
  <c r="AR81" i="11"/>
  <c r="AQ81" i="11"/>
  <c r="AH81" i="11"/>
  <c r="U33" i="23" s="1"/>
  <c r="AP81" i="11"/>
  <c r="AN81" i="11"/>
  <c r="CE65" i="11"/>
  <c r="AK17" i="23" s="1"/>
  <c r="AE5" i="22" s="1"/>
  <c r="AW65" i="11"/>
  <c r="BV65" i="11"/>
  <c r="AV65" i="11"/>
  <c r="AQ65" i="11"/>
  <c r="AP65" i="11"/>
  <c r="AN65" i="11"/>
  <c r="AE112" i="11"/>
  <c r="BG249" i="11"/>
  <c r="CD249" i="11"/>
  <c r="AJ201" i="23" s="1"/>
  <c r="AD22" i="22" s="1"/>
  <c r="BI249" i="11"/>
  <c r="BF255" i="11"/>
  <c r="BI255" i="11"/>
  <c r="W254" i="11"/>
  <c r="P206" i="23" s="1"/>
  <c r="CC254" i="11"/>
  <c r="AI206" i="23" s="1"/>
  <c r="AC22" i="22" s="1"/>
  <c r="W256" i="11"/>
  <c r="P208" i="23" s="1"/>
  <c r="CB256" i="11"/>
  <c r="AH208" i="23" s="1"/>
  <c r="BS256" i="11"/>
  <c r="BP256" i="11"/>
  <c r="AR256" i="11"/>
  <c r="AH256" i="11"/>
  <c r="U208" i="23" s="1"/>
  <c r="W242" i="11"/>
  <c r="P194" i="23" s="1"/>
  <c r="BQ242" i="11"/>
  <c r="I262" i="11"/>
  <c r="J262" i="11"/>
  <c r="K262" i="11"/>
  <c r="L262" i="11"/>
  <c r="M262" i="11"/>
  <c r="N262" i="11"/>
  <c r="O262" i="11"/>
  <c r="P262" i="11"/>
  <c r="Q262" i="11"/>
  <c r="R262" i="11"/>
  <c r="S262" i="11"/>
  <c r="T262" i="11"/>
  <c r="U262" i="11"/>
  <c r="V262" i="11"/>
  <c r="W262" i="11"/>
  <c r="X262" i="11"/>
  <c r="Y262" i="11"/>
  <c r="Z262" i="11"/>
  <c r="AA262" i="11"/>
  <c r="AB262" i="11"/>
  <c r="AC262" i="11"/>
  <c r="AE262" i="11"/>
  <c r="AF262" i="11"/>
  <c r="AH262" i="11"/>
  <c r="AI262" i="11"/>
  <c r="AJ262" i="11"/>
  <c r="AK262" i="11"/>
  <c r="AL262" i="11"/>
  <c r="AM262" i="11"/>
  <c r="AN262" i="11"/>
  <c r="AO262" i="11"/>
  <c r="AP262" i="11"/>
  <c r="AQ262" i="11"/>
  <c r="AR262" i="11"/>
  <c r="AS262" i="11"/>
  <c r="AT262" i="11"/>
  <c r="AU262" i="11"/>
  <c r="AV262" i="11"/>
  <c r="AW262" i="11"/>
  <c r="AX262" i="11"/>
  <c r="AY262" i="11"/>
  <c r="AZ262" i="11"/>
  <c r="BA262" i="11"/>
  <c r="BB262" i="11"/>
  <c r="BC262" i="11"/>
  <c r="BD262" i="11"/>
  <c r="BE262" i="11"/>
  <c r="BF262" i="11"/>
  <c r="BG262" i="11"/>
  <c r="BH262" i="11"/>
  <c r="BI262" i="11"/>
  <c r="BJ262" i="11"/>
  <c r="BK262" i="11"/>
  <c r="BL262" i="11"/>
  <c r="BM262" i="11"/>
  <c r="BN262" i="11"/>
  <c r="BO262" i="11"/>
  <c r="BP262" i="11"/>
  <c r="BQ262" i="11"/>
  <c r="BR262" i="11"/>
  <c r="BS262" i="11"/>
  <c r="BT262" i="11"/>
  <c r="BU262" i="11"/>
  <c r="BV262" i="11"/>
  <c r="BW262" i="11"/>
  <c r="BX262" i="11"/>
  <c r="BY262" i="11"/>
  <c r="CA262" i="11"/>
  <c r="CB262" i="11"/>
  <c r="CF262" i="11"/>
  <c r="CG262" i="11"/>
  <c r="I263" i="11"/>
  <c r="J263" i="11"/>
  <c r="K263" i="11"/>
  <c r="L263" i="11"/>
  <c r="M263" i="11"/>
  <c r="N263" i="11"/>
  <c r="O263" i="11"/>
  <c r="P263" i="11"/>
  <c r="Q263" i="11"/>
  <c r="R263" i="11"/>
  <c r="S263" i="11"/>
  <c r="T263" i="11"/>
  <c r="U263" i="11"/>
  <c r="V263" i="11"/>
  <c r="W263" i="11"/>
  <c r="X263" i="11"/>
  <c r="Y263" i="11"/>
  <c r="Z263" i="11"/>
  <c r="AA263" i="11"/>
  <c r="AB263" i="11"/>
  <c r="AC263" i="11"/>
  <c r="AE263" i="11"/>
  <c r="AF263" i="11"/>
  <c r="AH263" i="11"/>
  <c r="AI263" i="11"/>
  <c r="AJ263" i="11"/>
  <c r="AK263" i="11"/>
  <c r="AL263" i="11"/>
  <c r="AM263" i="11"/>
  <c r="AN263" i="11"/>
  <c r="AO263" i="11"/>
  <c r="AP263" i="11"/>
  <c r="AQ263" i="11"/>
  <c r="AR263" i="11"/>
  <c r="AS263" i="11"/>
  <c r="AT263" i="11"/>
  <c r="AU263" i="11"/>
  <c r="AV263" i="11"/>
  <c r="AW263" i="11"/>
  <c r="AX263" i="11"/>
  <c r="AY263" i="11"/>
  <c r="AZ263" i="11"/>
  <c r="BA263" i="11"/>
  <c r="BB263" i="11"/>
  <c r="BC263" i="11"/>
  <c r="BD263" i="11"/>
  <c r="BE263" i="11"/>
  <c r="BF263" i="11"/>
  <c r="BG263" i="11"/>
  <c r="BH263" i="11"/>
  <c r="BI263" i="11"/>
  <c r="BJ263" i="11"/>
  <c r="BK263" i="11"/>
  <c r="BL263" i="11"/>
  <c r="BM263" i="11"/>
  <c r="BN263" i="11"/>
  <c r="BO263" i="11"/>
  <c r="BP263" i="11"/>
  <c r="BQ263" i="11"/>
  <c r="BR263" i="11"/>
  <c r="BS263" i="11"/>
  <c r="BT263" i="11"/>
  <c r="BU263" i="11"/>
  <c r="BV263" i="11"/>
  <c r="BW263" i="11"/>
  <c r="BX263" i="11"/>
  <c r="BY263" i="11"/>
  <c r="CA263" i="11"/>
  <c r="CB263" i="11"/>
  <c r="CF263" i="11"/>
  <c r="CG263" i="11"/>
  <c r="I264" i="11"/>
  <c r="J264" i="11"/>
  <c r="K264" i="11"/>
  <c r="L264" i="11"/>
  <c r="M264" i="11"/>
  <c r="N264" i="11"/>
  <c r="O264" i="11"/>
  <c r="P264" i="11"/>
  <c r="Q264" i="11"/>
  <c r="R264" i="11"/>
  <c r="S264" i="11"/>
  <c r="T264" i="11"/>
  <c r="U264" i="11"/>
  <c r="V264" i="11"/>
  <c r="W264" i="11"/>
  <c r="X264" i="11"/>
  <c r="Y264" i="11"/>
  <c r="Z264" i="11"/>
  <c r="AA264" i="11"/>
  <c r="AB264" i="11"/>
  <c r="AC264" i="11"/>
  <c r="AE264" i="11"/>
  <c r="AF264" i="11"/>
  <c r="AH264" i="11"/>
  <c r="AI264" i="11"/>
  <c r="AJ264" i="11"/>
  <c r="AK264" i="11"/>
  <c r="AL264" i="11"/>
  <c r="AM264" i="11"/>
  <c r="AN264" i="11"/>
  <c r="AO264" i="11"/>
  <c r="AP264" i="11"/>
  <c r="AQ264" i="11"/>
  <c r="AR264" i="11"/>
  <c r="AS264" i="11"/>
  <c r="AT264" i="11"/>
  <c r="AU264" i="11"/>
  <c r="AV264" i="11"/>
  <c r="AW264" i="11"/>
  <c r="AX264" i="11"/>
  <c r="AY264" i="11"/>
  <c r="AZ264" i="11"/>
  <c r="BA264" i="11"/>
  <c r="BB264" i="11"/>
  <c r="BC264" i="11"/>
  <c r="BD264" i="11"/>
  <c r="BE264" i="11"/>
  <c r="BF264" i="11"/>
  <c r="BG264" i="11"/>
  <c r="BH264" i="11"/>
  <c r="BI264" i="11"/>
  <c r="BJ264" i="11"/>
  <c r="BK264" i="11"/>
  <c r="BL264" i="11"/>
  <c r="BM264" i="11"/>
  <c r="BN264" i="11"/>
  <c r="BO264" i="11"/>
  <c r="BP264" i="11"/>
  <c r="BQ264" i="11"/>
  <c r="BR264" i="11"/>
  <c r="BS264" i="11"/>
  <c r="BT264" i="11"/>
  <c r="BU264" i="11"/>
  <c r="BV264" i="11"/>
  <c r="BW264" i="11"/>
  <c r="BX264" i="11"/>
  <c r="BY264" i="11"/>
  <c r="CA264" i="11"/>
  <c r="CB264" i="11"/>
  <c r="CF264" i="11"/>
  <c r="CG264" i="11"/>
  <c r="I265" i="11"/>
  <c r="J265" i="11"/>
  <c r="K265" i="11"/>
  <c r="L265" i="11"/>
  <c r="M265" i="11"/>
  <c r="N265" i="11"/>
  <c r="O265" i="11"/>
  <c r="P265" i="11"/>
  <c r="Q265" i="11"/>
  <c r="R265" i="11"/>
  <c r="S265" i="11"/>
  <c r="T265" i="11"/>
  <c r="U265" i="11"/>
  <c r="V265" i="11"/>
  <c r="W265" i="11"/>
  <c r="X265" i="11"/>
  <c r="Y265" i="11"/>
  <c r="Z265" i="11"/>
  <c r="AA265" i="11"/>
  <c r="AB265" i="11"/>
  <c r="AC265" i="11"/>
  <c r="AE265" i="11"/>
  <c r="AF265" i="11"/>
  <c r="AH265" i="11"/>
  <c r="AI265" i="11"/>
  <c r="AJ265" i="11"/>
  <c r="AK265" i="11"/>
  <c r="AL265" i="11"/>
  <c r="AM265" i="11"/>
  <c r="AN265" i="11"/>
  <c r="AO265" i="11"/>
  <c r="AP265" i="11"/>
  <c r="AQ265" i="11"/>
  <c r="AR265" i="11"/>
  <c r="AS265" i="11"/>
  <c r="AT265" i="11"/>
  <c r="AU265" i="11"/>
  <c r="AV265" i="11"/>
  <c r="AW265" i="11"/>
  <c r="AX265" i="11"/>
  <c r="AY265" i="11"/>
  <c r="AZ265" i="11"/>
  <c r="BA265" i="11"/>
  <c r="BB265" i="11"/>
  <c r="BC265" i="11"/>
  <c r="BD265" i="11"/>
  <c r="BE265" i="11"/>
  <c r="BF265" i="11"/>
  <c r="BG265" i="11"/>
  <c r="BH265" i="11"/>
  <c r="BI265" i="11"/>
  <c r="BJ265" i="11"/>
  <c r="BK265" i="11"/>
  <c r="BL265" i="11"/>
  <c r="BM265" i="11"/>
  <c r="BN265" i="11"/>
  <c r="BO265" i="11"/>
  <c r="BP265" i="11"/>
  <c r="BQ265" i="11"/>
  <c r="BR265" i="11"/>
  <c r="BS265" i="11"/>
  <c r="BT265" i="11"/>
  <c r="BU265" i="11"/>
  <c r="BV265" i="11"/>
  <c r="BW265" i="11"/>
  <c r="BX265" i="11"/>
  <c r="BY265" i="11"/>
  <c r="CA265" i="11"/>
  <c r="CB265" i="11"/>
  <c r="CF265" i="11"/>
  <c r="CG265" i="11"/>
  <c r="I266" i="11"/>
  <c r="J266" i="11"/>
  <c r="K266" i="11"/>
  <c r="L266" i="11"/>
  <c r="M266" i="11"/>
  <c r="N266" i="11"/>
  <c r="O266" i="11"/>
  <c r="P266" i="11"/>
  <c r="Q266" i="11"/>
  <c r="R266" i="11"/>
  <c r="S266" i="11"/>
  <c r="T266" i="11"/>
  <c r="U266" i="11"/>
  <c r="V266" i="11"/>
  <c r="W266" i="11"/>
  <c r="X266" i="11"/>
  <c r="Y266" i="11"/>
  <c r="Z266" i="11"/>
  <c r="AA266" i="11"/>
  <c r="AB266" i="11"/>
  <c r="AC266" i="11"/>
  <c r="AE266" i="11"/>
  <c r="AF266" i="11"/>
  <c r="AH266" i="11"/>
  <c r="AI266" i="11"/>
  <c r="AJ266" i="11"/>
  <c r="AK266" i="11"/>
  <c r="AL266" i="11"/>
  <c r="AM266" i="11"/>
  <c r="AN266" i="11"/>
  <c r="AO266" i="11"/>
  <c r="AP266" i="11"/>
  <c r="AQ266" i="11"/>
  <c r="AR266" i="11"/>
  <c r="AS266" i="11"/>
  <c r="AT266" i="11"/>
  <c r="AU266" i="11"/>
  <c r="AV266" i="11"/>
  <c r="AW266" i="11"/>
  <c r="AX266" i="11"/>
  <c r="AY266" i="11"/>
  <c r="AZ266" i="11"/>
  <c r="BA266" i="11"/>
  <c r="BB266" i="11"/>
  <c r="BC266" i="11"/>
  <c r="BD266" i="11"/>
  <c r="BE266" i="11"/>
  <c r="BF266" i="11"/>
  <c r="BG266" i="11"/>
  <c r="BH266" i="11"/>
  <c r="BI266" i="11"/>
  <c r="BJ266" i="11"/>
  <c r="BK266" i="11"/>
  <c r="BL266" i="11"/>
  <c r="BM266" i="11"/>
  <c r="BN266" i="11"/>
  <c r="BO266" i="11"/>
  <c r="BP266" i="11"/>
  <c r="BQ266" i="11"/>
  <c r="BR266" i="11"/>
  <c r="BS266" i="11"/>
  <c r="BT266" i="11"/>
  <c r="BU266" i="11"/>
  <c r="BV266" i="11"/>
  <c r="BW266" i="11"/>
  <c r="BX266" i="11"/>
  <c r="BY266" i="11"/>
  <c r="CA266" i="11"/>
  <c r="CB266" i="11"/>
  <c r="CF266" i="11"/>
  <c r="CG266" i="11"/>
  <c r="I267" i="11"/>
  <c r="J267" i="11"/>
  <c r="K267" i="11"/>
  <c r="L267" i="11"/>
  <c r="M267" i="11"/>
  <c r="N267" i="11"/>
  <c r="O267" i="11"/>
  <c r="P267" i="11"/>
  <c r="Q267" i="11"/>
  <c r="R267" i="11"/>
  <c r="S267" i="11"/>
  <c r="T267" i="11"/>
  <c r="U267" i="11"/>
  <c r="V267" i="11"/>
  <c r="W267" i="11"/>
  <c r="X267" i="11"/>
  <c r="Y267" i="11"/>
  <c r="Z267" i="11"/>
  <c r="AA267" i="11"/>
  <c r="AB267" i="11"/>
  <c r="AC267" i="11"/>
  <c r="AE267" i="11"/>
  <c r="AF267" i="11"/>
  <c r="AH267" i="11"/>
  <c r="AI267" i="11"/>
  <c r="AJ267" i="11"/>
  <c r="AK267" i="11"/>
  <c r="AL267" i="11"/>
  <c r="AM267" i="11"/>
  <c r="AN267" i="11"/>
  <c r="AO267" i="11"/>
  <c r="AP267" i="11"/>
  <c r="AQ267" i="11"/>
  <c r="AR267" i="11"/>
  <c r="AS267" i="11"/>
  <c r="AT267" i="11"/>
  <c r="AU267" i="11"/>
  <c r="AV267" i="11"/>
  <c r="AW267" i="11"/>
  <c r="AX267" i="11"/>
  <c r="AY267" i="11"/>
  <c r="AZ267" i="11"/>
  <c r="BA267" i="11"/>
  <c r="BB267" i="11"/>
  <c r="BC267" i="11"/>
  <c r="BD267" i="11"/>
  <c r="BE267" i="11"/>
  <c r="BF267" i="11"/>
  <c r="BG267" i="11"/>
  <c r="BH267" i="11"/>
  <c r="BI267" i="11"/>
  <c r="BJ267" i="11"/>
  <c r="BK267" i="11"/>
  <c r="BL267" i="11"/>
  <c r="BM267" i="11"/>
  <c r="BN267" i="11"/>
  <c r="BO267" i="11"/>
  <c r="BP267" i="11"/>
  <c r="BQ267" i="11"/>
  <c r="BR267" i="11"/>
  <c r="BS267" i="11"/>
  <c r="BT267" i="11"/>
  <c r="BU267" i="11"/>
  <c r="BV267" i="11"/>
  <c r="BW267" i="11"/>
  <c r="BX267" i="11"/>
  <c r="BY267" i="11"/>
  <c r="CA267" i="11"/>
  <c r="CB267" i="11"/>
  <c r="CF267" i="11"/>
  <c r="CG267" i="11"/>
  <c r="I268" i="11"/>
  <c r="J268" i="11"/>
  <c r="K268" i="11"/>
  <c r="L268" i="11"/>
  <c r="M268" i="11"/>
  <c r="N268" i="11"/>
  <c r="O268" i="11"/>
  <c r="P268" i="11"/>
  <c r="Q268" i="11"/>
  <c r="R268" i="11"/>
  <c r="S268" i="11"/>
  <c r="T268" i="11"/>
  <c r="U268" i="11"/>
  <c r="V268" i="11"/>
  <c r="W268" i="11"/>
  <c r="X268" i="11"/>
  <c r="Y268" i="11"/>
  <c r="Z268" i="11"/>
  <c r="AA268" i="11"/>
  <c r="AB268" i="11"/>
  <c r="AC268" i="11"/>
  <c r="AE268" i="11"/>
  <c r="AF268" i="11"/>
  <c r="AH268" i="11"/>
  <c r="AI268" i="11"/>
  <c r="AJ268" i="11"/>
  <c r="AK268" i="11"/>
  <c r="AL268" i="11"/>
  <c r="AM268" i="11"/>
  <c r="AN268" i="11"/>
  <c r="AO268" i="11"/>
  <c r="AP268" i="11"/>
  <c r="AQ268" i="11"/>
  <c r="AR268" i="11"/>
  <c r="AS268" i="11"/>
  <c r="AT268" i="11"/>
  <c r="AU268" i="11"/>
  <c r="AV268" i="11"/>
  <c r="AW268" i="11"/>
  <c r="AX268" i="11"/>
  <c r="AY268" i="11"/>
  <c r="AZ268" i="11"/>
  <c r="BA268" i="11"/>
  <c r="BB268" i="11"/>
  <c r="BC268" i="11"/>
  <c r="BD268" i="11"/>
  <c r="BE268" i="11"/>
  <c r="BF268" i="11"/>
  <c r="BG268" i="11"/>
  <c r="BH268" i="11"/>
  <c r="BI268" i="11"/>
  <c r="BJ268" i="11"/>
  <c r="BK268" i="11"/>
  <c r="BL268" i="11"/>
  <c r="BM268" i="11"/>
  <c r="BN268" i="11"/>
  <c r="BO268" i="11"/>
  <c r="BP268" i="11"/>
  <c r="BQ268" i="11"/>
  <c r="BR268" i="11"/>
  <c r="BS268" i="11"/>
  <c r="BT268" i="11"/>
  <c r="BU268" i="11"/>
  <c r="BV268" i="11"/>
  <c r="BW268" i="11"/>
  <c r="BX268" i="11"/>
  <c r="BY268" i="11"/>
  <c r="CA268" i="11"/>
  <c r="CB268" i="11"/>
  <c r="CF268" i="11"/>
  <c r="CG268" i="11"/>
  <c r="I269" i="11"/>
  <c r="J269" i="11"/>
  <c r="K269" i="11"/>
  <c r="L269" i="11"/>
  <c r="M269" i="11"/>
  <c r="N269" i="11"/>
  <c r="O269" i="11"/>
  <c r="P269" i="11"/>
  <c r="Q269" i="11"/>
  <c r="R269" i="11"/>
  <c r="S269" i="11"/>
  <c r="T269" i="11"/>
  <c r="U269" i="11"/>
  <c r="V269" i="11"/>
  <c r="W269" i="11"/>
  <c r="X269" i="11"/>
  <c r="Y269" i="11"/>
  <c r="Z269" i="11"/>
  <c r="AA269" i="11"/>
  <c r="AB269" i="11"/>
  <c r="AC269" i="11"/>
  <c r="AE269" i="11"/>
  <c r="AF269" i="11"/>
  <c r="AH269" i="11"/>
  <c r="AI269" i="11"/>
  <c r="AJ269" i="11"/>
  <c r="AK269" i="11"/>
  <c r="AL269" i="11"/>
  <c r="AM269" i="11"/>
  <c r="AN269" i="11"/>
  <c r="AO269" i="11"/>
  <c r="AP269" i="11"/>
  <c r="AQ269" i="11"/>
  <c r="AR269" i="11"/>
  <c r="AS269" i="11"/>
  <c r="AT269" i="11"/>
  <c r="AU269" i="11"/>
  <c r="AV269" i="11"/>
  <c r="AW269" i="11"/>
  <c r="AX269" i="11"/>
  <c r="AY269" i="11"/>
  <c r="AZ269" i="11"/>
  <c r="BA269" i="11"/>
  <c r="BB269" i="11"/>
  <c r="BC269" i="11"/>
  <c r="BD269" i="11"/>
  <c r="BE269" i="11"/>
  <c r="BF269" i="11"/>
  <c r="BG269" i="11"/>
  <c r="BH269" i="11"/>
  <c r="BI269" i="11"/>
  <c r="BJ269" i="11"/>
  <c r="BK269" i="11"/>
  <c r="BL269" i="11"/>
  <c r="BM269" i="11"/>
  <c r="BN269" i="11"/>
  <c r="BO269" i="11"/>
  <c r="BP269" i="11"/>
  <c r="BQ269" i="11"/>
  <c r="BR269" i="11"/>
  <c r="BS269" i="11"/>
  <c r="BT269" i="11"/>
  <c r="BU269" i="11"/>
  <c r="BV269" i="11"/>
  <c r="BW269" i="11"/>
  <c r="BX269" i="11"/>
  <c r="BY269" i="11"/>
  <c r="CA269" i="11"/>
  <c r="CB269" i="11"/>
  <c r="CF269" i="11"/>
  <c r="CG269" i="11"/>
  <c r="I270" i="11"/>
  <c r="J270" i="11"/>
  <c r="K270" i="11"/>
  <c r="L270" i="11"/>
  <c r="M270" i="11"/>
  <c r="N270" i="11"/>
  <c r="O270" i="11"/>
  <c r="P270" i="11"/>
  <c r="Q270" i="11"/>
  <c r="R270" i="11"/>
  <c r="S270" i="11"/>
  <c r="T270" i="11"/>
  <c r="U270" i="11"/>
  <c r="V270" i="11"/>
  <c r="W270" i="11"/>
  <c r="X270" i="11"/>
  <c r="Y270" i="11"/>
  <c r="Z270" i="11"/>
  <c r="AA270" i="11"/>
  <c r="AB270" i="11"/>
  <c r="AC270" i="11"/>
  <c r="AE270" i="11"/>
  <c r="AF270" i="11"/>
  <c r="AH270" i="11"/>
  <c r="AI270" i="11"/>
  <c r="AJ270" i="11"/>
  <c r="AK270" i="11"/>
  <c r="AL270" i="11"/>
  <c r="AM270" i="11"/>
  <c r="AN270" i="11"/>
  <c r="AO270" i="11"/>
  <c r="AP270" i="11"/>
  <c r="AQ270" i="11"/>
  <c r="AR270" i="11"/>
  <c r="AS270" i="11"/>
  <c r="AT270" i="11"/>
  <c r="AU270" i="11"/>
  <c r="AV270" i="11"/>
  <c r="AW270" i="11"/>
  <c r="AX270" i="11"/>
  <c r="AY270" i="11"/>
  <c r="AZ270" i="11"/>
  <c r="BA270" i="11"/>
  <c r="BB270" i="11"/>
  <c r="BC270" i="11"/>
  <c r="BD270" i="11"/>
  <c r="BE270" i="11"/>
  <c r="BF270" i="11"/>
  <c r="BG270" i="11"/>
  <c r="BH270" i="11"/>
  <c r="BI270" i="11"/>
  <c r="BJ270" i="11"/>
  <c r="BK270" i="11"/>
  <c r="BL270" i="11"/>
  <c r="BM270" i="11"/>
  <c r="BN270" i="11"/>
  <c r="BO270" i="11"/>
  <c r="BP270" i="11"/>
  <c r="BQ270" i="11"/>
  <c r="BR270" i="11"/>
  <c r="BS270" i="11"/>
  <c r="BT270" i="11"/>
  <c r="BU270" i="11"/>
  <c r="BV270" i="11"/>
  <c r="BW270" i="11"/>
  <c r="BX270" i="11"/>
  <c r="BY270" i="11"/>
  <c r="CA270" i="11"/>
  <c r="CB270" i="11"/>
  <c r="CF270" i="11"/>
  <c r="CG270" i="11"/>
  <c r="I271" i="11"/>
  <c r="J271" i="11"/>
  <c r="K271" i="11"/>
  <c r="L271" i="11"/>
  <c r="M271" i="11"/>
  <c r="N271" i="11"/>
  <c r="O271" i="11"/>
  <c r="P271" i="11"/>
  <c r="Q271" i="11"/>
  <c r="R271" i="11"/>
  <c r="S271" i="11"/>
  <c r="T271" i="11"/>
  <c r="U271" i="11"/>
  <c r="V271" i="11"/>
  <c r="W271" i="11"/>
  <c r="X271" i="11"/>
  <c r="Y271" i="11"/>
  <c r="Z271" i="11"/>
  <c r="AA271" i="11"/>
  <c r="AB271" i="11"/>
  <c r="AC271" i="11"/>
  <c r="AE271" i="11"/>
  <c r="AF271" i="11"/>
  <c r="AH271" i="11"/>
  <c r="AI271" i="11"/>
  <c r="AJ271" i="11"/>
  <c r="AK271" i="11"/>
  <c r="AL271" i="11"/>
  <c r="AM271" i="11"/>
  <c r="AN271" i="11"/>
  <c r="AO271" i="11"/>
  <c r="AP271" i="11"/>
  <c r="AQ271" i="11"/>
  <c r="AR271" i="11"/>
  <c r="AS271" i="11"/>
  <c r="AT271" i="11"/>
  <c r="AU271" i="11"/>
  <c r="AV271" i="11"/>
  <c r="AW271" i="11"/>
  <c r="AX271" i="11"/>
  <c r="AY271" i="11"/>
  <c r="AZ271" i="11"/>
  <c r="BA271" i="11"/>
  <c r="BB271" i="11"/>
  <c r="BC271" i="11"/>
  <c r="BD271" i="11"/>
  <c r="BE271" i="11"/>
  <c r="BF271" i="11"/>
  <c r="BG271" i="11"/>
  <c r="BH271" i="11"/>
  <c r="BI271" i="11"/>
  <c r="BJ271" i="11"/>
  <c r="BK271" i="11"/>
  <c r="BL271" i="11"/>
  <c r="BM271" i="11"/>
  <c r="BN271" i="11"/>
  <c r="BO271" i="11"/>
  <c r="BP271" i="11"/>
  <c r="BQ271" i="11"/>
  <c r="BR271" i="11"/>
  <c r="BS271" i="11"/>
  <c r="BT271" i="11"/>
  <c r="BU271" i="11"/>
  <c r="BV271" i="11"/>
  <c r="BW271" i="11"/>
  <c r="BX271" i="11"/>
  <c r="BY271" i="11"/>
  <c r="CA271" i="11"/>
  <c r="CB271" i="11"/>
  <c r="CF271" i="11"/>
  <c r="CG271" i="11"/>
  <c r="I272" i="11"/>
  <c r="J272" i="11"/>
  <c r="K272" i="11"/>
  <c r="L272" i="11"/>
  <c r="M272" i="11"/>
  <c r="N272" i="11"/>
  <c r="O272" i="11"/>
  <c r="P272" i="11"/>
  <c r="Q272" i="11"/>
  <c r="R272" i="11"/>
  <c r="S272" i="11"/>
  <c r="T272" i="11"/>
  <c r="U272" i="11"/>
  <c r="V272" i="11"/>
  <c r="W272" i="11"/>
  <c r="X272" i="11"/>
  <c r="Y272" i="11"/>
  <c r="Z272" i="11"/>
  <c r="AA272" i="11"/>
  <c r="AB272" i="11"/>
  <c r="AC272" i="11"/>
  <c r="AE272" i="11"/>
  <c r="AF272" i="11"/>
  <c r="AH272" i="11"/>
  <c r="AI272" i="11"/>
  <c r="AJ272" i="11"/>
  <c r="AK272" i="11"/>
  <c r="AL272" i="11"/>
  <c r="AM272" i="11"/>
  <c r="AN272" i="11"/>
  <c r="AO272" i="11"/>
  <c r="AP272" i="11"/>
  <c r="AQ272" i="11"/>
  <c r="AR272" i="11"/>
  <c r="AS272" i="11"/>
  <c r="AT272" i="11"/>
  <c r="AU272" i="11"/>
  <c r="AV272" i="11"/>
  <c r="AW272" i="11"/>
  <c r="AX272" i="11"/>
  <c r="AY272" i="11"/>
  <c r="AZ272" i="11"/>
  <c r="BA272" i="11"/>
  <c r="BB272" i="11"/>
  <c r="BC272" i="11"/>
  <c r="BD272" i="11"/>
  <c r="BE272" i="11"/>
  <c r="BF272" i="11"/>
  <c r="BG272" i="11"/>
  <c r="BH272" i="11"/>
  <c r="BI272" i="11"/>
  <c r="BJ272" i="11"/>
  <c r="BK272" i="11"/>
  <c r="BL272" i="11"/>
  <c r="BM272" i="11"/>
  <c r="BN272" i="11"/>
  <c r="BO272" i="11"/>
  <c r="BP272" i="11"/>
  <c r="BQ272" i="11"/>
  <c r="BR272" i="11"/>
  <c r="BS272" i="11"/>
  <c r="BT272" i="11"/>
  <c r="BU272" i="11"/>
  <c r="BV272" i="11"/>
  <c r="BW272" i="11"/>
  <c r="BX272" i="11"/>
  <c r="BY272" i="11"/>
  <c r="CA272" i="11"/>
  <c r="CB272" i="11"/>
  <c r="CF272" i="11"/>
  <c r="CG272" i="11"/>
  <c r="I273" i="11"/>
  <c r="J273" i="11"/>
  <c r="K273" i="11"/>
  <c r="L273" i="11"/>
  <c r="M273" i="11"/>
  <c r="N273" i="11"/>
  <c r="O273" i="11"/>
  <c r="P273" i="11"/>
  <c r="Q273" i="11"/>
  <c r="R273" i="11"/>
  <c r="S273" i="11"/>
  <c r="T273" i="11"/>
  <c r="U273" i="11"/>
  <c r="V273" i="11"/>
  <c r="W273" i="11"/>
  <c r="X273" i="11"/>
  <c r="Y273" i="11"/>
  <c r="Z273" i="11"/>
  <c r="AA273" i="11"/>
  <c r="AB273" i="11"/>
  <c r="AC273" i="11"/>
  <c r="AE273" i="11"/>
  <c r="AF273" i="11"/>
  <c r="AH273" i="11"/>
  <c r="AI273" i="11"/>
  <c r="AJ273" i="11"/>
  <c r="AK273" i="11"/>
  <c r="AL273" i="11"/>
  <c r="AM273" i="11"/>
  <c r="AN273" i="11"/>
  <c r="AO273" i="11"/>
  <c r="AP273" i="11"/>
  <c r="AQ273" i="11"/>
  <c r="AR273" i="11"/>
  <c r="AS273" i="11"/>
  <c r="AT273" i="11"/>
  <c r="AU273" i="11"/>
  <c r="AV273" i="11"/>
  <c r="AW273" i="11"/>
  <c r="AX273" i="11"/>
  <c r="AY273" i="11"/>
  <c r="AZ273" i="11"/>
  <c r="BA273" i="11"/>
  <c r="BB273" i="11"/>
  <c r="BC273" i="11"/>
  <c r="BD273" i="11"/>
  <c r="BE273" i="11"/>
  <c r="BF273" i="11"/>
  <c r="BG273" i="11"/>
  <c r="BH273" i="11"/>
  <c r="BI273" i="11"/>
  <c r="BJ273" i="11"/>
  <c r="BK273" i="11"/>
  <c r="BL273" i="11"/>
  <c r="BM273" i="11"/>
  <c r="BN273" i="11"/>
  <c r="BO273" i="11"/>
  <c r="BP273" i="11"/>
  <c r="BQ273" i="11"/>
  <c r="BR273" i="11"/>
  <c r="BS273" i="11"/>
  <c r="BT273" i="11"/>
  <c r="BU273" i="11"/>
  <c r="BV273" i="11"/>
  <c r="BW273" i="11"/>
  <c r="BX273" i="11"/>
  <c r="BY273" i="11"/>
  <c r="CA273" i="11"/>
  <c r="CB273" i="11"/>
  <c r="CF273" i="11"/>
  <c r="CG273" i="11"/>
  <c r="I274" i="11"/>
  <c r="J274" i="11"/>
  <c r="K274" i="11"/>
  <c r="L274" i="11"/>
  <c r="M274" i="11"/>
  <c r="N274" i="11"/>
  <c r="O274" i="11"/>
  <c r="P274" i="11"/>
  <c r="Q274" i="11"/>
  <c r="R274" i="11"/>
  <c r="S274" i="11"/>
  <c r="T274" i="11"/>
  <c r="U274" i="11"/>
  <c r="V274" i="11"/>
  <c r="W274" i="11"/>
  <c r="X274" i="11"/>
  <c r="Y274" i="11"/>
  <c r="Z274" i="11"/>
  <c r="AA274" i="11"/>
  <c r="AB274" i="11"/>
  <c r="AC274" i="11"/>
  <c r="AE274" i="11"/>
  <c r="AF274" i="11"/>
  <c r="AH274" i="11"/>
  <c r="AI274" i="11"/>
  <c r="AJ274" i="11"/>
  <c r="AK274" i="11"/>
  <c r="AL274" i="11"/>
  <c r="AM274" i="11"/>
  <c r="AN274" i="11"/>
  <c r="AO274" i="11"/>
  <c r="AP274" i="11"/>
  <c r="AQ274" i="11"/>
  <c r="AR274" i="11"/>
  <c r="AS274" i="11"/>
  <c r="AT274" i="11"/>
  <c r="AU274" i="11"/>
  <c r="AV274" i="11"/>
  <c r="AW274" i="11"/>
  <c r="AX274" i="11"/>
  <c r="AY274" i="11"/>
  <c r="AZ274" i="11"/>
  <c r="BA274" i="11"/>
  <c r="BB274" i="11"/>
  <c r="BC274" i="11"/>
  <c r="BD274" i="11"/>
  <c r="BE274" i="11"/>
  <c r="BF274" i="11"/>
  <c r="BG274" i="11"/>
  <c r="BH274" i="11"/>
  <c r="BI274" i="11"/>
  <c r="BJ274" i="11"/>
  <c r="BK274" i="11"/>
  <c r="BL274" i="11"/>
  <c r="BM274" i="11"/>
  <c r="BN274" i="11"/>
  <c r="BO274" i="11"/>
  <c r="BP274" i="11"/>
  <c r="BQ274" i="11"/>
  <c r="BR274" i="11"/>
  <c r="BS274" i="11"/>
  <c r="BT274" i="11"/>
  <c r="BU274" i="11"/>
  <c r="BV274" i="11"/>
  <c r="BW274" i="11"/>
  <c r="BX274" i="11"/>
  <c r="BY274" i="11"/>
  <c r="CA274" i="11"/>
  <c r="CB274" i="11"/>
  <c r="CF274" i="11"/>
  <c r="CG274" i="11"/>
  <c r="I275" i="11"/>
  <c r="J275" i="11"/>
  <c r="K275" i="11"/>
  <c r="L275" i="11"/>
  <c r="M275" i="11"/>
  <c r="N275" i="11"/>
  <c r="O275" i="11"/>
  <c r="P275" i="11"/>
  <c r="Q275" i="11"/>
  <c r="R275" i="11"/>
  <c r="S275" i="11"/>
  <c r="T275" i="11"/>
  <c r="U275" i="11"/>
  <c r="V275" i="11"/>
  <c r="W275" i="11"/>
  <c r="X275" i="11"/>
  <c r="Y275" i="11"/>
  <c r="Z275" i="11"/>
  <c r="AA275" i="11"/>
  <c r="AB275" i="11"/>
  <c r="AC275" i="11"/>
  <c r="AE275" i="11"/>
  <c r="AF275" i="11"/>
  <c r="AH275" i="11"/>
  <c r="AI275" i="11"/>
  <c r="AJ275" i="11"/>
  <c r="AK275" i="11"/>
  <c r="AL275" i="11"/>
  <c r="AM275" i="11"/>
  <c r="AN275" i="11"/>
  <c r="AO275" i="11"/>
  <c r="AP275" i="11"/>
  <c r="AQ275" i="11"/>
  <c r="AR275" i="11"/>
  <c r="AS275" i="11"/>
  <c r="AT275" i="11"/>
  <c r="AU275" i="11"/>
  <c r="AV275" i="11"/>
  <c r="AW275" i="11"/>
  <c r="AX275" i="11"/>
  <c r="AY275" i="11"/>
  <c r="AZ275" i="11"/>
  <c r="BA275" i="11"/>
  <c r="BB275" i="11"/>
  <c r="BC275" i="11"/>
  <c r="BD275" i="11"/>
  <c r="BE275" i="11"/>
  <c r="BF275" i="11"/>
  <c r="BG275" i="11"/>
  <c r="BH275" i="11"/>
  <c r="BI275" i="11"/>
  <c r="BJ275" i="11"/>
  <c r="BK275" i="11"/>
  <c r="BL275" i="11"/>
  <c r="BM275" i="11"/>
  <c r="BN275" i="11"/>
  <c r="BO275" i="11"/>
  <c r="BP275" i="11"/>
  <c r="BQ275" i="11"/>
  <c r="BR275" i="11"/>
  <c r="BS275" i="11"/>
  <c r="BT275" i="11"/>
  <c r="BU275" i="11"/>
  <c r="BV275" i="11"/>
  <c r="BW275" i="11"/>
  <c r="BX275" i="11"/>
  <c r="BY275" i="11"/>
  <c r="CA275" i="11"/>
  <c r="CB275" i="11"/>
  <c r="CF275" i="11"/>
  <c r="CG275" i="11"/>
  <c r="I276" i="11"/>
  <c r="J276" i="11"/>
  <c r="K276" i="11"/>
  <c r="L276" i="11"/>
  <c r="M276" i="11"/>
  <c r="N276" i="11"/>
  <c r="O276" i="11"/>
  <c r="P276" i="11"/>
  <c r="Q276" i="11"/>
  <c r="R276" i="11"/>
  <c r="S276" i="11"/>
  <c r="T276" i="11"/>
  <c r="U276" i="11"/>
  <c r="V276" i="11"/>
  <c r="W276" i="11"/>
  <c r="X276" i="11"/>
  <c r="Y276" i="11"/>
  <c r="Z276" i="11"/>
  <c r="AA276" i="11"/>
  <c r="AB276" i="11"/>
  <c r="AC276" i="11"/>
  <c r="AE276" i="11"/>
  <c r="AF276" i="11"/>
  <c r="AH276" i="11"/>
  <c r="AI276" i="11"/>
  <c r="AJ276" i="11"/>
  <c r="AK276" i="11"/>
  <c r="AL276" i="11"/>
  <c r="AM276" i="11"/>
  <c r="AN276" i="11"/>
  <c r="AO276" i="11"/>
  <c r="AP276" i="11"/>
  <c r="AQ276" i="11"/>
  <c r="AR276" i="11"/>
  <c r="AS276" i="11"/>
  <c r="AT276" i="11"/>
  <c r="AU276" i="11"/>
  <c r="AV276" i="11"/>
  <c r="AW276" i="11"/>
  <c r="AX276" i="11"/>
  <c r="AY276" i="11"/>
  <c r="AZ276" i="11"/>
  <c r="BA276" i="11"/>
  <c r="BB276" i="11"/>
  <c r="BC276" i="11"/>
  <c r="BD276" i="11"/>
  <c r="BE276" i="11"/>
  <c r="BF276" i="11"/>
  <c r="BG276" i="11"/>
  <c r="BH276" i="11"/>
  <c r="BI276" i="11"/>
  <c r="BJ276" i="11"/>
  <c r="BK276" i="11"/>
  <c r="BL276" i="11"/>
  <c r="BM276" i="11"/>
  <c r="BN276" i="11"/>
  <c r="BO276" i="11"/>
  <c r="BP276" i="11"/>
  <c r="BQ276" i="11"/>
  <c r="BR276" i="11"/>
  <c r="BS276" i="11"/>
  <c r="BT276" i="11"/>
  <c r="BU276" i="11"/>
  <c r="BV276" i="11"/>
  <c r="BW276" i="11"/>
  <c r="BX276" i="11"/>
  <c r="BY276" i="11"/>
  <c r="CA276" i="11"/>
  <c r="CB276" i="11"/>
  <c r="CF276" i="11"/>
  <c r="CG276" i="11"/>
  <c r="I277" i="11"/>
  <c r="J277" i="11"/>
  <c r="K277" i="11"/>
  <c r="L277" i="11"/>
  <c r="M277" i="11"/>
  <c r="N277" i="11"/>
  <c r="O277" i="11"/>
  <c r="P277" i="11"/>
  <c r="Q277" i="11"/>
  <c r="R277" i="11"/>
  <c r="S277" i="11"/>
  <c r="T277" i="11"/>
  <c r="U277" i="11"/>
  <c r="V277" i="11"/>
  <c r="W277" i="11"/>
  <c r="X277" i="11"/>
  <c r="Y277" i="11"/>
  <c r="Z277" i="11"/>
  <c r="AA277" i="11"/>
  <c r="AB277" i="11"/>
  <c r="AC277" i="11"/>
  <c r="AE277" i="11"/>
  <c r="AF277" i="11"/>
  <c r="AH277" i="11"/>
  <c r="AI277" i="11"/>
  <c r="AJ277" i="11"/>
  <c r="AK277" i="11"/>
  <c r="AL277" i="11"/>
  <c r="AM277" i="11"/>
  <c r="AN277" i="11"/>
  <c r="AO277" i="11"/>
  <c r="AP277" i="11"/>
  <c r="AQ277" i="11"/>
  <c r="AR277" i="11"/>
  <c r="AS277" i="11"/>
  <c r="AT277" i="11"/>
  <c r="AU277" i="11"/>
  <c r="AV277" i="11"/>
  <c r="AW277" i="11"/>
  <c r="AX277" i="11"/>
  <c r="AY277" i="11"/>
  <c r="AZ277" i="11"/>
  <c r="BA277" i="11"/>
  <c r="BB277" i="11"/>
  <c r="BC277" i="11"/>
  <c r="BD277" i="11"/>
  <c r="BE277" i="11"/>
  <c r="BF277" i="11"/>
  <c r="BG277" i="11"/>
  <c r="BH277" i="11"/>
  <c r="BI277" i="11"/>
  <c r="BJ277" i="11"/>
  <c r="BK277" i="11"/>
  <c r="BL277" i="11"/>
  <c r="BM277" i="11"/>
  <c r="BN277" i="11"/>
  <c r="BO277" i="11"/>
  <c r="BP277" i="11"/>
  <c r="BQ277" i="11"/>
  <c r="BR277" i="11"/>
  <c r="BS277" i="11"/>
  <c r="BT277" i="11"/>
  <c r="BU277" i="11"/>
  <c r="BV277" i="11"/>
  <c r="BW277" i="11"/>
  <c r="BX277" i="11"/>
  <c r="BY277" i="11"/>
  <c r="CA277" i="11"/>
  <c r="CB277" i="11"/>
  <c r="CF277" i="11"/>
  <c r="CG277" i="11"/>
  <c r="I278" i="11"/>
  <c r="J278" i="11"/>
  <c r="K278" i="11"/>
  <c r="L278" i="11"/>
  <c r="M278" i="11"/>
  <c r="N278" i="11"/>
  <c r="O278" i="11"/>
  <c r="P278" i="11"/>
  <c r="Q278" i="11"/>
  <c r="R278" i="11"/>
  <c r="S278" i="11"/>
  <c r="T278" i="11"/>
  <c r="U278" i="11"/>
  <c r="V278" i="11"/>
  <c r="W278" i="11"/>
  <c r="X278" i="11"/>
  <c r="Y278" i="11"/>
  <c r="Z278" i="11"/>
  <c r="AA278" i="11"/>
  <c r="AB278" i="11"/>
  <c r="AC278" i="11"/>
  <c r="AE278" i="11"/>
  <c r="AF278" i="11"/>
  <c r="AH278" i="11"/>
  <c r="AI278" i="11"/>
  <c r="AJ278" i="11"/>
  <c r="AK278" i="11"/>
  <c r="AL278" i="11"/>
  <c r="AM278" i="11"/>
  <c r="AN278" i="11"/>
  <c r="AO278" i="11"/>
  <c r="AP278" i="11"/>
  <c r="AQ278" i="11"/>
  <c r="AR278" i="11"/>
  <c r="AS278" i="11"/>
  <c r="AT278" i="11"/>
  <c r="AU278" i="11"/>
  <c r="AV278" i="11"/>
  <c r="AW278" i="11"/>
  <c r="AX278" i="11"/>
  <c r="AY278" i="11"/>
  <c r="AZ278" i="11"/>
  <c r="BA278" i="11"/>
  <c r="BB278" i="11"/>
  <c r="BC278" i="11"/>
  <c r="BD278" i="11"/>
  <c r="BE278" i="11"/>
  <c r="BF278" i="11"/>
  <c r="BG278" i="11"/>
  <c r="BH278" i="11"/>
  <c r="BI278" i="11"/>
  <c r="BJ278" i="11"/>
  <c r="BK278" i="11"/>
  <c r="BL278" i="11"/>
  <c r="BM278" i="11"/>
  <c r="BN278" i="11"/>
  <c r="BO278" i="11"/>
  <c r="BP278" i="11"/>
  <c r="BQ278" i="11"/>
  <c r="BR278" i="11"/>
  <c r="BS278" i="11"/>
  <c r="BT278" i="11"/>
  <c r="BU278" i="11"/>
  <c r="BV278" i="11"/>
  <c r="BW278" i="11"/>
  <c r="BX278" i="11"/>
  <c r="BY278" i="11"/>
  <c r="CA278" i="11"/>
  <c r="CB278" i="11"/>
  <c r="CF278" i="11"/>
  <c r="CG278" i="11"/>
  <c r="I279" i="11"/>
  <c r="J279" i="11"/>
  <c r="K279" i="11"/>
  <c r="L279" i="11"/>
  <c r="M279" i="11"/>
  <c r="N279" i="11"/>
  <c r="O279" i="11"/>
  <c r="P279" i="11"/>
  <c r="Q279" i="11"/>
  <c r="R279" i="11"/>
  <c r="S279" i="11"/>
  <c r="T279" i="11"/>
  <c r="U279" i="11"/>
  <c r="V279" i="11"/>
  <c r="W279" i="11"/>
  <c r="X279" i="11"/>
  <c r="Y279" i="11"/>
  <c r="Z279" i="11"/>
  <c r="AA279" i="11"/>
  <c r="AB279" i="11"/>
  <c r="AC279" i="11"/>
  <c r="AE279" i="11"/>
  <c r="AF279" i="11"/>
  <c r="AH279" i="11"/>
  <c r="AI279" i="11"/>
  <c r="AJ279" i="11"/>
  <c r="AK279" i="11"/>
  <c r="AL279" i="11"/>
  <c r="AM279" i="11"/>
  <c r="AN279" i="11"/>
  <c r="AO279" i="11"/>
  <c r="AP279" i="11"/>
  <c r="AQ279" i="11"/>
  <c r="AR279" i="11"/>
  <c r="AS279" i="11"/>
  <c r="AT279" i="11"/>
  <c r="AU279" i="11"/>
  <c r="AV279" i="11"/>
  <c r="AW279" i="11"/>
  <c r="AX279" i="11"/>
  <c r="AY279" i="11"/>
  <c r="AZ279" i="11"/>
  <c r="BA279" i="11"/>
  <c r="BB279" i="11"/>
  <c r="BC279" i="11"/>
  <c r="BD279" i="11"/>
  <c r="BE279" i="11"/>
  <c r="BF279" i="11"/>
  <c r="BG279" i="11"/>
  <c r="BH279" i="11"/>
  <c r="BI279" i="11"/>
  <c r="BJ279" i="11"/>
  <c r="BK279" i="11"/>
  <c r="BL279" i="11"/>
  <c r="BM279" i="11"/>
  <c r="BN279" i="11"/>
  <c r="BO279" i="11"/>
  <c r="BP279" i="11"/>
  <c r="BQ279" i="11"/>
  <c r="BR279" i="11"/>
  <c r="BS279" i="11"/>
  <c r="BT279" i="11"/>
  <c r="BU279" i="11"/>
  <c r="BV279" i="11"/>
  <c r="BW279" i="11"/>
  <c r="BX279" i="11"/>
  <c r="BY279" i="11"/>
  <c r="CA279" i="11"/>
  <c r="CB279" i="11"/>
  <c r="CF279" i="11"/>
  <c r="CG279" i="11"/>
  <c r="I280" i="11"/>
  <c r="J280" i="11"/>
  <c r="K280" i="11"/>
  <c r="L280" i="11"/>
  <c r="M280" i="11"/>
  <c r="N280" i="11"/>
  <c r="O280" i="11"/>
  <c r="P280" i="11"/>
  <c r="Q280" i="11"/>
  <c r="R280" i="11"/>
  <c r="S280" i="11"/>
  <c r="T280" i="11"/>
  <c r="U280" i="11"/>
  <c r="V280" i="11"/>
  <c r="W280" i="11"/>
  <c r="X280" i="11"/>
  <c r="Y280" i="11"/>
  <c r="Z280" i="11"/>
  <c r="AA280" i="11"/>
  <c r="AB280" i="11"/>
  <c r="AC280" i="11"/>
  <c r="AE280" i="11"/>
  <c r="AF280" i="11"/>
  <c r="AH280" i="11"/>
  <c r="AI280" i="11"/>
  <c r="AJ280" i="11"/>
  <c r="AK280" i="11"/>
  <c r="AL280" i="11"/>
  <c r="AM280" i="11"/>
  <c r="AN280" i="11"/>
  <c r="AO280" i="11"/>
  <c r="AP280" i="11"/>
  <c r="AQ280" i="11"/>
  <c r="AR280" i="11"/>
  <c r="AS280" i="11"/>
  <c r="AT280" i="11"/>
  <c r="AU280" i="11"/>
  <c r="AV280" i="11"/>
  <c r="AW280" i="11"/>
  <c r="AX280" i="11"/>
  <c r="AY280" i="11"/>
  <c r="AZ280" i="11"/>
  <c r="BA280" i="11"/>
  <c r="BB280" i="11"/>
  <c r="BC280" i="11"/>
  <c r="BD280" i="11"/>
  <c r="BE280" i="11"/>
  <c r="BF280" i="11"/>
  <c r="BG280" i="11"/>
  <c r="BH280" i="11"/>
  <c r="BI280" i="11"/>
  <c r="BJ280" i="11"/>
  <c r="BK280" i="11"/>
  <c r="BL280" i="11"/>
  <c r="BM280" i="11"/>
  <c r="BN280" i="11"/>
  <c r="BO280" i="11"/>
  <c r="BP280" i="11"/>
  <c r="BQ280" i="11"/>
  <c r="BR280" i="11"/>
  <c r="BS280" i="11"/>
  <c r="BT280" i="11"/>
  <c r="BU280" i="11"/>
  <c r="BV280" i="11"/>
  <c r="BW280" i="11"/>
  <c r="BX280" i="11"/>
  <c r="BY280" i="11"/>
  <c r="CA280" i="11"/>
  <c r="CB280" i="11"/>
  <c r="CF280" i="11"/>
  <c r="CG280" i="11"/>
  <c r="I281" i="11"/>
  <c r="J281" i="11"/>
  <c r="K281" i="11"/>
  <c r="L281" i="11"/>
  <c r="M281" i="11"/>
  <c r="N281" i="11"/>
  <c r="O281" i="11"/>
  <c r="P281" i="11"/>
  <c r="Q281" i="11"/>
  <c r="R281" i="11"/>
  <c r="S281" i="11"/>
  <c r="T281" i="11"/>
  <c r="U281" i="11"/>
  <c r="V281" i="11"/>
  <c r="W281" i="11"/>
  <c r="X281" i="11"/>
  <c r="Y281" i="11"/>
  <c r="Z281" i="11"/>
  <c r="AA281" i="11"/>
  <c r="AB281" i="11"/>
  <c r="AC281" i="11"/>
  <c r="AE281" i="11"/>
  <c r="AF281" i="11"/>
  <c r="AH281" i="11"/>
  <c r="AI281" i="11"/>
  <c r="AJ281" i="11"/>
  <c r="AK281" i="11"/>
  <c r="AL281" i="11"/>
  <c r="AM281" i="11"/>
  <c r="AN281" i="11"/>
  <c r="AO281" i="11"/>
  <c r="AP281" i="11"/>
  <c r="AQ281" i="11"/>
  <c r="AR281" i="11"/>
  <c r="AS281" i="11"/>
  <c r="AT281" i="11"/>
  <c r="AU281" i="11"/>
  <c r="AV281" i="11"/>
  <c r="AW281" i="11"/>
  <c r="AX281" i="11"/>
  <c r="AY281" i="11"/>
  <c r="AZ281" i="11"/>
  <c r="BA281" i="11"/>
  <c r="BB281" i="11"/>
  <c r="BC281" i="11"/>
  <c r="BD281" i="11"/>
  <c r="BE281" i="11"/>
  <c r="BF281" i="11"/>
  <c r="BG281" i="11"/>
  <c r="BH281" i="11"/>
  <c r="BI281" i="11"/>
  <c r="BJ281" i="11"/>
  <c r="BK281" i="11"/>
  <c r="BL281" i="11"/>
  <c r="BM281" i="11"/>
  <c r="BN281" i="11"/>
  <c r="BO281" i="11"/>
  <c r="BP281" i="11"/>
  <c r="BQ281" i="11"/>
  <c r="BR281" i="11"/>
  <c r="BS281" i="11"/>
  <c r="BT281" i="11"/>
  <c r="BU281" i="11"/>
  <c r="BV281" i="11"/>
  <c r="BW281" i="11"/>
  <c r="BX281" i="11"/>
  <c r="BY281" i="11"/>
  <c r="CA281" i="11"/>
  <c r="CB281" i="11"/>
  <c r="CF281" i="11"/>
  <c r="CG281" i="11"/>
  <c r="I282" i="11"/>
  <c r="J282" i="11"/>
  <c r="K282" i="11"/>
  <c r="L282" i="11"/>
  <c r="M282" i="11"/>
  <c r="N282" i="11"/>
  <c r="O282" i="11"/>
  <c r="P282" i="11"/>
  <c r="Q282" i="11"/>
  <c r="R282" i="11"/>
  <c r="S282" i="11"/>
  <c r="T282" i="11"/>
  <c r="U282" i="11"/>
  <c r="V282" i="11"/>
  <c r="W282" i="11"/>
  <c r="X282" i="11"/>
  <c r="Y282" i="11"/>
  <c r="Z282" i="11"/>
  <c r="AA282" i="11"/>
  <c r="AB282" i="11"/>
  <c r="AC282" i="11"/>
  <c r="AE282" i="11"/>
  <c r="AF282" i="11"/>
  <c r="AH282" i="11"/>
  <c r="AI282" i="11"/>
  <c r="AJ282" i="11"/>
  <c r="AK282" i="11"/>
  <c r="AL282" i="11"/>
  <c r="AM282" i="11"/>
  <c r="AN282" i="11"/>
  <c r="AO282" i="11"/>
  <c r="AP282" i="11"/>
  <c r="AQ282" i="11"/>
  <c r="AR282" i="11"/>
  <c r="AS282" i="11"/>
  <c r="AT282" i="11"/>
  <c r="AU282" i="11"/>
  <c r="AV282" i="11"/>
  <c r="AW282" i="11"/>
  <c r="AX282" i="11"/>
  <c r="AY282" i="11"/>
  <c r="AZ282" i="11"/>
  <c r="BA282" i="11"/>
  <c r="BB282" i="11"/>
  <c r="BC282" i="11"/>
  <c r="BD282" i="11"/>
  <c r="BE282" i="11"/>
  <c r="BF282" i="11"/>
  <c r="BG282" i="11"/>
  <c r="BH282" i="11"/>
  <c r="BI282" i="11"/>
  <c r="BJ282" i="11"/>
  <c r="BK282" i="11"/>
  <c r="BL282" i="11"/>
  <c r="BM282" i="11"/>
  <c r="BN282" i="11"/>
  <c r="BO282" i="11"/>
  <c r="BP282" i="11"/>
  <c r="BQ282" i="11"/>
  <c r="BR282" i="11"/>
  <c r="BS282" i="11"/>
  <c r="BT282" i="11"/>
  <c r="BU282" i="11"/>
  <c r="BV282" i="11"/>
  <c r="BW282" i="11"/>
  <c r="BX282" i="11"/>
  <c r="BY282" i="11"/>
  <c r="CA282" i="11"/>
  <c r="CB282" i="11"/>
  <c r="CF282" i="11"/>
  <c r="CG282" i="11"/>
  <c r="I283" i="11"/>
  <c r="J283" i="11"/>
  <c r="K283" i="11"/>
  <c r="L283" i="11"/>
  <c r="M283" i="11"/>
  <c r="N283" i="11"/>
  <c r="O283" i="11"/>
  <c r="P283" i="11"/>
  <c r="Q283" i="11"/>
  <c r="R283" i="11"/>
  <c r="S283" i="11"/>
  <c r="T283" i="11"/>
  <c r="U283" i="11"/>
  <c r="V283" i="11"/>
  <c r="W283" i="11"/>
  <c r="X283" i="11"/>
  <c r="Y283" i="11"/>
  <c r="Z283" i="11"/>
  <c r="AA283" i="11"/>
  <c r="AB283" i="11"/>
  <c r="AC283" i="11"/>
  <c r="AE283" i="11"/>
  <c r="AF283" i="11"/>
  <c r="AH283" i="11"/>
  <c r="AI283" i="11"/>
  <c r="AJ283" i="11"/>
  <c r="AK283" i="11"/>
  <c r="AL283" i="11"/>
  <c r="AM283" i="11"/>
  <c r="AN283" i="11"/>
  <c r="AO283" i="11"/>
  <c r="AP283" i="11"/>
  <c r="AQ283" i="11"/>
  <c r="AR283" i="11"/>
  <c r="AS283" i="11"/>
  <c r="AT283" i="11"/>
  <c r="AU283" i="11"/>
  <c r="AV283" i="11"/>
  <c r="AW283" i="11"/>
  <c r="AX283" i="11"/>
  <c r="AY283" i="11"/>
  <c r="AZ283" i="11"/>
  <c r="BA283" i="11"/>
  <c r="BB283" i="11"/>
  <c r="BC283" i="11"/>
  <c r="BD283" i="11"/>
  <c r="BE283" i="11"/>
  <c r="BF283" i="11"/>
  <c r="BG283" i="11"/>
  <c r="BH283" i="11"/>
  <c r="BI283" i="11"/>
  <c r="BJ283" i="11"/>
  <c r="BK283" i="11"/>
  <c r="BL283" i="11"/>
  <c r="BM283" i="11"/>
  <c r="BN283" i="11"/>
  <c r="BO283" i="11"/>
  <c r="BP283" i="11"/>
  <c r="BQ283" i="11"/>
  <c r="BR283" i="11"/>
  <c r="BS283" i="11"/>
  <c r="BT283" i="11"/>
  <c r="BU283" i="11"/>
  <c r="BV283" i="11"/>
  <c r="BW283" i="11"/>
  <c r="BX283" i="11"/>
  <c r="BY283" i="11"/>
  <c r="CA283" i="11"/>
  <c r="CB283" i="11"/>
  <c r="CF283" i="11"/>
  <c r="CG283" i="11"/>
  <c r="I284" i="11"/>
  <c r="J284" i="11"/>
  <c r="K284" i="11"/>
  <c r="L284" i="11"/>
  <c r="M284" i="11"/>
  <c r="N284" i="11"/>
  <c r="O284" i="11"/>
  <c r="P284" i="11"/>
  <c r="Q284" i="11"/>
  <c r="R284" i="11"/>
  <c r="S284" i="11"/>
  <c r="T284" i="11"/>
  <c r="U284" i="11"/>
  <c r="V284" i="11"/>
  <c r="W284" i="11"/>
  <c r="X284" i="11"/>
  <c r="Y284" i="11"/>
  <c r="Z284" i="11"/>
  <c r="AA284" i="11"/>
  <c r="AB284" i="11"/>
  <c r="AC284" i="11"/>
  <c r="AE284" i="11"/>
  <c r="AF284" i="11"/>
  <c r="AH284" i="11"/>
  <c r="AI284" i="11"/>
  <c r="AJ284" i="11"/>
  <c r="AK284" i="11"/>
  <c r="AL284" i="11"/>
  <c r="AM284" i="11"/>
  <c r="AN284" i="11"/>
  <c r="AO284" i="11"/>
  <c r="AP284" i="11"/>
  <c r="AQ284" i="11"/>
  <c r="AR284" i="11"/>
  <c r="AS284" i="11"/>
  <c r="AT284" i="11"/>
  <c r="AU284" i="11"/>
  <c r="AV284" i="11"/>
  <c r="AW284" i="11"/>
  <c r="AX284" i="11"/>
  <c r="AY284" i="11"/>
  <c r="AZ284" i="11"/>
  <c r="BA284" i="11"/>
  <c r="BB284" i="11"/>
  <c r="BC284" i="11"/>
  <c r="BD284" i="11"/>
  <c r="BE284" i="11"/>
  <c r="BF284" i="11"/>
  <c r="BG284" i="11"/>
  <c r="BH284" i="11"/>
  <c r="BI284" i="11"/>
  <c r="BJ284" i="11"/>
  <c r="BK284" i="11"/>
  <c r="BL284" i="11"/>
  <c r="BM284" i="11"/>
  <c r="BN284" i="11"/>
  <c r="BO284" i="11"/>
  <c r="BP284" i="11"/>
  <c r="BQ284" i="11"/>
  <c r="BR284" i="11"/>
  <c r="BS284" i="11"/>
  <c r="BT284" i="11"/>
  <c r="BU284" i="11"/>
  <c r="BV284" i="11"/>
  <c r="BW284" i="11"/>
  <c r="BX284" i="11"/>
  <c r="BY284" i="11"/>
  <c r="CA284" i="11"/>
  <c r="CB284" i="11"/>
  <c r="CF284" i="11"/>
  <c r="CG284" i="11"/>
  <c r="I285" i="11"/>
  <c r="J285" i="11"/>
  <c r="K285" i="11"/>
  <c r="L285" i="11"/>
  <c r="M285" i="11"/>
  <c r="N285" i="11"/>
  <c r="O285" i="11"/>
  <c r="P285" i="11"/>
  <c r="Q285" i="11"/>
  <c r="R285" i="11"/>
  <c r="S285" i="11"/>
  <c r="T285" i="11"/>
  <c r="U285" i="11"/>
  <c r="V285" i="11"/>
  <c r="W285" i="11"/>
  <c r="X285" i="11"/>
  <c r="Y285" i="11"/>
  <c r="Z285" i="11"/>
  <c r="AA285" i="11"/>
  <c r="AB285" i="11"/>
  <c r="AC285" i="11"/>
  <c r="AE285" i="11"/>
  <c r="AF285" i="11"/>
  <c r="AH285" i="11"/>
  <c r="AI285" i="11"/>
  <c r="AJ285" i="11"/>
  <c r="AK285" i="11"/>
  <c r="AL285" i="11"/>
  <c r="AM285" i="11"/>
  <c r="AN285" i="11"/>
  <c r="AO285" i="11"/>
  <c r="AP285" i="11"/>
  <c r="AQ285" i="11"/>
  <c r="AR285" i="11"/>
  <c r="AS285" i="11"/>
  <c r="AT285" i="11"/>
  <c r="AU285" i="11"/>
  <c r="AV285" i="11"/>
  <c r="AW285" i="11"/>
  <c r="AX285" i="11"/>
  <c r="AY285" i="11"/>
  <c r="AZ285" i="11"/>
  <c r="BA285" i="11"/>
  <c r="BB285" i="11"/>
  <c r="BC285" i="11"/>
  <c r="BD285" i="11"/>
  <c r="BE285" i="11"/>
  <c r="BF285" i="11"/>
  <c r="BG285" i="11"/>
  <c r="BH285" i="11"/>
  <c r="BI285" i="11"/>
  <c r="BJ285" i="11"/>
  <c r="BK285" i="11"/>
  <c r="BL285" i="11"/>
  <c r="BM285" i="11"/>
  <c r="BN285" i="11"/>
  <c r="BO285" i="11"/>
  <c r="BP285" i="11"/>
  <c r="BQ285" i="11"/>
  <c r="BR285" i="11"/>
  <c r="BS285" i="11"/>
  <c r="BT285" i="11"/>
  <c r="BU285" i="11"/>
  <c r="BV285" i="11"/>
  <c r="BW285" i="11"/>
  <c r="BX285" i="11"/>
  <c r="BY285" i="11"/>
  <c r="CA285" i="11"/>
  <c r="CB285" i="11"/>
  <c r="CF285" i="11"/>
  <c r="CG285" i="11"/>
  <c r="I286" i="11"/>
  <c r="J286" i="11"/>
  <c r="K286" i="11"/>
  <c r="L286" i="11"/>
  <c r="M286" i="11"/>
  <c r="N286" i="11"/>
  <c r="O286" i="11"/>
  <c r="P286" i="11"/>
  <c r="Q286" i="11"/>
  <c r="R286" i="11"/>
  <c r="S286" i="11"/>
  <c r="T286" i="11"/>
  <c r="U286" i="11"/>
  <c r="V286" i="11"/>
  <c r="W286" i="11"/>
  <c r="X286" i="11"/>
  <c r="Y286" i="11"/>
  <c r="Z286" i="11"/>
  <c r="AA286" i="11"/>
  <c r="AB286" i="11"/>
  <c r="AC286" i="11"/>
  <c r="AE286" i="11"/>
  <c r="AF286" i="11"/>
  <c r="AH286" i="11"/>
  <c r="AI286" i="11"/>
  <c r="AJ286" i="11"/>
  <c r="AK286" i="11"/>
  <c r="AL286" i="11"/>
  <c r="AM286" i="11"/>
  <c r="AN286" i="11"/>
  <c r="AO286" i="11"/>
  <c r="AP286" i="11"/>
  <c r="AQ286" i="11"/>
  <c r="AR286" i="11"/>
  <c r="AS286" i="11"/>
  <c r="AT286" i="11"/>
  <c r="AU286" i="11"/>
  <c r="AV286" i="11"/>
  <c r="AW286" i="11"/>
  <c r="AX286" i="11"/>
  <c r="AY286" i="11"/>
  <c r="AZ286" i="11"/>
  <c r="BA286" i="11"/>
  <c r="BB286" i="11"/>
  <c r="BC286" i="11"/>
  <c r="BD286" i="11"/>
  <c r="BE286" i="11"/>
  <c r="BF286" i="11"/>
  <c r="BG286" i="11"/>
  <c r="BH286" i="11"/>
  <c r="BI286" i="11"/>
  <c r="BJ286" i="11"/>
  <c r="BK286" i="11"/>
  <c r="BL286" i="11"/>
  <c r="BM286" i="11"/>
  <c r="BN286" i="11"/>
  <c r="BO286" i="11"/>
  <c r="BP286" i="11"/>
  <c r="BQ286" i="11"/>
  <c r="BR286" i="11"/>
  <c r="BS286" i="11"/>
  <c r="BT286" i="11"/>
  <c r="BU286" i="11"/>
  <c r="BV286" i="11"/>
  <c r="BW286" i="11"/>
  <c r="BX286" i="11"/>
  <c r="BY286" i="11"/>
  <c r="CA286" i="11"/>
  <c r="CB286" i="11"/>
  <c r="CF286" i="11"/>
  <c r="CG286" i="11"/>
  <c r="I287" i="11"/>
  <c r="J287" i="11"/>
  <c r="K287" i="11"/>
  <c r="L287" i="11"/>
  <c r="M287" i="11"/>
  <c r="N287" i="11"/>
  <c r="O287" i="11"/>
  <c r="P287" i="11"/>
  <c r="Q287" i="11"/>
  <c r="R287" i="11"/>
  <c r="S287" i="11"/>
  <c r="T287" i="11"/>
  <c r="U287" i="11"/>
  <c r="V287" i="11"/>
  <c r="W287" i="11"/>
  <c r="X287" i="11"/>
  <c r="Y287" i="11"/>
  <c r="Z287" i="11"/>
  <c r="AA287" i="11"/>
  <c r="AB287" i="11"/>
  <c r="AC287" i="11"/>
  <c r="AE287" i="11"/>
  <c r="AF287" i="11"/>
  <c r="AH287" i="11"/>
  <c r="AI287" i="11"/>
  <c r="AJ287" i="11"/>
  <c r="AK287" i="11"/>
  <c r="AL287" i="11"/>
  <c r="AM287" i="11"/>
  <c r="AN287" i="11"/>
  <c r="AO287" i="11"/>
  <c r="AP287" i="11"/>
  <c r="AQ287" i="11"/>
  <c r="AR287" i="11"/>
  <c r="AS287" i="11"/>
  <c r="AT287" i="11"/>
  <c r="AU287" i="11"/>
  <c r="AV287" i="11"/>
  <c r="AW287" i="11"/>
  <c r="AX287" i="11"/>
  <c r="AY287" i="11"/>
  <c r="AZ287" i="11"/>
  <c r="BA287" i="11"/>
  <c r="BB287" i="11"/>
  <c r="BC287" i="11"/>
  <c r="BD287" i="11"/>
  <c r="BE287" i="11"/>
  <c r="BF287" i="11"/>
  <c r="BG287" i="11"/>
  <c r="BH287" i="11"/>
  <c r="BI287" i="11"/>
  <c r="BJ287" i="11"/>
  <c r="BK287" i="11"/>
  <c r="BL287" i="11"/>
  <c r="BM287" i="11"/>
  <c r="BN287" i="11"/>
  <c r="BO287" i="11"/>
  <c r="BP287" i="11"/>
  <c r="BQ287" i="11"/>
  <c r="BR287" i="11"/>
  <c r="BS287" i="11"/>
  <c r="BT287" i="11"/>
  <c r="BU287" i="11"/>
  <c r="BV287" i="11"/>
  <c r="BW287" i="11"/>
  <c r="BX287" i="11"/>
  <c r="BY287" i="11"/>
  <c r="CA287" i="11"/>
  <c r="CB287" i="11"/>
  <c r="CF287" i="11"/>
  <c r="CG287" i="11"/>
  <c r="I288" i="11"/>
  <c r="J288" i="11"/>
  <c r="K288" i="11"/>
  <c r="L288" i="11"/>
  <c r="M288" i="11"/>
  <c r="N288" i="11"/>
  <c r="O288" i="11"/>
  <c r="P288" i="11"/>
  <c r="Q288" i="11"/>
  <c r="R288" i="11"/>
  <c r="S288" i="11"/>
  <c r="T288" i="11"/>
  <c r="U288" i="11"/>
  <c r="V288" i="11"/>
  <c r="W288" i="11"/>
  <c r="X288" i="11"/>
  <c r="Y288" i="11"/>
  <c r="Z288" i="11"/>
  <c r="AA288" i="11"/>
  <c r="AB288" i="11"/>
  <c r="AC288" i="11"/>
  <c r="AE288" i="11"/>
  <c r="AF288" i="11"/>
  <c r="AH288" i="11"/>
  <c r="AI288" i="11"/>
  <c r="AJ288" i="11"/>
  <c r="AK288" i="11"/>
  <c r="AL288" i="11"/>
  <c r="AM288" i="11"/>
  <c r="AN288" i="11"/>
  <c r="AO288" i="11"/>
  <c r="AP288" i="11"/>
  <c r="AQ288" i="11"/>
  <c r="AR288" i="11"/>
  <c r="AS288" i="11"/>
  <c r="AT288" i="11"/>
  <c r="AU288" i="11"/>
  <c r="AV288" i="11"/>
  <c r="AW288" i="11"/>
  <c r="AX288" i="11"/>
  <c r="AY288" i="11"/>
  <c r="AZ288" i="11"/>
  <c r="BA288" i="11"/>
  <c r="BB288" i="11"/>
  <c r="BC288" i="11"/>
  <c r="BD288" i="11"/>
  <c r="BE288" i="11"/>
  <c r="BF288" i="11"/>
  <c r="BG288" i="11"/>
  <c r="BH288" i="11"/>
  <c r="BI288" i="11"/>
  <c r="BJ288" i="11"/>
  <c r="BK288" i="11"/>
  <c r="BL288" i="11"/>
  <c r="BM288" i="11"/>
  <c r="BN288" i="11"/>
  <c r="BO288" i="11"/>
  <c r="BP288" i="11"/>
  <c r="BQ288" i="11"/>
  <c r="BR288" i="11"/>
  <c r="BS288" i="11"/>
  <c r="BT288" i="11"/>
  <c r="BU288" i="11"/>
  <c r="BV288" i="11"/>
  <c r="BW288" i="11"/>
  <c r="BX288" i="11"/>
  <c r="BY288" i="11"/>
  <c r="CA288" i="11"/>
  <c r="CB288" i="11"/>
  <c r="CF288" i="11"/>
  <c r="CG288" i="11"/>
  <c r="I289" i="11"/>
  <c r="J289" i="11"/>
  <c r="K289" i="11"/>
  <c r="L289" i="11"/>
  <c r="M289" i="11"/>
  <c r="N289" i="11"/>
  <c r="O289" i="11"/>
  <c r="P289" i="11"/>
  <c r="Q289" i="11"/>
  <c r="R289" i="11"/>
  <c r="S289" i="11"/>
  <c r="T289" i="11"/>
  <c r="U289" i="11"/>
  <c r="V289" i="11"/>
  <c r="W289" i="11"/>
  <c r="X289" i="11"/>
  <c r="Y289" i="11"/>
  <c r="Z289" i="11"/>
  <c r="AA289" i="11"/>
  <c r="AB289" i="11"/>
  <c r="AC289" i="11"/>
  <c r="AE289" i="11"/>
  <c r="AF289" i="11"/>
  <c r="AH289" i="11"/>
  <c r="AI289" i="11"/>
  <c r="AJ289" i="11"/>
  <c r="AK289" i="11"/>
  <c r="AL289" i="11"/>
  <c r="AM289" i="11"/>
  <c r="AN289" i="11"/>
  <c r="AO289" i="11"/>
  <c r="AP289" i="11"/>
  <c r="AQ289" i="11"/>
  <c r="AR289" i="11"/>
  <c r="AS289" i="11"/>
  <c r="AT289" i="11"/>
  <c r="AU289" i="11"/>
  <c r="AV289" i="11"/>
  <c r="AW289" i="11"/>
  <c r="AX289" i="11"/>
  <c r="AY289" i="11"/>
  <c r="AZ289" i="11"/>
  <c r="BA289" i="11"/>
  <c r="BB289" i="11"/>
  <c r="BC289" i="11"/>
  <c r="BD289" i="11"/>
  <c r="BE289" i="11"/>
  <c r="BF289" i="11"/>
  <c r="BG289" i="11"/>
  <c r="BH289" i="11"/>
  <c r="BI289" i="11"/>
  <c r="BJ289" i="11"/>
  <c r="BK289" i="11"/>
  <c r="BL289" i="11"/>
  <c r="BM289" i="11"/>
  <c r="BN289" i="11"/>
  <c r="BO289" i="11"/>
  <c r="BP289" i="11"/>
  <c r="BQ289" i="11"/>
  <c r="BR289" i="11"/>
  <c r="BS289" i="11"/>
  <c r="BT289" i="11"/>
  <c r="BU289" i="11"/>
  <c r="BV289" i="11"/>
  <c r="BW289" i="11"/>
  <c r="BX289" i="11"/>
  <c r="BY289" i="11"/>
  <c r="CA289" i="11"/>
  <c r="CB289" i="11"/>
  <c r="CF289" i="11"/>
  <c r="CG289" i="11"/>
  <c r="I290" i="11"/>
  <c r="J290" i="11"/>
  <c r="K290" i="11"/>
  <c r="L290" i="11"/>
  <c r="M290" i="11"/>
  <c r="N290" i="11"/>
  <c r="O290" i="11"/>
  <c r="P290" i="11"/>
  <c r="Q290" i="11"/>
  <c r="R290" i="11"/>
  <c r="S290" i="11"/>
  <c r="T290" i="11"/>
  <c r="U290" i="11"/>
  <c r="V290" i="11"/>
  <c r="W290" i="11"/>
  <c r="X290" i="11"/>
  <c r="Y290" i="11"/>
  <c r="Z290" i="11"/>
  <c r="AA290" i="11"/>
  <c r="AB290" i="11"/>
  <c r="AC290" i="11"/>
  <c r="AE290" i="11"/>
  <c r="AF290" i="11"/>
  <c r="AH290" i="11"/>
  <c r="AI290" i="11"/>
  <c r="AJ290" i="11"/>
  <c r="AK290" i="11"/>
  <c r="AL290" i="11"/>
  <c r="AM290" i="11"/>
  <c r="AN290" i="11"/>
  <c r="AO290" i="11"/>
  <c r="AP290" i="11"/>
  <c r="AQ290" i="11"/>
  <c r="AR290" i="11"/>
  <c r="AS290" i="11"/>
  <c r="AT290" i="11"/>
  <c r="AU290" i="11"/>
  <c r="AV290" i="11"/>
  <c r="AW290" i="11"/>
  <c r="AX290" i="11"/>
  <c r="AY290" i="11"/>
  <c r="AZ290" i="11"/>
  <c r="BA290" i="11"/>
  <c r="BB290" i="11"/>
  <c r="BC290" i="11"/>
  <c r="BD290" i="11"/>
  <c r="BE290" i="11"/>
  <c r="BF290" i="11"/>
  <c r="BG290" i="11"/>
  <c r="BH290" i="11"/>
  <c r="BI290" i="11"/>
  <c r="BJ290" i="11"/>
  <c r="BK290" i="11"/>
  <c r="BL290" i="11"/>
  <c r="BM290" i="11"/>
  <c r="BN290" i="11"/>
  <c r="BO290" i="11"/>
  <c r="BP290" i="11"/>
  <c r="BQ290" i="11"/>
  <c r="BR290" i="11"/>
  <c r="BS290" i="11"/>
  <c r="BT290" i="11"/>
  <c r="BU290" i="11"/>
  <c r="BV290" i="11"/>
  <c r="BW290" i="11"/>
  <c r="BX290" i="11"/>
  <c r="BY290" i="11"/>
  <c r="CA290" i="11"/>
  <c r="CB290" i="11"/>
  <c r="CF290" i="11"/>
  <c r="CG290" i="11"/>
  <c r="I291" i="11"/>
  <c r="J291" i="11"/>
  <c r="K291" i="11"/>
  <c r="L291" i="11"/>
  <c r="M291" i="11"/>
  <c r="N291" i="11"/>
  <c r="O291" i="11"/>
  <c r="P291" i="11"/>
  <c r="Q291" i="11"/>
  <c r="R291" i="11"/>
  <c r="S291" i="11"/>
  <c r="T291" i="11"/>
  <c r="U291" i="11"/>
  <c r="V291" i="11"/>
  <c r="W291" i="11"/>
  <c r="X291" i="11"/>
  <c r="Y291" i="11"/>
  <c r="Z291" i="11"/>
  <c r="AA291" i="11"/>
  <c r="AB291" i="11"/>
  <c r="AC291" i="11"/>
  <c r="AE291" i="11"/>
  <c r="AF291" i="11"/>
  <c r="AH291" i="11"/>
  <c r="AI291" i="11"/>
  <c r="AJ291" i="11"/>
  <c r="AK291" i="11"/>
  <c r="AL291" i="11"/>
  <c r="AM291" i="11"/>
  <c r="AN291" i="11"/>
  <c r="AO291" i="11"/>
  <c r="AP291" i="11"/>
  <c r="AQ291" i="11"/>
  <c r="AR291" i="11"/>
  <c r="AS291" i="11"/>
  <c r="AT291" i="11"/>
  <c r="AU291" i="11"/>
  <c r="AV291" i="11"/>
  <c r="AW291" i="11"/>
  <c r="AX291" i="11"/>
  <c r="AY291" i="11"/>
  <c r="AZ291" i="11"/>
  <c r="BA291" i="11"/>
  <c r="BB291" i="11"/>
  <c r="BC291" i="11"/>
  <c r="BD291" i="11"/>
  <c r="BE291" i="11"/>
  <c r="BF291" i="11"/>
  <c r="BG291" i="11"/>
  <c r="BH291" i="11"/>
  <c r="BI291" i="11"/>
  <c r="BJ291" i="11"/>
  <c r="BK291" i="11"/>
  <c r="BL291" i="11"/>
  <c r="BM291" i="11"/>
  <c r="BN291" i="11"/>
  <c r="BO291" i="11"/>
  <c r="BP291" i="11"/>
  <c r="BQ291" i="11"/>
  <c r="BR291" i="11"/>
  <c r="BS291" i="11"/>
  <c r="BT291" i="11"/>
  <c r="BU291" i="11"/>
  <c r="BV291" i="11"/>
  <c r="BW291" i="11"/>
  <c r="BX291" i="11"/>
  <c r="BY291" i="11"/>
  <c r="CA291" i="11"/>
  <c r="CB291" i="11"/>
  <c r="CF291" i="11"/>
  <c r="CG291" i="11"/>
  <c r="I292" i="11"/>
  <c r="J292" i="11"/>
  <c r="K292" i="11"/>
  <c r="L292" i="11"/>
  <c r="M292" i="11"/>
  <c r="N292" i="11"/>
  <c r="O292" i="11"/>
  <c r="P292" i="11"/>
  <c r="Q292" i="11"/>
  <c r="R292" i="11"/>
  <c r="S292" i="11"/>
  <c r="T292" i="11"/>
  <c r="U292" i="11"/>
  <c r="V292" i="11"/>
  <c r="W292" i="11"/>
  <c r="X292" i="11"/>
  <c r="Y292" i="11"/>
  <c r="Z292" i="11"/>
  <c r="AA292" i="11"/>
  <c r="AB292" i="11"/>
  <c r="AC292" i="11"/>
  <c r="AE292" i="11"/>
  <c r="AF292" i="11"/>
  <c r="AH292" i="11"/>
  <c r="AI292" i="11"/>
  <c r="AJ292" i="11"/>
  <c r="AK292" i="11"/>
  <c r="AL292" i="11"/>
  <c r="AM292" i="11"/>
  <c r="AN292" i="11"/>
  <c r="AO292" i="11"/>
  <c r="AP292" i="11"/>
  <c r="AQ292" i="11"/>
  <c r="AR292" i="11"/>
  <c r="AS292" i="11"/>
  <c r="AT292" i="11"/>
  <c r="AU292" i="11"/>
  <c r="AV292" i="11"/>
  <c r="AW292" i="11"/>
  <c r="AX292" i="11"/>
  <c r="AY292" i="11"/>
  <c r="AZ292" i="11"/>
  <c r="BA292" i="11"/>
  <c r="BB292" i="11"/>
  <c r="BC292" i="11"/>
  <c r="BD292" i="11"/>
  <c r="BE292" i="11"/>
  <c r="BF292" i="11"/>
  <c r="BG292" i="11"/>
  <c r="BH292" i="11"/>
  <c r="BI292" i="11"/>
  <c r="BJ292" i="11"/>
  <c r="BK292" i="11"/>
  <c r="BL292" i="11"/>
  <c r="BM292" i="11"/>
  <c r="BN292" i="11"/>
  <c r="BO292" i="11"/>
  <c r="BP292" i="11"/>
  <c r="BQ292" i="11"/>
  <c r="BR292" i="11"/>
  <c r="BS292" i="11"/>
  <c r="BT292" i="11"/>
  <c r="BU292" i="11"/>
  <c r="BV292" i="11"/>
  <c r="BW292" i="11"/>
  <c r="BX292" i="11"/>
  <c r="BY292" i="11"/>
  <c r="CA292" i="11"/>
  <c r="CB292" i="11"/>
  <c r="CF292" i="11"/>
  <c r="CG292" i="11"/>
  <c r="I293" i="11"/>
  <c r="J293" i="11"/>
  <c r="K293" i="11"/>
  <c r="L293" i="11"/>
  <c r="M293" i="11"/>
  <c r="N293" i="11"/>
  <c r="O293" i="11"/>
  <c r="P293" i="11"/>
  <c r="Q293" i="11"/>
  <c r="R293" i="11"/>
  <c r="S293" i="11"/>
  <c r="T293" i="11"/>
  <c r="U293" i="11"/>
  <c r="V293" i="11"/>
  <c r="W293" i="11"/>
  <c r="X293" i="11"/>
  <c r="Y293" i="11"/>
  <c r="Z293" i="11"/>
  <c r="AA293" i="11"/>
  <c r="AB293" i="11"/>
  <c r="AC293" i="11"/>
  <c r="AE293" i="11"/>
  <c r="AF293" i="11"/>
  <c r="AH293" i="11"/>
  <c r="AI293" i="11"/>
  <c r="AJ293" i="11"/>
  <c r="AK293" i="11"/>
  <c r="AL293" i="11"/>
  <c r="AM293" i="11"/>
  <c r="AN293" i="11"/>
  <c r="AO293" i="11"/>
  <c r="AP293" i="11"/>
  <c r="AQ293" i="11"/>
  <c r="AR293" i="11"/>
  <c r="AS293" i="11"/>
  <c r="AT293" i="11"/>
  <c r="AU293" i="11"/>
  <c r="AV293" i="11"/>
  <c r="AW293" i="11"/>
  <c r="AX293" i="11"/>
  <c r="AY293" i="11"/>
  <c r="AZ293" i="11"/>
  <c r="BA293" i="11"/>
  <c r="BB293" i="11"/>
  <c r="BC293" i="11"/>
  <c r="BD293" i="11"/>
  <c r="BE293" i="11"/>
  <c r="BF293" i="11"/>
  <c r="BG293" i="11"/>
  <c r="BH293" i="11"/>
  <c r="BI293" i="11"/>
  <c r="BJ293" i="11"/>
  <c r="BK293" i="11"/>
  <c r="BL293" i="11"/>
  <c r="BM293" i="11"/>
  <c r="BN293" i="11"/>
  <c r="BO293" i="11"/>
  <c r="BP293" i="11"/>
  <c r="BQ293" i="11"/>
  <c r="BR293" i="11"/>
  <c r="BS293" i="11"/>
  <c r="BT293" i="11"/>
  <c r="BU293" i="11"/>
  <c r="BV293" i="11"/>
  <c r="BW293" i="11"/>
  <c r="BX293" i="11"/>
  <c r="BY293" i="11"/>
  <c r="CA293" i="11"/>
  <c r="CB293" i="11"/>
  <c r="CF293" i="11"/>
  <c r="CG293" i="11"/>
  <c r="I294" i="11"/>
  <c r="J294" i="11"/>
  <c r="K294" i="11"/>
  <c r="L294" i="11"/>
  <c r="M294" i="11"/>
  <c r="N294" i="11"/>
  <c r="O294" i="11"/>
  <c r="P294" i="11"/>
  <c r="Q294" i="11"/>
  <c r="R294" i="11"/>
  <c r="S294" i="11"/>
  <c r="T294" i="11"/>
  <c r="U294" i="11"/>
  <c r="V294" i="11"/>
  <c r="W294" i="11"/>
  <c r="X294" i="11"/>
  <c r="Y294" i="11"/>
  <c r="Z294" i="11"/>
  <c r="AA294" i="11"/>
  <c r="AB294" i="11"/>
  <c r="AC294" i="11"/>
  <c r="AE294" i="11"/>
  <c r="AF294" i="11"/>
  <c r="AH294" i="11"/>
  <c r="AI294" i="11"/>
  <c r="AJ294" i="11"/>
  <c r="AK294" i="11"/>
  <c r="AL294" i="11"/>
  <c r="AM294" i="11"/>
  <c r="AN294" i="11"/>
  <c r="AO294" i="11"/>
  <c r="AP294" i="11"/>
  <c r="AQ294" i="11"/>
  <c r="AR294" i="11"/>
  <c r="AS294" i="11"/>
  <c r="AT294" i="11"/>
  <c r="AU294" i="11"/>
  <c r="AV294" i="11"/>
  <c r="AW294" i="11"/>
  <c r="AX294" i="11"/>
  <c r="AY294" i="11"/>
  <c r="AZ294" i="11"/>
  <c r="BA294" i="11"/>
  <c r="BB294" i="11"/>
  <c r="BC294" i="11"/>
  <c r="BD294" i="11"/>
  <c r="BE294" i="11"/>
  <c r="BF294" i="11"/>
  <c r="BG294" i="11"/>
  <c r="BH294" i="11"/>
  <c r="BI294" i="11"/>
  <c r="BJ294" i="11"/>
  <c r="BK294" i="11"/>
  <c r="BL294" i="11"/>
  <c r="BM294" i="11"/>
  <c r="BN294" i="11"/>
  <c r="BO294" i="11"/>
  <c r="BP294" i="11"/>
  <c r="BQ294" i="11"/>
  <c r="BR294" i="11"/>
  <c r="BS294" i="11"/>
  <c r="BT294" i="11"/>
  <c r="BU294" i="11"/>
  <c r="BV294" i="11"/>
  <c r="BW294" i="11"/>
  <c r="BX294" i="11"/>
  <c r="BY294" i="11"/>
  <c r="CA294" i="11"/>
  <c r="CB294" i="11"/>
  <c r="CF294" i="11"/>
  <c r="CG294" i="11"/>
  <c r="I295" i="11"/>
  <c r="J295" i="11"/>
  <c r="K295" i="11"/>
  <c r="L295" i="11"/>
  <c r="M295" i="11"/>
  <c r="N295" i="11"/>
  <c r="O295" i="11"/>
  <c r="P295" i="11"/>
  <c r="Q295" i="11"/>
  <c r="R295" i="11"/>
  <c r="S295" i="11"/>
  <c r="T295" i="11"/>
  <c r="U295" i="11"/>
  <c r="V295" i="11"/>
  <c r="W295" i="11"/>
  <c r="X295" i="11"/>
  <c r="Y295" i="11"/>
  <c r="Z295" i="11"/>
  <c r="AA295" i="11"/>
  <c r="AB295" i="11"/>
  <c r="AC295" i="11"/>
  <c r="AE295" i="11"/>
  <c r="AF295" i="11"/>
  <c r="AH295" i="11"/>
  <c r="AI295" i="11"/>
  <c r="AJ295" i="11"/>
  <c r="AK295" i="11"/>
  <c r="AL295" i="11"/>
  <c r="AM295" i="11"/>
  <c r="AN295" i="11"/>
  <c r="AO295" i="11"/>
  <c r="AP295" i="11"/>
  <c r="AQ295" i="11"/>
  <c r="AR295" i="11"/>
  <c r="AS295" i="11"/>
  <c r="AT295" i="11"/>
  <c r="AU295" i="11"/>
  <c r="AV295" i="11"/>
  <c r="AW295" i="11"/>
  <c r="AX295" i="11"/>
  <c r="AY295" i="11"/>
  <c r="AZ295" i="11"/>
  <c r="BA295" i="11"/>
  <c r="BB295" i="11"/>
  <c r="BC295" i="11"/>
  <c r="BD295" i="11"/>
  <c r="BE295" i="11"/>
  <c r="BF295" i="11"/>
  <c r="BG295" i="11"/>
  <c r="BH295" i="11"/>
  <c r="BI295" i="11"/>
  <c r="BJ295" i="11"/>
  <c r="BK295" i="11"/>
  <c r="BL295" i="11"/>
  <c r="BM295" i="11"/>
  <c r="BN295" i="11"/>
  <c r="BO295" i="11"/>
  <c r="BP295" i="11"/>
  <c r="BQ295" i="11"/>
  <c r="BR295" i="11"/>
  <c r="BS295" i="11"/>
  <c r="BT295" i="11"/>
  <c r="BU295" i="11"/>
  <c r="BV295" i="11"/>
  <c r="BW295" i="11"/>
  <c r="BX295" i="11"/>
  <c r="BY295" i="11"/>
  <c r="CA295" i="11"/>
  <c r="CB295" i="11"/>
  <c r="CF295" i="11"/>
  <c r="CG295" i="11"/>
  <c r="I296" i="11"/>
  <c r="J296" i="11"/>
  <c r="K296" i="11"/>
  <c r="L296" i="11"/>
  <c r="M296" i="11"/>
  <c r="N296" i="11"/>
  <c r="O296" i="11"/>
  <c r="P296" i="11"/>
  <c r="Q296" i="11"/>
  <c r="R296" i="11"/>
  <c r="S296" i="11"/>
  <c r="T296" i="11"/>
  <c r="U296" i="11"/>
  <c r="V296" i="11"/>
  <c r="W296" i="11"/>
  <c r="X296" i="11"/>
  <c r="Y296" i="11"/>
  <c r="Z296" i="11"/>
  <c r="AA296" i="11"/>
  <c r="AB296" i="11"/>
  <c r="AC296" i="11"/>
  <c r="AE296" i="11"/>
  <c r="AF296" i="11"/>
  <c r="AH296" i="11"/>
  <c r="AI296" i="11"/>
  <c r="AJ296" i="11"/>
  <c r="AK296" i="11"/>
  <c r="AL296" i="11"/>
  <c r="AM296" i="11"/>
  <c r="AN296" i="11"/>
  <c r="AO296" i="11"/>
  <c r="AP296" i="11"/>
  <c r="AQ296" i="11"/>
  <c r="AR296" i="11"/>
  <c r="AS296" i="11"/>
  <c r="AT296" i="11"/>
  <c r="AU296" i="11"/>
  <c r="AV296" i="11"/>
  <c r="AW296" i="11"/>
  <c r="AX296" i="11"/>
  <c r="AY296" i="11"/>
  <c r="AZ296" i="11"/>
  <c r="BA296" i="11"/>
  <c r="BB296" i="11"/>
  <c r="BC296" i="11"/>
  <c r="BD296" i="11"/>
  <c r="BE296" i="11"/>
  <c r="BF296" i="11"/>
  <c r="BG296" i="11"/>
  <c r="BH296" i="11"/>
  <c r="BI296" i="11"/>
  <c r="BJ296" i="11"/>
  <c r="BK296" i="11"/>
  <c r="BL296" i="11"/>
  <c r="BM296" i="11"/>
  <c r="BN296" i="11"/>
  <c r="BO296" i="11"/>
  <c r="BP296" i="11"/>
  <c r="BQ296" i="11"/>
  <c r="BR296" i="11"/>
  <c r="BS296" i="11"/>
  <c r="BT296" i="11"/>
  <c r="BU296" i="11"/>
  <c r="BV296" i="11"/>
  <c r="BW296" i="11"/>
  <c r="BX296" i="11"/>
  <c r="BY296" i="11"/>
  <c r="CA296" i="11"/>
  <c r="CB296" i="11"/>
  <c r="CF296" i="11"/>
  <c r="CG296" i="11"/>
  <c r="I297" i="11"/>
  <c r="J297" i="11"/>
  <c r="K297" i="11"/>
  <c r="L297" i="11"/>
  <c r="M297" i="11"/>
  <c r="N297" i="11"/>
  <c r="O297" i="11"/>
  <c r="P297" i="11"/>
  <c r="Q297" i="11"/>
  <c r="R297" i="11"/>
  <c r="S297" i="11"/>
  <c r="T297" i="11"/>
  <c r="U297" i="11"/>
  <c r="V297" i="11"/>
  <c r="W297" i="11"/>
  <c r="X297" i="11"/>
  <c r="Y297" i="11"/>
  <c r="Z297" i="11"/>
  <c r="AA297" i="11"/>
  <c r="AB297" i="11"/>
  <c r="AC297" i="11"/>
  <c r="AE297" i="11"/>
  <c r="AF297" i="11"/>
  <c r="AH297" i="11"/>
  <c r="AI297" i="11"/>
  <c r="AJ297" i="11"/>
  <c r="AK297" i="11"/>
  <c r="AL297" i="11"/>
  <c r="AM297" i="11"/>
  <c r="AN297" i="11"/>
  <c r="AO297" i="11"/>
  <c r="AP297" i="11"/>
  <c r="AQ297" i="11"/>
  <c r="AR297" i="11"/>
  <c r="AS297" i="11"/>
  <c r="AT297" i="11"/>
  <c r="AU297" i="11"/>
  <c r="AV297" i="11"/>
  <c r="AW297" i="11"/>
  <c r="AX297" i="11"/>
  <c r="AY297" i="11"/>
  <c r="AZ297" i="11"/>
  <c r="BA297" i="11"/>
  <c r="BB297" i="11"/>
  <c r="BC297" i="11"/>
  <c r="BD297" i="11"/>
  <c r="BE297" i="11"/>
  <c r="BF297" i="11"/>
  <c r="BG297" i="11"/>
  <c r="BH297" i="11"/>
  <c r="BI297" i="11"/>
  <c r="BJ297" i="11"/>
  <c r="BK297" i="11"/>
  <c r="BL297" i="11"/>
  <c r="BM297" i="11"/>
  <c r="BN297" i="11"/>
  <c r="BO297" i="11"/>
  <c r="BP297" i="11"/>
  <c r="BQ297" i="11"/>
  <c r="BR297" i="11"/>
  <c r="BS297" i="11"/>
  <c r="BT297" i="11"/>
  <c r="BU297" i="11"/>
  <c r="BV297" i="11"/>
  <c r="BW297" i="11"/>
  <c r="BX297" i="11"/>
  <c r="BY297" i="11"/>
  <c r="CA297" i="11"/>
  <c r="CB297" i="11"/>
  <c r="CF297" i="11"/>
  <c r="CG297" i="11"/>
  <c r="I298" i="11"/>
  <c r="J298" i="11"/>
  <c r="K298" i="11"/>
  <c r="L298" i="11"/>
  <c r="M298" i="11"/>
  <c r="N298" i="11"/>
  <c r="O298" i="11"/>
  <c r="P298" i="11"/>
  <c r="Q298" i="11"/>
  <c r="R298" i="11"/>
  <c r="S298" i="11"/>
  <c r="T298" i="11"/>
  <c r="U298" i="11"/>
  <c r="V298" i="11"/>
  <c r="W298" i="11"/>
  <c r="X298" i="11"/>
  <c r="Y298" i="11"/>
  <c r="Z298" i="11"/>
  <c r="AA298" i="11"/>
  <c r="AB298" i="11"/>
  <c r="AC298" i="11"/>
  <c r="AE298" i="11"/>
  <c r="AF298" i="11"/>
  <c r="AH298" i="11"/>
  <c r="AI298" i="11"/>
  <c r="AJ298" i="11"/>
  <c r="AK298" i="11"/>
  <c r="AL298" i="11"/>
  <c r="AM298" i="11"/>
  <c r="AN298" i="11"/>
  <c r="AO298" i="11"/>
  <c r="AP298" i="11"/>
  <c r="AQ298" i="11"/>
  <c r="AR298" i="11"/>
  <c r="AS298" i="11"/>
  <c r="AT298" i="11"/>
  <c r="AU298" i="11"/>
  <c r="AV298" i="11"/>
  <c r="AW298" i="11"/>
  <c r="AX298" i="11"/>
  <c r="AY298" i="11"/>
  <c r="AZ298" i="11"/>
  <c r="BA298" i="11"/>
  <c r="BB298" i="11"/>
  <c r="BC298" i="11"/>
  <c r="BD298" i="11"/>
  <c r="BE298" i="11"/>
  <c r="BF298" i="11"/>
  <c r="BG298" i="11"/>
  <c r="BH298" i="11"/>
  <c r="BI298" i="11"/>
  <c r="BJ298" i="11"/>
  <c r="BK298" i="11"/>
  <c r="BL298" i="11"/>
  <c r="BM298" i="11"/>
  <c r="BN298" i="11"/>
  <c r="BO298" i="11"/>
  <c r="BP298" i="11"/>
  <c r="BQ298" i="11"/>
  <c r="BR298" i="11"/>
  <c r="BS298" i="11"/>
  <c r="BT298" i="11"/>
  <c r="BU298" i="11"/>
  <c r="BV298" i="11"/>
  <c r="BW298" i="11"/>
  <c r="BX298" i="11"/>
  <c r="BY298" i="11"/>
  <c r="CA298" i="11"/>
  <c r="CB298" i="11"/>
  <c r="CF298" i="11"/>
  <c r="CG298" i="11"/>
  <c r="I299" i="11"/>
  <c r="J299" i="11"/>
  <c r="K299" i="11"/>
  <c r="L299" i="11"/>
  <c r="M299" i="11"/>
  <c r="N299" i="11"/>
  <c r="O299" i="11"/>
  <c r="P299" i="11"/>
  <c r="Q299" i="11"/>
  <c r="R299" i="11"/>
  <c r="S299" i="11"/>
  <c r="T299" i="11"/>
  <c r="U299" i="11"/>
  <c r="V299" i="11"/>
  <c r="W299" i="11"/>
  <c r="X299" i="11"/>
  <c r="Y299" i="11"/>
  <c r="Z299" i="11"/>
  <c r="AA299" i="11"/>
  <c r="AB299" i="11"/>
  <c r="AC299" i="11"/>
  <c r="AE299" i="11"/>
  <c r="AF299" i="11"/>
  <c r="AH299" i="11"/>
  <c r="AI299" i="11"/>
  <c r="AJ299" i="11"/>
  <c r="AK299" i="11"/>
  <c r="AL299" i="11"/>
  <c r="AM299" i="11"/>
  <c r="AN299" i="11"/>
  <c r="AO299" i="11"/>
  <c r="AP299" i="11"/>
  <c r="AQ299" i="11"/>
  <c r="AR299" i="11"/>
  <c r="AS299" i="11"/>
  <c r="AT299" i="11"/>
  <c r="AU299" i="11"/>
  <c r="AV299" i="11"/>
  <c r="AW299" i="11"/>
  <c r="AX299" i="11"/>
  <c r="AY299" i="11"/>
  <c r="AZ299" i="11"/>
  <c r="BA299" i="11"/>
  <c r="BB299" i="11"/>
  <c r="BC299" i="11"/>
  <c r="BD299" i="11"/>
  <c r="BE299" i="11"/>
  <c r="BF299" i="11"/>
  <c r="BG299" i="11"/>
  <c r="BH299" i="11"/>
  <c r="BI299" i="11"/>
  <c r="BJ299" i="11"/>
  <c r="BK299" i="11"/>
  <c r="BL299" i="11"/>
  <c r="BM299" i="11"/>
  <c r="BN299" i="11"/>
  <c r="BO299" i="11"/>
  <c r="BP299" i="11"/>
  <c r="BQ299" i="11"/>
  <c r="BR299" i="11"/>
  <c r="BS299" i="11"/>
  <c r="BT299" i="11"/>
  <c r="BU299" i="11"/>
  <c r="BV299" i="11"/>
  <c r="BW299" i="11"/>
  <c r="BX299" i="11"/>
  <c r="BY299" i="11"/>
  <c r="CA299" i="11"/>
  <c r="CB299" i="11"/>
  <c r="CF299" i="11"/>
  <c r="CG299" i="11"/>
  <c r="I300" i="11"/>
  <c r="J300" i="11"/>
  <c r="K300" i="11"/>
  <c r="L300" i="11"/>
  <c r="M300" i="11"/>
  <c r="N300" i="11"/>
  <c r="O300" i="11"/>
  <c r="P300" i="11"/>
  <c r="Q300" i="11"/>
  <c r="R300" i="11"/>
  <c r="S300" i="11"/>
  <c r="T300" i="11"/>
  <c r="U300" i="11"/>
  <c r="V300" i="11"/>
  <c r="W300" i="11"/>
  <c r="X300" i="11"/>
  <c r="Y300" i="11"/>
  <c r="Z300" i="11"/>
  <c r="AA300" i="11"/>
  <c r="AB300" i="11"/>
  <c r="AC300" i="11"/>
  <c r="AE300" i="11"/>
  <c r="AF300" i="11"/>
  <c r="AH300" i="11"/>
  <c r="AI300" i="11"/>
  <c r="AJ300" i="11"/>
  <c r="AK300" i="11"/>
  <c r="AL300" i="11"/>
  <c r="AM300" i="11"/>
  <c r="AN300" i="11"/>
  <c r="AO300" i="11"/>
  <c r="AP300" i="11"/>
  <c r="AQ300" i="11"/>
  <c r="AR300" i="11"/>
  <c r="AS300" i="11"/>
  <c r="AT300" i="11"/>
  <c r="AU300" i="11"/>
  <c r="AV300" i="11"/>
  <c r="AW300" i="11"/>
  <c r="AX300" i="11"/>
  <c r="AY300" i="11"/>
  <c r="AZ300" i="11"/>
  <c r="BA300" i="11"/>
  <c r="BB300" i="11"/>
  <c r="BC300" i="11"/>
  <c r="BD300" i="11"/>
  <c r="BE300" i="11"/>
  <c r="BF300" i="11"/>
  <c r="BG300" i="11"/>
  <c r="BH300" i="11"/>
  <c r="BI300" i="11"/>
  <c r="BJ300" i="11"/>
  <c r="BK300" i="11"/>
  <c r="BL300" i="11"/>
  <c r="BM300" i="11"/>
  <c r="BN300" i="11"/>
  <c r="BO300" i="11"/>
  <c r="BP300" i="11"/>
  <c r="BQ300" i="11"/>
  <c r="BR300" i="11"/>
  <c r="BS300" i="11"/>
  <c r="BT300" i="11"/>
  <c r="BU300" i="11"/>
  <c r="BV300" i="11"/>
  <c r="BW300" i="11"/>
  <c r="BX300" i="11"/>
  <c r="BY300" i="11"/>
  <c r="CA300" i="11"/>
  <c r="CB300" i="11"/>
  <c r="CF300" i="11"/>
  <c r="CG300" i="11"/>
  <c r="I301" i="11"/>
  <c r="J301" i="11"/>
  <c r="K301" i="11"/>
  <c r="L301" i="11"/>
  <c r="M301" i="11"/>
  <c r="N301" i="11"/>
  <c r="O301" i="11"/>
  <c r="P301" i="11"/>
  <c r="Q301" i="11"/>
  <c r="R301" i="11"/>
  <c r="S301" i="11"/>
  <c r="T301" i="11"/>
  <c r="U301" i="11"/>
  <c r="V301" i="11"/>
  <c r="W301" i="11"/>
  <c r="X301" i="11"/>
  <c r="Y301" i="11"/>
  <c r="Z301" i="11"/>
  <c r="AA301" i="11"/>
  <c r="AB301" i="11"/>
  <c r="AC301" i="11"/>
  <c r="AE301" i="11"/>
  <c r="AF301" i="11"/>
  <c r="AH301" i="11"/>
  <c r="AI301" i="11"/>
  <c r="AJ301" i="11"/>
  <c r="AK301" i="11"/>
  <c r="AL301" i="11"/>
  <c r="AM301" i="11"/>
  <c r="AN301" i="11"/>
  <c r="AO301" i="11"/>
  <c r="AP301" i="11"/>
  <c r="AQ301" i="11"/>
  <c r="AR301" i="11"/>
  <c r="AS301" i="11"/>
  <c r="AT301" i="11"/>
  <c r="AU301" i="11"/>
  <c r="AV301" i="11"/>
  <c r="AW301" i="11"/>
  <c r="AX301" i="11"/>
  <c r="AY301" i="11"/>
  <c r="AZ301" i="11"/>
  <c r="BA301" i="11"/>
  <c r="BB301" i="11"/>
  <c r="BC301" i="11"/>
  <c r="BD301" i="11"/>
  <c r="BE301" i="11"/>
  <c r="BF301" i="11"/>
  <c r="BG301" i="11"/>
  <c r="BH301" i="11"/>
  <c r="BI301" i="11"/>
  <c r="BJ301" i="11"/>
  <c r="BK301" i="11"/>
  <c r="BL301" i="11"/>
  <c r="BM301" i="11"/>
  <c r="BN301" i="11"/>
  <c r="BO301" i="11"/>
  <c r="BP301" i="11"/>
  <c r="BQ301" i="11"/>
  <c r="BR301" i="11"/>
  <c r="BS301" i="11"/>
  <c r="BT301" i="11"/>
  <c r="BU301" i="11"/>
  <c r="BV301" i="11"/>
  <c r="BW301" i="11"/>
  <c r="BX301" i="11"/>
  <c r="BY301" i="11"/>
  <c r="CA301" i="11"/>
  <c r="CB301" i="11"/>
  <c r="CF301" i="11"/>
  <c r="CG301" i="11"/>
  <c r="I302" i="11"/>
  <c r="J302" i="11"/>
  <c r="K302" i="11"/>
  <c r="L302" i="11"/>
  <c r="M302" i="11"/>
  <c r="N302" i="11"/>
  <c r="O302" i="11"/>
  <c r="P302" i="11"/>
  <c r="Q302" i="11"/>
  <c r="R302" i="11"/>
  <c r="S302" i="11"/>
  <c r="T302" i="11"/>
  <c r="U302" i="11"/>
  <c r="V302" i="11"/>
  <c r="W302" i="11"/>
  <c r="X302" i="11"/>
  <c r="Y302" i="11"/>
  <c r="Z302" i="11"/>
  <c r="AA302" i="11"/>
  <c r="AB302" i="11"/>
  <c r="AC302" i="11"/>
  <c r="AE302" i="11"/>
  <c r="AF302" i="11"/>
  <c r="AH302" i="11"/>
  <c r="AI302" i="11"/>
  <c r="AJ302" i="11"/>
  <c r="AK302" i="11"/>
  <c r="AL302" i="11"/>
  <c r="AM302" i="11"/>
  <c r="AN302" i="11"/>
  <c r="AO302" i="11"/>
  <c r="AP302" i="11"/>
  <c r="AQ302" i="11"/>
  <c r="AR302" i="11"/>
  <c r="AS302" i="11"/>
  <c r="AT302" i="11"/>
  <c r="AU302" i="11"/>
  <c r="AV302" i="11"/>
  <c r="AW302" i="11"/>
  <c r="AX302" i="11"/>
  <c r="AY302" i="11"/>
  <c r="AZ302" i="11"/>
  <c r="BA302" i="11"/>
  <c r="BB302" i="11"/>
  <c r="BC302" i="11"/>
  <c r="BD302" i="11"/>
  <c r="BE302" i="11"/>
  <c r="BF302" i="11"/>
  <c r="BG302" i="11"/>
  <c r="BH302" i="11"/>
  <c r="BI302" i="11"/>
  <c r="BJ302" i="11"/>
  <c r="BK302" i="11"/>
  <c r="BL302" i="11"/>
  <c r="BM302" i="11"/>
  <c r="BN302" i="11"/>
  <c r="BO302" i="11"/>
  <c r="BP302" i="11"/>
  <c r="BQ302" i="11"/>
  <c r="BR302" i="11"/>
  <c r="BS302" i="11"/>
  <c r="BT302" i="11"/>
  <c r="BU302" i="11"/>
  <c r="BV302" i="11"/>
  <c r="BW302" i="11"/>
  <c r="BX302" i="11"/>
  <c r="BY302" i="11"/>
  <c r="CA302" i="11"/>
  <c r="CB302" i="11"/>
  <c r="CF302" i="11"/>
  <c r="CG302" i="11"/>
  <c r="I303" i="11"/>
  <c r="J303" i="11"/>
  <c r="K303" i="11"/>
  <c r="L303" i="11"/>
  <c r="M303" i="11"/>
  <c r="N303" i="11"/>
  <c r="O303" i="11"/>
  <c r="P303" i="11"/>
  <c r="Q303" i="11"/>
  <c r="R303" i="11"/>
  <c r="S303" i="11"/>
  <c r="T303" i="11"/>
  <c r="U303" i="11"/>
  <c r="V303" i="11"/>
  <c r="W303" i="11"/>
  <c r="X303" i="11"/>
  <c r="Y303" i="11"/>
  <c r="Z303" i="11"/>
  <c r="AA303" i="11"/>
  <c r="AB303" i="11"/>
  <c r="AC303" i="11"/>
  <c r="AE303" i="11"/>
  <c r="AF303" i="11"/>
  <c r="AH303" i="11"/>
  <c r="AI303" i="11"/>
  <c r="AJ303" i="11"/>
  <c r="AK303" i="11"/>
  <c r="AL303" i="11"/>
  <c r="AM303" i="11"/>
  <c r="AN303" i="11"/>
  <c r="AO303" i="11"/>
  <c r="AP303" i="11"/>
  <c r="AQ303" i="11"/>
  <c r="AR303" i="11"/>
  <c r="AS303" i="11"/>
  <c r="AT303" i="11"/>
  <c r="AU303" i="11"/>
  <c r="AV303" i="11"/>
  <c r="AW303" i="11"/>
  <c r="AX303" i="11"/>
  <c r="AY303" i="11"/>
  <c r="AZ303" i="11"/>
  <c r="BA303" i="11"/>
  <c r="BB303" i="11"/>
  <c r="BC303" i="11"/>
  <c r="BD303" i="11"/>
  <c r="BE303" i="11"/>
  <c r="BF303" i="11"/>
  <c r="BG303" i="11"/>
  <c r="BH303" i="11"/>
  <c r="BI303" i="11"/>
  <c r="BJ303" i="11"/>
  <c r="BK303" i="11"/>
  <c r="BL303" i="11"/>
  <c r="BM303" i="11"/>
  <c r="BN303" i="11"/>
  <c r="BO303" i="11"/>
  <c r="BP303" i="11"/>
  <c r="BQ303" i="11"/>
  <c r="BR303" i="11"/>
  <c r="BS303" i="11"/>
  <c r="BT303" i="11"/>
  <c r="BU303" i="11"/>
  <c r="BV303" i="11"/>
  <c r="BW303" i="11"/>
  <c r="BX303" i="11"/>
  <c r="BY303" i="11"/>
  <c r="CA303" i="11"/>
  <c r="CB303" i="11"/>
  <c r="CF303" i="11"/>
  <c r="CG303" i="11"/>
  <c r="I304" i="11"/>
  <c r="J304" i="11"/>
  <c r="K304" i="11"/>
  <c r="L304" i="11"/>
  <c r="M304" i="11"/>
  <c r="N304" i="11"/>
  <c r="O304" i="11"/>
  <c r="P304" i="11"/>
  <c r="Q304" i="11"/>
  <c r="R304" i="11"/>
  <c r="S304" i="11"/>
  <c r="T304" i="11"/>
  <c r="U304" i="11"/>
  <c r="V304" i="11"/>
  <c r="W304" i="11"/>
  <c r="X304" i="11"/>
  <c r="Y304" i="11"/>
  <c r="Z304" i="11"/>
  <c r="AA304" i="11"/>
  <c r="AB304" i="11"/>
  <c r="AC304" i="11"/>
  <c r="AE304" i="11"/>
  <c r="AF304" i="11"/>
  <c r="AH304" i="11"/>
  <c r="AI304" i="11"/>
  <c r="AJ304" i="11"/>
  <c r="AK304" i="11"/>
  <c r="AL304" i="11"/>
  <c r="AM304" i="11"/>
  <c r="AN304" i="11"/>
  <c r="AO304" i="11"/>
  <c r="AP304" i="11"/>
  <c r="AQ304" i="11"/>
  <c r="AR304" i="11"/>
  <c r="AS304" i="11"/>
  <c r="AT304" i="11"/>
  <c r="AU304" i="11"/>
  <c r="AV304" i="11"/>
  <c r="AW304" i="11"/>
  <c r="AX304" i="11"/>
  <c r="AY304" i="11"/>
  <c r="AZ304" i="11"/>
  <c r="BA304" i="11"/>
  <c r="BB304" i="11"/>
  <c r="BC304" i="11"/>
  <c r="BD304" i="11"/>
  <c r="BE304" i="11"/>
  <c r="BF304" i="11"/>
  <c r="BG304" i="11"/>
  <c r="BH304" i="11"/>
  <c r="BI304" i="11"/>
  <c r="BJ304" i="11"/>
  <c r="BK304" i="11"/>
  <c r="BL304" i="11"/>
  <c r="BM304" i="11"/>
  <c r="BN304" i="11"/>
  <c r="BO304" i="11"/>
  <c r="BP304" i="11"/>
  <c r="BQ304" i="11"/>
  <c r="BR304" i="11"/>
  <c r="BS304" i="11"/>
  <c r="BT304" i="11"/>
  <c r="BU304" i="11"/>
  <c r="BV304" i="11"/>
  <c r="BW304" i="11"/>
  <c r="BX304" i="11"/>
  <c r="BY304" i="11"/>
  <c r="CA304" i="11"/>
  <c r="CB304" i="11"/>
  <c r="CF304" i="11"/>
  <c r="CG304" i="11"/>
  <c r="I305" i="11"/>
  <c r="J305" i="11"/>
  <c r="K305" i="11"/>
  <c r="L305" i="11"/>
  <c r="M305" i="11"/>
  <c r="N305" i="11"/>
  <c r="O305" i="11"/>
  <c r="P305" i="11"/>
  <c r="Q305" i="11"/>
  <c r="R305" i="11"/>
  <c r="S305" i="11"/>
  <c r="T305" i="11"/>
  <c r="U305" i="11"/>
  <c r="V305" i="11"/>
  <c r="W305" i="11"/>
  <c r="X305" i="11"/>
  <c r="Y305" i="11"/>
  <c r="Z305" i="11"/>
  <c r="AA305" i="11"/>
  <c r="AB305" i="11"/>
  <c r="AC305" i="11"/>
  <c r="AE305" i="11"/>
  <c r="AF305" i="11"/>
  <c r="AH305" i="11"/>
  <c r="AI305" i="11"/>
  <c r="AJ305" i="11"/>
  <c r="AK305" i="11"/>
  <c r="AL305" i="11"/>
  <c r="AM305" i="11"/>
  <c r="AN305" i="11"/>
  <c r="AO305" i="11"/>
  <c r="AP305" i="11"/>
  <c r="AQ305" i="11"/>
  <c r="AR305" i="11"/>
  <c r="AS305" i="11"/>
  <c r="AT305" i="11"/>
  <c r="AU305" i="11"/>
  <c r="AV305" i="11"/>
  <c r="AW305" i="11"/>
  <c r="AX305" i="11"/>
  <c r="AY305" i="11"/>
  <c r="AZ305" i="11"/>
  <c r="BA305" i="11"/>
  <c r="BB305" i="11"/>
  <c r="BC305" i="11"/>
  <c r="BD305" i="11"/>
  <c r="BE305" i="11"/>
  <c r="BF305" i="11"/>
  <c r="BG305" i="11"/>
  <c r="BH305" i="11"/>
  <c r="BI305" i="11"/>
  <c r="BJ305" i="11"/>
  <c r="BK305" i="11"/>
  <c r="BL305" i="11"/>
  <c r="BM305" i="11"/>
  <c r="BN305" i="11"/>
  <c r="BO305" i="11"/>
  <c r="BP305" i="11"/>
  <c r="BQ305" i="11"/>
  <c r="BR305" i="11"/>
  <c r="BS305" i="11"/>
  <c r="BT305" i="11"/>
  <c r="BU305" i="11"/>
  <c r="BV305" i="11"/>
  <c r="BW305" i="11"/>
  <c r="BX305" i="11"/>
  <c r="BY305" i="11"/>
  <c r="CA305" i="11"/>
  <c r="CB305" i="11"/>
  <c r="CF305" i="11"/>
  <c r="CG305" i="11"/>
  <c r="I306" i="11"/>
  <c r="J306" i="11"/>
  <c r="K306" i="11"/>
  <c r="L306" i="11"/>
  <c r="M306" i="11"/>
  <c r="N306" i="11"/>
  <c r="O306" i="11"/>
  <c r="P306" i="11"/>
  <c r="Q306" i="11"/>
  <c r="R306" i="11"/>
  <c r="S306" i="11"/>
  <c r="T306" i="11"/>
  <c r="U306" i="11"/>
  <c r="V306" i="11"/>
  <c r="W306" i="11"/>
  <c r="X306" i="11"/>
  <c r="Y306" i="11"/>
  <c r="Z306" i="11"/>
  <c r="AA306" i="11"/>
  <c r="AB306" i="11"/>
  <c r="AC306" i="11"/>
  <c r="AE306" i="11"/>
  <c r="AF306" i="11"/>
  <c r="AH306" i="11"/>
  <c r="AI306" i="11"/>
  <c r="AJ306" i="11"/>
  <c r="AK306" i="11"/>
  <c r="AL306" i="11"/>
  <c r="AM306" i="11"/>
  <c r="AN306" i="11"/>
  <c r="AO306" i="11"/>
  <c r="AP306" i="11"/>
  <c r="AQ306" i="11"/>
  <c r="AR306" i="11"/>
  <c r="AS306" i="11"/>
  <c r="AT306" i="11"/>
  <c r="AU306" i="11"/>
  <c r="AV306" i="11"/>
  <c r="AW306" i="11"/>
  <c r="AX306" i="11"/>
  <c r="AY306" i="11"/>
  <c r="AZ306" i="11"/>
  <c r="BA306" i="11"/>
  <c r="BB306" i="11"/>
  <c r="BC306" i="11"/>
  <c r="BD306" i="11"/>
  <c r="BE306" i="11"/>
  <c r="BF306" i="11"/>
  <c r="BG306" i="11"/>
  <c r="BH306" i="11"/>
  <c r="BI306" i="11"/>
  <c r="BJ306" i="11"/>
  <c r="BK306" i="11"/>
  <c r="BL306" i="11"/>
  <c r="BM306" i="11"/>
  <c r="BN306" i="11"/>
  <c r="BO306" i="11"/>
  <c r="BP306" i="11"/>
  <c r="BQ306" i="11"/>
  <c r="BR306" i="11"/>
  <c r="BS306" i="11"/>
  <c r="BT306" i="11"/>
  <c r="BU306" i="11"/>
  <c r="BV306" i="11"/>
  <c r="BW306" i="11"/>
  <c r="BX306" i="11"/>
  <c r="BY306" i="11"/>
  <c r="CA306" i="11"/>
  <c r="CB306" i="11"/>
  <c r="CF306" i="11"/>
  <c r="CG306" i="11"/>
  <c r="I307" i="11"/>
  <c r="J307" i="11"/>
  <c r="K307" i="11"/>
  <c r="L307" i="11"/>
  <c r="M307" i="11"/>
  <c r="N307" i="11"/>
  <c r="O307" i="11"/>
  <c r="P307" i="11"/>
  <c r="Q307" i="11"/>
  <c r="R307" i="11"/>
  <c r="S307" i="11"/>
  <c r="T307" i="11"/>
  <c r="U307" i="11"/>
  <c r="V307" i="11"/>
  <c r="W307" i="11"/>
  <c r="X307" i="11"/>
  <c r="Y307" i="11"/>
  <c r="Z307" i="11"/>
  <c r="AA307" i="11"/>
  <c r="AB307" i="11"/>
  <c r="AC307" i="11"/>
  <c r="AE307" i="11"/>
  <c r="AF307" i="11"/>
  <c r="AH307" i="11"/>
  <c r="AI307" i="11"/>
  <c r="AJ307" i="11"/>
  <c r="AK307" i="11"/>
  <c r="AL307" i="11"/>
  <c r="AM307" i="11"/>
  <c r="AN307" i="11"/>
  <c r="AO307" i="11"/>
  <c r="AP307" i="11"/>
  <c r="AQ307" i="11"/>
  <c r="AR307" i="11"/>
  <c r="AS307" i="11"/>
  <c r="AT307" i="11"/>
  <c r="AU307" i="11"/>
  <c r="AV307" i="11"/>
  <c r="AW307" i="11"/>
  <c r="AX307" i="11"/>
  <c r="AY307" i="11"/>
  <c r="AZ307" i="11"/>
  <c r="BA307" i="11"/>
  <c r="BB307" i="11"/>
  <c r="BC307" i="11"/>
  <c r="BD307" i="11"/>
  <c r="BE307" i="11"/>
  <c r="BF307" i="11"/>
  <c r="BG307" i="11"/>
  <c r="BH307" i="11"/>
  <c r="BI307" i="11"/>
  <c r="BJ307" i="11"/>
  <c r="BK307" i="11"/>
  <c r="BL307" i="11"/>
  <c r="BM307" i="11"/>
  <c r="BN307" i="11"/>
  <c r="BO307" i="11"/>
  <c r="BP307" i="11"/>
  <c r="BQ307" i="11"/>
  <c r="BR307" i="11"/>
  <c r="BS307" i="11"/>
  <c r="BT307" i="11"/>
  <c r="BU307" i="11"/>
  <c r="BV307" i="11"/>
  <c r="BW307" i="11"/>
  <c r="BX307" i="11"/>
  <c r="BY307" i="11"/>
  <c r="CA307" i="11"/>
  <c r="CB307" i="11"/>
  <c r="CF307" i="11"/>
  <c r="CG307" i="11"/>
  <c r="I308" i="11"/>
  <c r="J308" i="11"/>
  <c r="K308" i="11"/>
  <c r="L308" i="11"/>
  <c r="M308" i="11"/>
  <c r="N308" i="11"/>
  <c r="O308" i="11"/>
  <c r="P308" i="11"/>
  <c r="Q308" i="11"/>
  <c r="R308" i="11"/>
  <c r="S308" i="11"/>
  <c r="T308" i="11"/>
  <c r="U308" i="11"/>
  <c r="V308" i="11"/>
  <c r="W308" i="11"/>
  <c r="X308" i="11"/>
  <c r="Y308" i="11"/>
  <c r="Z308" i="11"/>
  <c r="AA308" i="11"/>
  <c r="AB308" i="11"/>
  <c r="AC308" i="11"/>
  <c r="AE308" i="11"/>
  <c r="AF308" i="11"/>
  <c r="AH308" i="11"/>
  <c r="AI308" i="11"/>
  <c r="AJ308" i="11"/>
  <c r="AK308" i="11"/>
  <c r="AL308" i="11"/>
  <c r="AM308" i="11"/>
  <c r="AN308" i="11"/>
  <c r="AO308" i="11"/>
  <c r="AP308" i="11"/>
  <c r="AQ308" i="11"/>
  <c r="AR308" i="11"/>
  <c r="AS308" i="11"/>
  <c r="AT308" i="11"/>
  <c r="AU308" i="11"/>
  <c r="AV308" i="11"/>
  <c r="AW308" i="11"/>
  <c r="AX308" i="11"/>
  <c r="AY308" i="11"/>
  <c r="AZ308" i="11"/>
  <c r="BA308" i="11"/>
  <c r="BB308" i="11"/>
  <c r="BC308" i="11"/>
  <c r="BD308" i="11"/>
  <c r="BE308" i="11"/>
  <c r="BF308" i="11"/>
  <c r="BG308" i="11"/>
  <c r="BH308" i="11"/>
  <c r="BI308" i="11"/>
  <c r="BJ308" i="11"/>
  <c r="BK308" i="11"/>
  <c r="BL308" i="11"/>
  <c r="BM308" i="11"/>
  <c r="BN308" i="11"/>
  <c r="BO308" i="11"/>
  <c r="BP308" i="11"/>
  <c r="BQ308" i="11"/>
  <c r="BR308" i="11"/>
  <c r="BS308" i="11"/>
  <c r="BT308" i="11"/>
  <c r="BU308" i="11"/>
  <c r="BV308" i="11"/>
  <c r="BW308" i="11"/>
  <c r="BX308" i="11"/>
  <c r="BY308" i="11"/>
  <c r="CA308" i="11"/>
  <c r="CB308" i="11"/>
  <c r="CF308" i="11"/>
  <c r="CG308" i="11"/>
  <c r="I309" i="11"/>
  <c r="J309" i="11"/>
  <c r="K309" i="11"/>
  <c r="L309" i="11"/>
  <c r="M309" i="11"/>
  <c r="N309" i="11"/>
  <c r="O309" i="11"/>
  <c r="P309" i="11"/>
  <c r="Q309" i="11"/>
  <c r="R309" i="11"/>
  <c r="S309" i="11"/>
  <c r="T309" i="11"/>
  <c r="U309" i="11"/>
  <c r="V309" i="11"/>
  <c r="W309" i="11"/>
  <c r="X309" i="11"/>
  <c r="Y309" i="11"/>
  <c r="Z309" i="11"/>
  <c r="AA309" i="11"/>
  <c r="AB309" i="11"/>
  <c r="AC309" i="11"/>
  <c r="AE309" i="11"/>
  <c r="AF309" i="11"/>
  <c r="AH309" i="11"/>
  <c r="AI309" i="11"/>
  <c r="AJ309" i="11"/>
  <c r="AK309" i="11"/>
  <c r="AL309" i="11"/>
  <c r="AM309" i="11"/>
  <c r="AN309" i="11"/>
  <c r="AO309" i="11"/>
  <c r="AP309" i="11"/>
  <c r="AQ309" i="11"/>
  <c r="AR309" i="11"/>
  <c r="AS309" i="11"/>
  <c r="AT309" i="11"/>
  <c r="AU309" i="11"/>
  <c r="AV309" i="11"/>
  <c r="AW309" i="11"/>
  <c r="AX309" i="11"/>
  <c r="AY309" i="11"/>
  <c r="AZ309" i="11"/>
  <c r="BA309" i="11"/>
  <c r="BB309" i="11"/>
  <c r="BC309" i="11"/>
  <c r="BD309" i="11"/>
  <c r="BE309" i="11"/>
  <c r="BF309" i="11"/>
  <c r="BG309" i="11"/>
  <c r="BH309" i="11"/>
  <c r="BI309" i="11"/>
  <c r="BJ309" i="11"/>
  <c r="BK309" i="11"/>
  <c r="BL309" i="11"/>
  <c r="BM309" i="11"/>
  <c r="BN309" i="11"/>
  <c r="BO309" i="11"/>
  <c r="BP309" i="11"/>
  <c r="BQ309" i="11"/>
  <c r="BR309" i="11"/>
  <c r="BS309" i="11"/>
  <c r="BT309" i="11"/>
  <c r="BU309" i="11"/>
  <c r="BV309" i="11"/>
  <c r="BW309" i="11"/>
  <c r="BX309" i="11"/>
  <c r="BY309" i="11"/>
  <c r="CA309" i="11"/>
  <c r="CB309" i="11"/>
  <c r="CF309" i="11"/>
  <c r="CG309" i="11"/>
  <c r="I310" i="11"/>
  <c r="J310" i="11"/>
  <c r="K310" i="11"/>
  <c r="L310" i="11"/>
  <c r="M310" i="11"/>
  <c r="N310" i="11"/>
  <c r="O310" i="11"/>
  <c r="P310" i="11"/>
  <c r="Q310" i="11"/>
  <c r="R310" i="11"/>
  <c r="S310" i="11"/>
  <c r="T310" i="11"/>
  <c r="U310" i="11"/>
  <c r="V310" i="11"/>
  <c r="W310" i="11"/>
  <c r="X310" i="11"/>
  <c r="Y310" i="11"/>
  <c r="Z310" i="11"/>
  <c r="AA310" i="11"/>
  <c r="AB310" i="11"/>
  <c r="AC310" i="11"/>
  <c r="AE310" i="11"/>
  <c r="AF310" i="11"/>
  <c r="AH310" i="11"/>
  <c r="AI310" i="11"/>
  <c r="AJ310" i="11"/>
  <c r="AK310" i="11"/>
  <c r="AL310" i="11"/>
  <c r="AM310" i="11"/>
  <c r="AN310" i="11"/>
  <c r="AO310" i="11"/>
  <c r="AP310" i="11"/>
  <c r="AQ310" i="11"/>
  <c r="AR310" i="11"/>
  <c r="AS310" i="11"/>
  <c r="AT310" i="11"/>
  <c r="AU310" i="11"/>
  <c r="AV310" i="11"/>
  <c r="AW310" i="11"/>
  <c r="AX310" i="11"/>
  <c r="AY310" i="11"/>
  <c r="AZ310" i="11"/>
  <c r="BA310" i="11"/>
  <c r="BB310" i="11"/>
  <c r="BC310" i="11"/>
  <c r="BD310" i="11"/>
  <c r="BE310" i="11"/>
  <c r="BF310" i="11"/>
  <c r="BG310" i="11"/>
  <c r="BH310" i="11"/>
  <c r="BI310" i="11"/>
  <c r="BJ310" i="11"/>
  <c r="BK310" i="11"/>
  <c r="BL310" i="11"/>
  <c r="BM310" i="11"/>
  <c r="BN310" i="11"/>
  <c r="BO310" i="11"/>
  <c r="BP310" i="11"/>
  <c r="BQ310" i="11"/>
  <c r="BR310" i="11"/>
  <c r="BS310" i="11"/>
  <c r="BT310" i="11"/>
  <c r="BU310" i="11"/>
  <c r="BV310" i="11"/>
  <c r="BW310" i="11"/>
  <c r="BX310" i="11"/>
  <c r="BY310" i="11"/>
  <c r="CA310" i="11"/>
  <c r="CB310" i="11"/>
  <c r="CF310" i="11"/>
  <c r="CG310" i="11"/>
  <c r="I311" i="11"/>
  <c r="J311" i="11"/>
  <c r="K311" i="11"/>
  <c r="L311" i="11"/>
  <c r="M311" i="11"/>
  <c r="N311" i="11"/>
  <c r="O311" i="11"/>
  <c r="P311" i="11"/>
  <c r="Q311" i="11"/>
  <c r="R311" i="11"/>
  <c r="S311" i="11"/>
  <c r="T311" i="11"/>
  <c r="U311" i="11"/>
  <c r="V311" i="11"/>
  <c r="W311" i="11"/>
  <c r="X311" i="11"/>
  <c r="Y311" i="11"/>
  <c r="Z311" i="11"/>
  <c r="AA311" i="11"/>
  <c r="AB311" i="11"/>
  <c r="AC311" i="11"/>
  <c r="AE311" i="11"/>
  <c r="AF311" i="11"/>
  <c r="AH311" i="11"/>
  <c r="AI311" i="11"/>
  <c r="AJ311" i="11"/>
  <c r="AK311" i="11"/>
  <c r="AL311" i="11"/>
  <c r="AM311" i="11"/>
  <c r="AN311" i="11"/>
  <c r="AO311" i="11"/>
  <c r="AP311" i="11"/>
  <c r="AQ311" i="11"/>
  <c r="AR311" i="11"/>
  <c r="AS311" i="11"/>
  <c r="AT311" i="11"/>
  <c r="AU311" i="11"/>
  <c r="AV311" i="11"/>
  <c r="AW311" i="11"/>
  <c r="AX311" i="11"/>
  <c r="AY311" i="11"/>
  <c r="AZ311" i="11"/>
  <c r="BA311" i="11"/>
  <c r="BB311" i="11"/>
  <c r="BC311" i="11"/>
  <c r="BD311" i="11"/>
  <c r="BE311" i="11"/>
  <c r="BF311" i="11"/>
  <c r="BG311" i="11"/>
  <c r="BH311" i="11"/>
  <c r="BI311" i="11"/>
  <c r="BJ311" i="11"/>
  <c r="BK311" i="11"/>
  <c r="BL311" i="11"/>
  <c r="BM311" i="11"/>
  <c r="BN311" i="11"/>
  <c r="BO311" i="11"/>
  <c r="BP311" i="11"/>
  <c r="BQ311" i="11"/>
  <c r="BR311" i="11"/>
  <c r="BS311" i="11"/>
  <c r="BT311" i="11"/>
  <c r="BU311" i="11"/>
  <c r="BV311" i="11"/>
  <c r="BW311" i="11"/>
  <c r="BX311" i="11"/>
  <c r="BY311" i="11"/>
  <c r="CA311" i="11"/>
  <c r="CB311" i="11"/>
  <c r="CF311" i="11"/>
  <c r="CG311" i="11"/>
  <c r="I312" i="11"/>
  <c r="J312" i="11"/>
  <c r="K312" i="11"/>
  <c r="L312" i="11"/>
  <c r="M312" i="11"/>
  <c r="N312" i="11"/>
  <c r="O312" i="11"/>
  <c r="P312" i="11"/>
  <c r="Q312" i="11"/>
  <c r="R312" i="11"/>
  <c r="S312" i="11"/>
  <c r="T312" i="11"/>
  <c r="U312" i="11"/>
  <c r="V312" i="11"/>
  <c r="W312" i="11"/>
  <c r="X312" i="11"/>
  <c r="Y312" i="11"/>
  <c r="Z312" i="11"/>
  <c r="AA312" i="11"/>
  <c r="AB312" i="11"/>
  <c r="AC312" i="11"/>
  <c r="AE312" i="11"/>
  <c r="AF312" i="11"/>
  <c r="AH312" i="11"/>
  <c r="AI312" i="11"/>
  <c r="AJ312" i="11"/>
  <c r="AK312" i="11"/>
  <c r="AL312" i="11"/>
  <c r="AM312" i="11"/>
  <c r="AN312" i="11"/>
  <c r="AO312" i="11"/>
  <c r="AP312" i="11"/>
  <c r="AQ312" i="11"/>
  <c r="AR312" i="11"/>
  <c r="AS312" i="11"/>
  <c r="AT312" i="11"/>
  <c r="AU312" i="11"/>
  <c r="AV312" i="11"/>
  <c r="AW312" i="11"/>
  <c r="AX312" i="11"/>
  <c r="AY312" i="11"/>
  <c r="AZ312" i="11"/>
  <c r="BA312" i="11"/>
  <c r="BB312" i="11"/>
  <c r="BC312" i="11"/>
  <c r="BD312" i="11"/>
  <c r="BE312" i="11"/>
  <c r="BF312" i="11"/>
  <c r="BG312" i="11"/>
  <c r="BH312" i="11"/>
  <c r="BI312" i="11"/>
  <c r="BJ312" i="11"/>
  <c r="BK312" i="11"/>
  <c r="BL312" i="11"/>
  <c r="BM312" i="11"/>
  <c r="BN312" i="11"/>
  <c r="BO312" i="11"/>
  <c r="BP312" i="11"/>
  <c r="BQ312" i="11"/>
  <c r="BR312" i="11"/>
  <c r="BS312" i="11"/>
  <c r="BT312" i="11"/>
  <c r="BU312" i="11"/>
  <c r="BV312" i="11"/>
  <c r="BW312" i="11"/>
  <c r="BX312" i="11"/>
  <c r="BY312" i="11"/>
  <c r="CA312" i="11"/>
  <c r="CB312" i="11"/>
  <c r="CF312" i="11"/>
  <c r="CG312" i="11"/>
  <c r="I313" i="11"/>
  <c r="J313" i="11"/>
  <c r="K313" i="11"/>
  <c r="L313" i="11"/>
  <c r="M313" i="11"/>
  <c r="N313" i="11"/>
  <c r="O313" i="11"/>
  <c r="P313" i="11"/>
  <c r="Q313" i="11"/>
  <c r="R313" i="11"/>
  <c r="S313" i="11"/>
  <c r="T313" i="11"/>
  <c r="U313" i="11"/>
  <c r="V313" i="11"/>
  <c r="W313" i="11"/>
  <c r="X313" i="11"/>
  <c r="Y313" i="11"/>
  <c r="Z313" i="11"/>
  <c r="AA313" i="11"/>
  <c r="AB313" i="11"/>
  <c r="AC313" i="11"/>
  <c r="AE313" i="11"/>
  <c r="AF313" i="11"/>
  <c r="AH313" i="11"/>
  <c r="AI313" i="11"/>
  <c r="AJ313" i="11"/>
  <c r="AK313" i="11"/>
  <c r="AL313" i="11"/>
  <c r="AM313" i="11"/>
  <c r="AN313" i="11"/>
  <c r="AO313" i="11"/>
  <c r="AP313" i="11"/>
  <c r="AQ313" i="11"/>
  <c r="AR313" i="11"/>
  <c r="AS313" i="11"/>
  <c r="AT313" i="11"/>
  <c r="AU313" i="11"/>
  <c r="AV313" i="11"/>
  <c r="AW313" i="11"/>
  <c r="AX313" i="11"/>
  <c r="AY313" i="11"/>
  <c r="AZ313" i="11"/>
  <c r="BA313" i="11"/>
  <c r="BB313" i="11"/>
  <c r="BC313" i="11"/>
  <c r="BD313" i="11"/>
  <c r="BE313" i="11"/>
  <c r="BF313" i="11"/>
  <c r="BG313" i="11"/>
  <c r="BH313" i="11"/>
  <c r="BI313" i="11"/>
  <c r="BJ313" i="11"/>
  <c r="BK313" i="11"/>
  <c r="BL313" i="11"/>
  <c r="BM313" i="11"/>
  <c r="BN313" i="11"/>
  <c r="BO313" i="11"/>
  <c r="BP313" i="11"/>
  <c r="BQ313" i="11"/>
  <c r="BR313" i="11"/>
  <c r="BS313" i="11"/>
  <c r="BT313" i="11"/>
  <c r="BU313" i="11"/>
  <c r="BV313" i="11"/>
  <c r="BW313" i="11"/>
  <c r="BX313" i="11"/>
  <c r="BY313" i="11"/>
  <c r="CA313" i="11"/>
  <c r="CB313" i="11"/>
  <c r="CF313" i="11"/>
  <c r="CG313" i="11"/>
  <c r="I314" i="11"/>
  <c r="J314" i="11"/>
  <c r="K314" i="11"/>
  <c r="L314" i="11"/>
  <c r="M314" i="11"/>
  <c r="N314" i="11"/>
  <c r="O314" i="11"/>
  <c r="P314" i="11"/>
  <c r="Q314" i="11"/>
  <c r="R314" i="11"/>
  <c r="S314" i="11"/>
  <c r="T314" i="11"/>
  <c r="U314" i="11"/>
  <c r="V314" i="11"/>
  <c r="W314" i="11"/>
  <c r="X314" i="11"/>
  <c r="Y314" i="11"/>
  <c r="Z314" i="11"/>
  <c r="AA314" i="11"/>
  <c r="AB314" i="11"/>
  <c r="AC314" i="11"/>
  <c r="AE314" i="11"/>
  <c r="AF314" i="11"/>
  <c r="AH314" i="11"/>
  <c r="AI314" i="11"/>
  <c r="AJ314" i="11"/>
  <c r="AK314" i="11"/>
  <c r="AL314" i="11"/>
  <c r="AM314" i="11"/>
  <c r="AN314" i="11"/>
  <c r="AO314" i="11"/>
  <c r="AP314" i="11"/>
  <c r="AQ314" i="11"/>
  <c r="AR314" i="11"/>
  <c r="AS314" i="11"/>
  <c r="AT314" i="11"/>
  <c r="AU314" i="11"/>
  <c r="AV314" i="11"/>
  <c r="AW314" i="11"/>
  <c r="AX314" i="11"/>
  <c r="AY314" i="11"/>
  <c r="AZ314" i="11"/>
  <c r="BA314" i="11"/>
  <c r="BB314" i="11"/>
  <c r="BC314" i="11"/>
  <c r="BD314" i="11"/>
  <c r="BE314" i="11"/>
  <c r="BF314" i="11"/>
  <c r="BG314" i="11"/>
  <c r="BH314" i="11"/>
  <c r="BI314" i="11"/>
  <c r="BJ314" i="11"/>
  <c r="BK314" i="11"/>
  <c r="BL314" i="11"/>
  <c r="BM314" i="11"/>
  <c r="BN314" i="11"/>
  <c r="BO314" i="11"/>
  <c r="BP314" i="11"/>
  <c r="BQ314" i="11"/>
  <c r="BR314" i="11"/>
  <c r="BS314" i="11"/>
  <c r="BT314" i="11"/>
  <c r="BU314" i="11"/>
  <c r="BV314" i="11"/>
  <c r="BW314" i="11"/>
  <c r="BX314" i="11"/>
  <c r="BY314" i="11"/>
  <c r="CA314" i="11"/>
  <c r="CB314" i="11"/>
  <c r="CF314" i="11"/>
  <c r="CG314" i="11"/>
  <c r="I315" i="11"/>
  <c r="J315" i="11"/>
  <c r="K315" i="11"/>
  <c r="L315" i="11"/>
  <c r="M315" i="11"/>
  <c r="N315" i="11"/>
  <c r="O315" i="11"/>
  <c r="P315" i="11"/>
  <c r="Q315" i="11"/>
  <c r="R315" i="11"/>
  <c r="S315" i="11"/>
  <c r="T315" i="11"/>
  <c r="U315" i="11"/>
  <c r="V315" i="11"/>
  <c r="W315" i="11"/>
  <c r="X315" i="11"/>
  <c r="Y315" i="11"/>
  <c r="Z315" i="11"/>
  <c r="AA315" i="11"/>
  <c r="AB315" i="11"/>
  <c r="AC315" i="11"/>
  <c r="AE315" i="11"/>
  <c r="AF315" i="11"/>
  <c r="AH315" i="11"/>
  <c r="AI315" i="11"/>
  <c r="AJ315" i="11"/>
  <c r="AK315" i="11"/>
  <c r="AL315" i="11"/>
  <c r="AM315" i="11"/>
  <c r="AN315" i="11"/>
  <c r="AO315" i="11"/>
  <c r="AP315" i="11"/>
  <c r="AQ315" i="11"/>
  <c r="AR315" i="11"/>
  <c r="AS315" i="11"/>
  <c r="AT315" i="11"/>
  <c r="AU315" i="11"/>
  <c r="AV315" i="11"/>
  <c r="AW315" i="11"/>
  <c r="AX315" i="11"/>
  <c r="AY315" i="11"/>
  <c r="AZ315" i="11"/>
  <c r="BA315" i="11"/>
  <c r="BB315" i="11"/>
  <c r="BC315" i="11"/>
  <c r="BD315" i="11"/>
  <c r="BE315" i="11"/>
  <c r="BF315" i="11"/>
  <c r="BG315" i="11"/>
  <c r="BH315" i="11"/>
  <c r="BI315" i="11"/>
  <c r="BJ315" i="11"/>
  <c r="BK315" i="11"/>
  <c r="BL315" i="11"/>
  <c r="BM315" i="11"/>
  <c r="BN315" i="11"/>
  <c r="BO315" i="11"/>
  <c r="BP315" i="11"/>
  <c r="BQ315" i="11"/>
  <c r="BR315" i="11"/>
  <c r="BS315" i="11"/>
  <c r="BT315" i="11"/>
  <c r="BU315" i="11"/>
  <c r="BV315" i="11"/>
  <c r="BW315" i="11"/>
  <c r="BX315" i="11"/>
  <c r="BY315" i="11"/>
  <c r="CA315" i="11"/>
  <c r="CB315" i="11"/>
  <c r="CF315" i="11"/>
  <c r="CG315" i="11"/>
  <c r="I316" i="11"/>
  <c r="J316" i="11"/>
  <c r="K316" i="11"/>
  <c r="L316" i="11"/>
  <c r="M316" i="11"/>
  <c r="N316" i="11"/>
  <c r="O316" i="11"/>
  <c r="P316" i="11"/>
  <c r="Q316" i="11"/>
  <c r="R316" i="11"/>
  <c r="S316" i="11"/>
  <c r="T316" i="11"/>
  <c r="U316" i="11"/>
  <c r="V316" i="11"/>
  <c r="W316" i="11"/>
  <c r="X316" i="11"/>
  <c r="Y316" i="11"/>
  <c r="Z316" i="11"/>
  <c r="AA316" i="11"/>
  <c r="AB316" i="11"/>
  <c r="AC316" i="11"/>
  <c r="AE316" i="11"/>
  <c r="AF316" i="11"/>
  <c r="AH316" i="11"/>
  <c r="AI316" i="11"/>
  <c r="AJ316" i="11"/>
  <c r="AK316" i="11"/>
  <c r="AL316" i="11"/>
  <c r="AM316" i="11"/>
  <c r="AN316" i="11"/>
  <c r="AO316" i="11"/>
  <c r="AP316" i="11"/>
  <c r="AQ316" i="11"/>
  <c r="AR316" i="11"/>
  <c r="AS316" i="11"/>
  <c r="AT316" i="11"/>
  <c r="AU316" i="11"/>
  <c r="AV316" i="11"/>
  <c r="AW316" i="11"/>
  <c r="AX316" i="11"/>
  <c r="AY316" i="11"/>
  <c r="AZ316" i="11"/>
  <c r="BA316" i="11"/>
  <c r="BB316" i="11"/>
  <c r="BC316" i="11"/>
  <c r="BD316" i="11"/>
  <c r="BE316" i="11"/>
  <c r="BF316" i="11"/>
  <c r="BG316" i="11"/>
  <c r="BH316" i="11"/>
  <c r="BI316" i="11"/>
  <c r="BJ316" i="11"/>
  <c r="BK316" i="11"/>
  <c r="BL316" i="11"/>
  <c r="BM316" i="11"/>
  <c r="BN316" i="11"/>
  <c r="BO316" i="11"/>
  <c r="BP316" i="11"/>
  <c r="BQ316" i="11"/>
  <c r="BR316" i="11"/>
  <c r="BS316" i="11"/>
  <c r="BT316" i="11"/>
  <c r="BU316" i="11"/>
  <c r="BV316" i="11"/>
  <c r="BW316" i="11"/>
  <c r="BX316" i="11"/>
  <c r="BY316" i="11"/>
  <c r="CA316" i="11"/>
  <c r="CB316" i="11"/>
  <c r="CF316" i="11"/>
  <c r="CG316" i="11"/>
  <c r="I317" i="11"/>
  <c r="J317" i="11"/>
  <c r="K317" i="11"/>
  <c r="L317" i="11"/>
  <c r="M317" i="11"/>
  <c r="N317" i="11"/>
  <c r="O317" i="11"/>
  <c r="P317" i="11"/>
  <c r="Q317" i="11"/>
  <c r="R317" i="11"/>
  <c r="S317" i="11"/>
  <c r="T317" i="11"/>
  <c r="U317" i="11"/>
  <c r="V317" i="11"/>
  <c r="W317" i="11"/>
  <c r="X317" i="11"/>
  <c r="Y317" i="11"/>
  <c r="Z317" i="11"/>
  <c r="AA317" i="11"/>
  <c r="AB317" i="11"/>
  <c r="AC317" i="11"/>
  <c r="AE317" i="11"/>
  <c r="AF317" i="11"/>
  <c r="AH317" i="11"/>
  <c r="AI317" i="11"/>
  <c r="AJ317" i="11"/>
  <c r="AK317" i="11"/>
  <c r="AL317" i="11"/>
  <c r="AM317" i="11"/>
  <c r="AN317" i="11"/>
  <c r="AO317" i="11"/>
  <c r="AP317" i="11"/>
  <c r="AQ317" i="11"/>
  <c r="AR317" i="11"/>
  <c r="AS317" i="11"/>
  <c r="AT317" i="11"/>
  <c r="AU317" i="11"/>
  <c r="AV317" i="11"/>
  <c r="AW317" i="11"/>
  <c r="AX317" i="11"/>
  <c r="AY317" i="11"/>
  <c r="AZ317" i="11"/>
  <c r="BA317" i="11"/>
  <c r="BB317" i="11"/>
  <c r="BC317" i="11"/>
  <c r="BD317" i="11"/>
  <c r="BE317" i="11"/>
  <c r="BF317" i="11"/>
  <c r="BG317" i="11"/>
  <c r="BH317" i="11"/>
  <c r="BI317" i="11"/>
  <c r="BJ317" i="11"/>
  <c r="BK317" i="11"/>
  <c r="BL317" i="11"/>
  <c r="BM317" i="11"/>
  <c r="BN317" i="11"/>
  <c r="BO317" i="11"/>
  <c r="BP317" i="11"/>
  <c r="BQ317" i="11"/>
  <c r="BR317" i="11"/>
  <c r="BS317" i="11"/>
  <c r="BT317" i="11"/>
  <c r="BU317" i="11"/>
  <c r="BV317" i="11"/>
  <c r="BW317" i="11"/>
  <c r="BX317" i="11"/>
  <c r="BY317" i="11"/>
  <c r="CA317" i="11"/>
  <c r="CB317" i="11"/>
  <c r="CF317" i="11"/>
  <c r="CG317" i="11"/>
  <c r="I318" i="11"/>
  <c r="J318" i="11"/>
  <c r="K318" i="11"/>
  <c r="L318" i="11"/>
  <c r="M318" i="11"/>
  <c r="N318" i="11"/>
  <c r="O318" i="11"/>
  <c r="P318" i="11"/>
  <c r="Q318" i="11"/>
  <c r="R318" i="11"/>
  <c r="S318" i="11"/>
  <c r="T318" i="11"/>
  <c r="U318" i="11"/>
  <c r="V318" i="11"/>
  <c r="W318" i="11"/>
  <c r="X318" i="11"/>
  <c r="Y318" i="11"/>
  <c r="Z318" i="11"/>
  <c r="AA318" i="11"/>
  <c r="AB318" i="11"/>
  <c r="AC318" i="11"/>
  <c r="AE318" i="11"/>
  <c r="AF318" i="11"/>
  <c r="AH318" i="11"/>
  <c r="AI318" i="11"/>
  <c r="AJ318" i="11"/>
  <c r="AK318" i="11"/>
  <c r="AL318" i="11"/>
  <c r="AM318" i="11"/>
  <c r="AN318" i="11"/>
  <c r="AO318" i="11"/>
  <c r="AP318" i="11"/>
  <c r="AQ318" i="11"/>
  <c r="AR318" i="11"/>
  <c r="AS318" i="11"/>
  <c r="AT318" i="11"/>
  <c r="AU318" i="11"/>
  <c r="AV318" i="11"/>
  <c r="AW318" i="11"/>
  <c r="AX318" i="11"/>
  <c r="AY318" i="11"/>
  <c r="AZ318" i="11"/>
  <c r="BA318" i="11"/>
  <c r="BB318" i="11"/>
  <c r="BC318" i="11"/>
  <c r="BD318" i="11"/>
  <c r="BE318" i="11"/>
  <c r="BF318" i="11"/>
  <c r="BG318" i="11"/>
  <c r="BH318" i="11"/>
  <c r="BI318" i="11"/>
  <c r="BJ318" i="11"/>
  <c r="BK318" i="11"/>
  <c r="BL318" i="11"/>
  <c r="BM318" i="11"/>
  <c r="BN318" i="11"/>
  <c r="BO318" i="11"/>
  <c r="BP318" i="11"/>
  <c r="BQ318" i="11"/>
  <c r="BR318" i="11"/>
  <c r="BS318" i="11"/>
  <c r="BT318" i="11"/>
  <c r="BU318" i="11"/>
  <c r="BV318" i="11"/>
  <c r="BW318" i="11"/>
  <c r="BX318" i="11"/>
  <c r="BY318" i="11"/>
  <c r="CA318" i="11"/>
  <c r="CB318" i="11"/>
  <c r="CF318" i="11"/>
  <c r="CG318" i="11"/>
  <c r="I319" i="11"/>
  <c r="J319" i="11"/>
  <c r="K319" i="11"/>
  <c r="L319" i="11"/>
  <c r="M319" i="11"/>
  <c r="N319" i="11"/>
  <c r="O319" i="11"/>
  <c r="P319" i="11"/>
  <c r="Q319" i="11"/>
  <c r="R319" i="11"/>
  <c r="S319" i="11"/>
  <c r="T319" i="11"/>
  <c r="U319" i="11"/>
  <c r="V319" i="11"/>
  <c r="W319" i="11"/>
  <c r="X319" i="11"/>
  <c r="Y319" i="11"/>
  <c r="Z319" i="11"/>
  <c r="AA319" i="11"/>
  <c r="AB319" i="11"/>
  <c r="AC319" i="11"/>
  <c r="AE319" i="11"/>
  <c r="AF319" i="11"/>
  <c r="AH319" i="11"/>
  <c r="AI319" i="11"/>
  <c r="AJ319" i="11"/>
  <c r="AK319" i="11"/>
  <c r="AL319" i="11"/>
  <c r="AM319" i="11"/>
  <c r="AN319" i="11"/>
  <c r="AO319" i="11"/>
  <c r="AP319" i="11"/>
  <c r="AQ319" i="11"/>
  <c r="AR319" i="11"/>
  <c r="AS319" i="11"/>
  <c r="AT319" i="11"/>
  <c r="AU319" i="11"/>
  <c r="AV319" i="11"/>
  <c r="AW319" i="11"/>
  <c r="AX319" i="11"/>
  <c r="AY319" i="11"/>
  <c r="AZ319" i="11"/>
  <c r="BA319" i="11"/>
  <c r="BB319" i="11"/>
  <c r="BC319" i="11"/>
  <c r="BD319" i="11"/>
  <c r="BE319" i="11"/>
  <c r="BF319" i="11"/>
  <c r="BG319" i="11"/>
  <c r="BH319" i="11"/>
  <c r="BI319" i="11"/>
  <c r="BJ319" i="11"/>
  <c r="BK319" i="11"/>
  <c r="BL319" i="11"/>
  <c r="BM319" i="11"/>
  <c r="BN319" i="11"/>
  <c r="BO319" i="11"/>
  <c r="BP319" i="11"/>
  <c r="BQ319" i="11"/>
  <c r="BR319" i="11"/>
  <c r="BS319" i="11"/>
  <c r="BT319" i="11"/>
  <c r="BU319" i="11"/>
  <c r="BV319" i="11"/>
  <c r="BW319" i="11"/>
  <c r="BX319" i="11"/>
  <c r="BY319" i="11"/>
  <c r="CA319" i="11"/>
  <c r="CB319" i="11"/>
  <c r="CF319" i="11"/>
  <c r="CG319" i="11"/>
  <c r="I320" i="11"/>
  <c r="J320" i="11"/>
  <c r="K320" i="11"/>
  <c r="L320" i="11"/>
  <c r="M320" i="11"/>
  <c r="N320" i="11"/>
  <c r="O320" i="11"/>
  <c r="P320" i="11"/>
  <c r="Q320" i="11"/>
  <c r="R320" i="11"/>
  <c r="S320" i="11"/>
  <c r="T320" i="11"/>
  <c r="U320" i="11"/>
  <c r="V320" i="11"/>
  <c r="W320" i="11"/>
  <c r="X320" i="11"/>
  <c r="Y320" i="11"/>
  <c r="Z320" i="11"/>
  <c r="AA320" i="11"/>
  <c r="AB320" i="11"/>
  <c r="AC320" i="11"/>
  <c r="AE320" i="11"/>
  <c r="AF320" i="11"/>
  <c r="AH320" i="11"/>
  <c r="AI320" i="11"/>
  <c r="AJ320" i="11"/>
  <c r="AK320" i="11"/>
  <c r="AL320" i="11"/>
  <c r="AM320" i="11"/>
  <c r="AN320" i="11"/>
  <c r="AO320" i="11"/>
  <c r="AP320" i="11"/>
  <c r="AQ320" i="11"/>
  <c r="AR320" i="11"/>
  <c r="AS320" i="11"/>
  <c r="AT320" i="11"/>
  <c r="AU320" i="11"/>
  <c r="AV320" i="11"/>
  <c r="AW320" i="11"/>
  <c r="AX320" i="11"/>
  <c r="AY320" i="11"/>
  <c r="AZ320" i="11"/>
  <c r="BA320" i="11"/>
  <c r="BB320" i="11"/>
  <c r="BC320" i="11"/>
  <c r="BD320" i="11"/>
  <c r="BE320" i="11"/>
  <c r="BF320" i="11"/>
  <c r="BG320" i="11"/>
  <c r="BH320" i="11"/>
  <c r="BI320" i="11"/>
  <c r="BJ320" i="11"/>
  <c r="BK320" i="11"/>
  <c r="BL320" i="11"/>
  <c r="BM320" i="11"/>
  <c r="BN320" i="11"/>
  <c r="BO320" i="11"/>
  <c r="BP320" i="11"/>
  <c r="BQ320" i="11"/>
  <c r="BR320" i="11"/>
  <c r="BS320" i="11"/>
  <c r="BT320" i="11"/>
  <c r="BU320" i="11"/>
  <c r="BV320" i="11"/>
  <c r="BW320" i="11"/>
  <c r="BX320" i="11"/>
  <c r="BY320" i="11"/>
  <c r="CA320" i="11"/>
  <c r="CB320" i="11"/>
  <c r="CF320" i="11"/>
  <c r="CG320" i="11"/>
  <c r="I321" i="11"/>
  <c r="J321" i="11"/>
  <c r="K321" i="11"/>
  <c r="L321" i="11"/>
  <c r="M321" i="11"/>
  <c r="N321" i="11"/>
  <c r="O321" i="11"/>
  <c r="P321" i="11"/>
  <c r="Q321" i="11"/>
  <c r="R321" i="11"/>
  <c r="S321" i="11"/>
  <c r="T321" i="11"/>
  <c r="U321" i="11"/>
  <c r="V321" i="11"/>
  <c r="W321" i="11"/>
  <c r="X321" i="11"/>
  <c r="Y321" i="11"/>
  <c r="Z321" i="11"/>
  <c r="AA321" i="11"/>
  <c r="AB321" i="11"/>
  <c r="AC321" i="11"/>
  <c r="AE321" i="11"/>
  <c r="AF321" i="11"/>
  <c r="AH321" i="11"/>
  <c r="AI321" i="11"/>
  <c r="AJ321" i="11"/>
  <c r="AK321" i="11"/>
  <c r="AL321" i="11"/>
  <c r="AM321" i="11"/>
  <c r="AN321" i="11"/>
  <c r="AO321" i="11"/>
  <c r="AP321" i="11"/>
  <c r="AQ321" i="11"/>
  <c r="AR321" i="11"/>
  <c r="AS321" i="11"/>
  <c r="AT321" i="11"/>
  <c r="AU321" i="11"/>
  <c r="AV321" i="11"/>
  <c r="AW321" i="11"/>
  <c r="AX321" i="11"/>
  <c r="AY321" i="11"/>
  <c r="AZ321" i="11"/>
  <c r="BA321" i="11"/>
  <c r="BB321" i="11"/>
  <c r="BC321" i="11"/>
  <c r="BD321" i="11"/>
  <c r="BE321" i="11"/>
  <c r="BF321" i="11"/>
  <c r="BG321" i="11"/>
  <c r="BH321" i="11"/>
  <c r="BI321" i="11"/>
  <c r="BJ321" i="11"/>
  <c r="BK321" i="11"/>
  <c r="BL321" i="11"/>
  <c r="BM321" i="11"/>
  <c r="BN321" i="11"/>
  <c r="BO321" i="11"/>
  <c r="BP321" i="11"/>
  <c r="BQ321" i="11"/>
  <c r="BR321" i="11"/>
  <c r="BS321" i="11"/>
  <c r="BT321" i="11"/>
  <c r="BU321" i="11"/>
  <c r="BV321" i="11"/>
  <c r="BW321" i="11"/>
  <c r="BX321" i="11"/>
  <c r="BY321" i="11"/>
  <c r="CA321" i="11"/>
  <c r="CB321" i="11"/>
  <c r="CF321" i="11"/>
  <c r="CG321" i="11"/>
  <c r="I322" i="11"/>
  <c r="J322" i="11"/>
  <c r="K322" i="11"/>
  <c r="L322" i="11"/>
  <c r="M322" i="11"/>
  <c r="N322" i="11"/>
  <c r="O322" i="11"/>
  <c r="P322" i="11"/>
  <c r="Q322" i="11"/>
  <c r="R322" i="11"/>
  <c r="S322" i="11"/>
  <c r="T322" i="11"/>
  <c r="U322" i="11"/>
  <c r="V322" i="11"/>
  <c r="W322" i="11"/>
  <c r="X322" i="11"/>
  <c r="Y322" i="11"/>
  <c r="Z322" i="11"/>
  <c r="AA322" i="11"/>
  <c r="AB322" i="11"/>
  <c r="AC322" i="11"/>
  <c r="AE322" i="11"/>
  <c r="AF322" i="11"/>
  <c r="AH322" i="11"/>
  <c r="AI322" i="11"/>
  <c r="AJ322" i="11"/>
  <c r="AK322" i="11"/>
  <c r="AL322" i="11"/>
  <c r="AM322" i="11"/>
  <c r="AN322" i="11"/>
  <c r="AO322" i="11"/>
  <c r="AP322" i="11"/>
  <c r="AQ322" i="11"/>
  <c r="AR322" i="11"/>
  <c r="AS322" i="11"/>
  <c r="AT322" i="11"/>
  <c r="AU322" i="11"/>
  <c r="AV322" i="11"/>
  <c r="AW322" i="11"/>
  <c r="AX322" i="11"/>
  <c r="AY322" i="11"/>
  <c r="AZ322" i="11"/>
  <c r="BA322" i="11"/>
  <c r="BB322" i="11"/>
  <c r="BC322" i="11"/>
  <c r="BD322" i="11"/>
  <c r="BE322" i="11"/>
  <c r="BF322" i="11"/>
  <c r="BG322" i="11"/>
  <c r="BH322" i="11"/>
  <c r="BI322" i="11"/>
  <c r="BJ322" i="11"/>
  <c r="BK322" i="11"/>
  <c r="BL322" i="11"/>
  <c r="BM322" i="11"/>
  <c r="BN322" i="11"/>
  <c r="BO322" i="11"/>
  <c r="BP322" i="11"/>
  <c r="BQ322" i="11"/>
  <c r="BR322" i="11"/>
  <c r="BS322" i="11"/>
  <c r="BT322" i="11"/>
  <c r="BU322" i="11"/>
  <c r="BV322" i="11"/>
  <c r="BW322" i="11"/>
  <c r="BX322" i="11"/>
  <c r="BY322" i="11"/>
  <c r="CA322" i="11"/>
  <c r="CB322" i="11"/>
  <c r="CF322" i="11"/>
  <c r="CG322" i="11"/>
  <c r="I323" i="11"/>
  <c r="J323" i="11"/>
  <c r="K323" i="11"/>
  <c r="L323" i="11"/>
  <c r="M323" i="11"/>
  <c r="N323" i="11"/>
  <c r="O323" i="11"/>
  <c r="P323" i="11"/>
  <c r="Q323" i="11"/>
  <c r="R323" i="11"/>
  <c r="S323" i="11"/>
  <c r="T323" i="11"/>
  <c r="U323" i="11"/>
  <c r="V323" i="11"/>
  <c r="W323" i="11"/>
  <c r="X323" i="11"/>
  <c r="Y323" i="11"/>
  <c r="Z323" i="11"/>
  <c r="AA323" i="11"/>
  <c r="AB323" i="11"/>
  <c r="AC323" i="11"/>
  <c r="AE323" i="11"/>
  <c r="AF323" i="11"/>
  <c r="AH323" i="11"/>
  <c r="AI323" i="11"/>
  <c r="AJ323" i="11"/>
  <c r="AK323" i="11"/>
  <c r="AL323" i="11"/>
  <c r="AM323" i="11"/>
  <c r="AN323" i="11"/>
  <c r="AO323" i="11"/>
  <c r="AP323" i="11"/>
  <c r="AQ323" i="11"/>
  <c r="AR323" i="11"/>
  <c r="AS323" i="11"/>
  <c r="AT323" i="11"/>
  <c r="AU323" i="11"/>
  <c r="AV323" i="11"/>
  <c r="AW323" i="11"/>
  <c r="AX323" i="11"/>
  <c r="AY323" i="11"/>
  <c r="AZ323" i="11"/>
  <c r="BA323" i="11"/>
  <c r="BB323" i="11"/>
  <c r="BC323" i="11"/>
  <c r="BD323" i="11"/>
  <c r="BE323" i="11"/>
  <c r="BF323" i="11"/>
  <c r="BG323" i="11"/>
  <c r="BH323" i="11"/>
  <c r="BI323" i="11"/>
  <c r="BJ323" i="11"/>
  <c r="BK323" i="11"/>
  <c r="BL323" i="11"/>
  <c r="BM323" i="11"/>
  <c r="BN323" i="11"/>
  <c r="BO323" i="11"/>
  <c r="BP323" i="11"/>
  <c r="BQ323" i="11"/>
  <c r="BR323" i="11"/>
  <c r="BS323" i="11"/>
  <c r="BT323" i="11"/>
  <c r="BU323" i="11"/>
  <c r="BV323" i="11"/>
  <c r="BW323" i="11"/>
  <c r="BX323" i="11"/>
  <c r="BY323" i="11"/>
  <c r="CA323" i="11"/>
  <c r="CB323" i="11"/>
  <c r="CF323" i="11"/>
  <c r="CG323" i="11"/>
  <c r="I324" i="11"/>
  <c r="J324" i="11"/>
  <c r="K324" i="11"/>
  <c r="L324" i="11"/>
  <c r="M324" i="11"/>
  <c r="N324" i="11"/>
  <c r="O324" i="11"/>
  <c r="P324" i="11"/>
  <c r="Q324" i="11"/>
  <c r="R324" i="11"/>
  <c r="S324" i="11"/>
  <c r="T324" i="11"/>
  <c r="U324" i="11"/>
  <c r="V324" i="11"/>
  <c r="W324" i="11"/>
  <c r="X324" i="11"/>
  <c r="Y324" i="11"/>
  <c r="Z324" i="11"/>
  <c r="AA324" i="11"/>
  <c r="AB324" i="11"/>
  <c r="AC324" i="11"/>
  <c r="AE324" i="11"/>
  <c r="AF324" i="11"/>
  <c r="AH324" i="11"/>
  <c r="AI324" i="11"/>
  <c r="AJ324" i="11"/>
  <c r="AK324" i="11"/>
  <c r="AL324" i="11"/>
  <c r="AM324" i="11"/>
  <c r="AN324" i="11"/>
  <c r="AO324" i="11"/>
  <c r="AP324" i="11"/>
  <c r="AQ324" i="11"/>
  <c r="AR324" i="11"/>
  <c r="AS324" i="11"/>
  <c r="AT324" i="11"/>
  <c r="AU324" i="11"/>
  <c r="AV324" i="11"/>
  <c r="AW324" i="11"/>
  <c r="AX324" i="11"/>
  <c r="AY324" i="11"/>
  <c r="AZ324" i="11"/>
  <c r="BA324" i="11"/>
  <c r="BB324" i="11"/>
  <c r="BC324" i="11"/>
  <c r="BD324" i="11"/>
  <c r="BE324" i="11"/>
  <c r="BF324" i="11"/>
  <c r="BG324" i="11"/>
  <c r="BH324" i="11"/>
  <c r="BI324" i="11"/>
  <c r="BJ324" i="11"/>
  <c r="BK324" i="11"/>
  <c r="BL324" i="11"/>
  <c r="BM324" i="11"/>
  <c r="BN324" i="11"/>
  <c r="BO324" i="11"/>
  <c r="BP324" i="11"/>
  <c r="BQ324" i="11"/>
  <c r="BR324" i="11"/>
  <c r="BS324" i="11"/>
  <c r="BT324" i="11"/>
  <c r="BU324" i="11"/>
  <c r="BV324" i="11"/>
  <c r="BW324" i="11"/>
  <c r="BX324" i="11"/>
  <c r="BY324" i="11"/>
  <c r="CA324" i="11"/>
  <c r="CB324" i="11"/>
  <c r="CF324" i="11"/>
  <c r="CG324" i="11"/>
  <c r="I325" i="11"/>
  <c r="J325" i="11"/>
  <c r="K325" i="11"/>
  <c r="L325" i="11"/>
  <c r="M325" i="11"/>
  <c r="N325" i="11"/>
  <c r="O325" i="11"/>
  <c r="P325" i="11"/>
  <c r="Q325" i="11"/>
  <c r="R325" i="11"/>
  <c r="S325" i="11"/>
  <c r="T325" i="11"/>
  <c r="U325" i="11"/>
  <c r="V325" i="11"/>
  <c r="W325" i="11"/>
  <c r="X325" i="11"/>
  <c r="Y325" i="11"/>
  <c r="Z325" i="11"/>
  <c r="AA325" i="11"/>
  <c r="AB325" i="11"/>
  <c r="AC325" i="11"/>
  <c r="AE325" i="11"/>
  <c r="AF325" i="11"/>
  <c r="AH325" i="11"/>
  <c r="AI325" i="11"/>
  <c r="AJ325" i="11"/>
  <c r="AK325" i="11"/>
  <c r="AL325" i="11"/>
  <c r="AM325" i="11"/>
  <c r="AN325" i="11"/>
  <c r="AO325" i="11"/>
  <c r="AP325" i="11"/>
  <c r="AQ325" i="11"/>
  <c r="AR325" i="11"/>
  <c r="AS325" i="11"/>
  <c r="AT325" i="11"/>
  <c r="AU325" i="11"/>
  <c r="AV325" i="11"/>
  <c r="AW325" i="11"/>
  <c r="AX325" i="11"/>
  <c r="AY325" i="11"/>
  <c r="AZ325" i="11"/>
  <c r="BA325" i="11"/>
  <c r="BB325" i="11"/>
  <c r="BC325" i="11"/>
  <c r="BD325" i="11"/>
  <c r="BE325" i="11"/>
  <c r="BF325" i="11"/>
  <c r="BG325" i="11"/>
  <c r="BH325" i="11"/>
  <c r="BI325" i="11"/>
  <c r="BJ325" i="11"/>
  <c r="BK325" i="11"/>
  <c r="BL325" i="11"/>
  <c r="BM325" i="11"/>
  <c r="BN325" i="11"/>
  <c r="BO325" i="11"/>
  <c r="BP325" i="11"/>
  <c r="BQ325" i="11"/>
  <c r="BR325" i="11"/>
  <c r="BS325" i="11"/>
  <c r="BT325" i="11"/>
  <c r="BU325" i="11"/>
  <c r="BV325" i="11"/>
  <c r="BW325" i="11"/>
  <c r="BX325" i="11"/>
  <c r="BY325" i="11"/>
  <c r="CA325" i="11"/>
  <c r="CB325" i="11"/>
  <c r="CF325" i="11"/>
  <c r="CG325" i="11"/>
  <c r="I326" i="11"/>
  <c r="J326" i="11"/>
  <c r="K326" i="11"/>
  <c r="L326" i="11"/>
  <c r="M326" i="11"/>
  <c r="N326" i="11"/>
  <c r="O326" i="11"/>
  <c r="P326" i="11"/>
  <c r="Q326" i="11"/>
  <c r="R326" i="11"/>
  <c r="S326" i="11"/>
  <c r="T326" i="11"/>
  <c r="U326" i="11"/>
  <c r="V326" i="11"/>
  <c r="W326" i="11"/>
  <c r="X326" i="11"/>
  <c r="Y326" i="11"/>
  <c r="Z326" i="11"/>
  <c r="AA326" i="11"/>
  <c r="AB326" i="11"/>
  <c r="AC326" i="11"/>
  <c r="AE326" i="11"/>
  <c r="AF326" i="11"/>
  <c r="AH326" i="11"/>
  <c r="AI326" i="11"/>
  <c r="AJ326" i="11"/>
  <c r="AK326" i="11"/>
  <c r="AL326" i="11"/>
  <c r="AM326" i="11"/>
  <c r="AN326" i="11"/>
  <c r="AO326" i="11"/>
  <c r="AP326" i="11"/>
  <c r="AQ326" i="11"/>
  <c r="AR326" i="11"/>
  <c r="AS326" i="11"/>
  <c r="AT326" i="11"/>
  <c r="AU326" i="11"/>
  <c r="AV326" i="11"/>
  <c r="AW326" i="11"/>
  <c r="AX326" i="11"/>
  <c r="AY326" i="11"/>
  <c r="AZ326" i="11"/>
  <c r="BA326" i="11"/>
  <c r="BB326" i="11"/>
  <c r="BC326" i="11"/>
  <c r="BD326" i="11"/>
  <c r="BE326" i="11"/>
  <c r="BF326" i="11"/>
  <c r="BG326" i="11"/>
  <c r="BH326" i="11"/>
  <c r="BI326" i="11"/>
  <c r="BJ326" i="11"/>
  <c r="BK326" i="11"/>
  <c r="BL326" i="11"/>
  <c r="BM326" i="11"/>
  <c r="BN326" i="11"/>
  <c r="BO326" i="11"/>
  <c r="BP326" i="11"/>
  <c r="BQ326" i="11"/>
  <c r="BR326" i="11"/>
  <c r="BS326" i="11"/>
  <c r="BT326" i="11"/>
  <c r="BU326" i="11"/>
  <c r="BV326" i="11"/>
  <c r="BW326" i="11"/>
  <c r="BX326" i="11"/>
  <c r="BY326" i="11"/>
  <c r="CA326" i="11"/>
  <c r="CB326" i="11"/>
  <c r="CF326" i="11"/>
  <c r="CG326" i="11"/>
  <c r="I327" i="11"/>
  <c r="J327" i="11"/>
  <c r="K327" i="11"/>
  <c r="L327" i="11"/>
  <c r="M327" i="11"/>
  <c r="N327" i="11"/>
  <c r="O327" i="11"/>
  <c r="P327" i="11"/>
  <c r="Q327" i="11"/>
  <c r="R327" i="11"/>
  <c r="S327" i="11"/>
  <c r="T327" i="11"/>
  <c r="U327" i="11"/>
  <c r="V327" i="11"/>
  <c r="W327" i="11"/>
  <c r="X327" i="11"/>
  <c r="Y327" i="11"/>
  <c r="Z327" i="11"/>
  <c r="AA327" i="11"/>
  <c r="AB327" i="11"/>
  <c r="AC327" i="11"/>
  <c r="AE327" i="11"/>
  <c r="AF327" i="11"/>
  <c r="AH327" i="11"/>
  <c r="AI327" i="11"/>
  <c r="AJ327" i="11"/>
  <c r="AK327" i="11"/>
  <c r="AL327" i="11"/>
  <c r="AM327" i="11"/>
  <c r="AN327" i="11"/>
  <c r="AO327" i="11"/>
  <c r="AP327" i="11"/>
  <c r="AQ327" i="11"/>
  <c r="AR327" i="11"/>
  <c r="AS327" i="11"/>
  <c r="AT327" i="11"/>
  <c r="AU327" i="11"/>
  <c r="AV327" i="11"/>
  <c r="AW327" i="11"/>
  <c r="AX327" i="11"/>
  <c r="AY327" i="11"/>
  <c r="AZ327" i="11"/>
  <c r="BA327" i="11"/>
  <c r="BB327" i="11"/>
  <c r="BC327" i="11"/>
  <c r="BD327" i="11"/>
  <c r="BE327" i="11"/>
  <c r="BF327" i="11"/>
  <c r="BG327" i="11"/>
  <c r="BH327" i="11"/>
  <c r="BI327" i="11"/>
  <c r="BJ327" i="11"/>
  <c r="BK327" i="11"/>
  <c r="BL327" i="11"/>
  <c r="BM327" i="11"/>
  <c r="BN327" i="11"/>
  <c r="BO327" i="11"/>
  <c r="BP327" i="11"/>
  <c r="BQ327" i="11"/>
  <c r="BR327" i="11"/>
  <c r="BS327" i="11"/>
  <c r="BT327" i="11"/>
  <c r="BU327" i="11"/>
  <c r="BV327" i="11"/>
  <c r="BW327" i="11"/>
  <c r="BX327" i="11"/>
  <c r="BY327" i="11"/>
  <c r="CA327" i="11"/>
  <c r="CB327" i="11"/>
  <c r="CF327" i="11"/>
  <c r="CG327" i="11"/>
  <c r="I328" i="11"/>
  <c r="J328" i="11"/>
  <c r="K328" i="11"/>
  <c r="L328" i="11"/>
  <c r="M328" i="11"/>
  <c r="N328" i="11"/>
  <c r="O328" i="11"/>
  <c r="P328" i="11"/>
  <c r="Q328" i="11"/>
  <c r="R328" i="11"/>
  <c r="S328" i="11"/>
  <c r="T328" i="11"/>
  <c r="U328" i="11"/>
  <c r="V328" i="11"/>
  <c r="W328" i="11"/>
  <c r="X328" i="11"/>
  <c r="Y328" i="11"/>
  <c r="Z328" i="11"/>
  <c r="AA328" i="11"/>
  <c r="AB328" i="11"/>
  <c r="AC328" i="11"/>
  <c r="AE328" i="11"/>
  <c r="AF328" i="11"/>
  <c r="AH328" i="11"/>
  <c r="AI328" i="11"/>
  <c r="AJ328" i="11"/>
  <c r="AK328" i="11"/>
  <c r="AL328" i="11"/>
  <c r="AM328" i="11"/>
  <c r="AN328" i="11"/>
  <c r="AO328" i="11"/>
  <c r="AP328" i="11"/>
  <c r="AQ328" i="11"/>
  <c r="AR328" i="11"/>
  <c r="AS328" i="11"/>
  <c r="AT328" i="11"/>
  <c r="AU328" i="11"/>
  <c r="AV328" i="11"/>
  <c r="AW328" i="11"/>
  <c r="AX328" i="11"/>
  <c r="AY328" i="11"/>
  <c r="AZ328" i="11"/>
  <c r="BA328" i="11"/>
  <c r="BB328" i="11"/>
  <c r="BC328" i="11"/>
  <c r="BD328" i="11"/>
  <c r="BE328" i="11"/>
  <c r="BF328" i="11"/>
  <c r="BG328" i="11"/>
  <c r="BH328" i="11"/>
  <c r="BI328" i="11"/>
  <c r="BJ328" i="11"/>
  <c r="BK328" i="11"/>
  <c r="BL328" i="11"/>
  <c r="BM328" i="11"/>
  <c r="BN328" i="11"/>
  <c r="BO328" i="11"/>
  <c r="BP328" i="11"/>
  <c r="BQ328" i="11"/>
  <c r="BR328" i="11"/>
  <c r="BS328" i="11"/>
  <c r="BT328" i="11"/>
  <c r="BU328" i="11"/>
  <c r="BV328" i="11"/>
  <c r="BW328" i="11"/>
  <c r="BX328" i="11"/>
  <c r="BY328" i="11"/>
  <c r="CA328" i="11"/>
  <c r="CB328" i="11"/>
  <c r="CF328" i="11"/>
  <c r="CG328" i="11"/>
  <c r="I329" i="11"/>
  <c r="J329" i="11"/>
  <c r="K329" i="11"/>
  <c r="L329" i="11"/>
  <c r="M329" i="11"/>
  <c r="N329" i="11"/>
  <c r="O329" i="11"/>
  <c r="P329" i="11"/>
  <c r="Q329" i="11"/>
  <c r="R329" i="11"/>
  <c r="S329" i="11"/>
  <c r="T329" i="11"/>
  <c r="U329" i="11"/>
  <c r="V329" i="11"/>
  <c r="W329" i="11"/>
  <c r="X329" i="11"/>
  <c r="Y329" i="11"/>
  <c r="Z329" i="11"/>
  <c r="AA329" i="11"/>
  <c r="AB329" i="11"/>
  <c r="AC329" i="11"/>
  <c r="AE329" i="11"/>
  <c r="AF329" i="11"/>
  <c r="AH329" i="11"/>
  <c r="AI329" i="11"/>
  <c r="AJ329" i="11"/>
  <c r="AK329" i="11"/>
  <c r="AL329" i="11"/>
  <c r="AM329" i="11"/>
  <c r="AN329" i="11"/>
  <c r="AO329" i="11"/>
  <c r="AP329" i="11"/>
  <c r="AQ329" i="11"/>
  <c r="AR329" i="11"/>
  <c r="AS329" i="11"/>
  <c r="AT329" i="11"/>
  <c r="AU329" i="11"/>
  <c r="AV329" i="11"/>
  <c r="AW329" i="11"/>
  <c r="AX329" i="11"/>
  <c r="AY329" i="11"/>
  <c r="AZ329" i="11"/>
  <c r="BA329" i="11"/>
  <c r="BB329" i="11"/>
  <c r="BC329" i="11"/>
  <c r="BD329" i="11"/>
  <c r="BE329" i="11"/>
  <c r="BF329" i="11"/>
  <c r="BG329" i="11"/>
  <c r="BH329" i="11"/>
  <c r="BI329" i="11"/>
  <c r="BJ329" i="11"/>
  <c r="BK329" i="11"/>
  <c r="BL329" i="11"/>
  <c r="BM329" i="11"/>
  <c r="BN329" i="11"/>
  <c r="BO329" i="11"/>
  <c r="BP329" i="11"/>
  <c r="BQ329" i="11"/>
  <c r="BR329" i="11"/>
  <c r="BS329" i="11"/>
  <c r="BT329" i="11"/>
  <c r="BU329" i="11"/>
  <c r="BV329" i="11"/>
  <c r="BW329" i="11"/>
  <c r="BX329" i="11"/>
  <c r="BY329" i="11"/>
  <c r="CA329" i="11"/>
  <c r="CB329" i="11"/>
  <c r="CF329" i="11"/>
  <c r="CG329" i="11"/>
  <c r="I330" i="11"/>
  <c r="J330" i="11"/>
  <c r="K330" i="11"/>
  <c r="L330" i="11"/>
  <c r="M330" i="11"/>
  <c r="N330" i="11"/>
  <c r="O330" i="11"/>
  <c r="P330" i="11"/>
  <c r="Q330" i="11"/>
  <c r="R330" i="11"/>
  <c r="S330" i="11"/>
  <c r="T330" i="11"/>
  <c r="U330" i="11"/>
  <c r="V330" i="11"/>
  <c r="W330" i="11"/>
  <c r="X330" i="11"/>
  <c r="Y330" i="11"/>
  <c r="Z330" i="11"/>
  <c r="AA330" i="11"/>
  <c r="AB330" i="11"/>
  <c r="AC330" i="11"/>
  <c r="AE330" i="11"/>
  <c r="AF330" i="11"/>
  <c r="AH330" i="11"/>
  <c r="AI330" i="11"/>
  <c r="AJ330" i="11"/>
  <c r="AK330" i="11"/>
  <c r="AL330" i="11"/>
  <c r="AM330" i="11"/>
  <c r="AN330" i="11"/>
  <c r="AO330" i="11"/>
  <c r="AP330" i="11"/>
  <c r="AQ330" i="11"/>
  <c r="AR330" i="11"/>
  <c r="AS330" i="11"/>
  <c r="AT330" i="11"/>
  <c r="AU330" i="11"/>
  <c r="AV330" i="11"/>
  <c r="AW330" i="11"/>
  <c r="AX330" i="11"/>
  <c r="AY330" i="11"/>
  <c r="AZ330" i="11"/>
  <c r="BA330" i="11"/>
  <c r="BB330" i="11"/>
  <c r="BC330" i="11"/>
  <c r="BD330" i="11"/>
  <c r="BE330" i="11"/>
  <c r="BF330" i="11"/>
  <c r="BG330" i="11"/>
  <c r="BH330" i="11"/>
  <c r="BI330" i="11"/>
  <c r="BJ330" i="11"/>
  <c r="BK330" i="11"/>
  <c r="BL330" i="11"/>
  <c r="BM330" i="11"/>
  <c r="BN330" i="11"/>
  <c r="BO330" i="11"/>
  <c r="BP330" i="11"/>
  <c r="BQ330" i="11"/>
  <c r="BR330" i="11"/>
  <c r="BS330" i="11"/>
  <c r="BT330" i="11"/>
  <c r="BU330" i="11"/>
  <c r="BV330" i="11"/>
  <c r="BW330" i="11"/>
  <c r="BX330" i="11"/>
  <c r="BY330" i="11"/>
  <c r="CA330" i="11"/>
  <c r="CB330" i="11"/>
  <c r="CF330" i="11"/>
  <c r="CG330" i="11"/>
  <c r="I331" i="11"/>
  <c r="J331" i="11"/>
  <c r="K331" i="11"/>
  <c r="L331" i="11"/>
  <c r="M331" i="11"/>
  <c r="N331" i="11"/>
  <c r="O331" i="11"/>
  <c r="P331" i="11"/>
  <c r="Q331" i="11"/>
  <c r="R331" i="11"/>
  <c r="S331" i="11"/>
  <c r="T331" i="11"/>
  <c r="U331" i="11"/>
  <c r="V331" i="11"/>
  <c r="W331" i="11"/>
  <c r="X331" i="11"/>
  <c r="Y331" i="11"/>
  <c r="Z331" i="11"/>
  <c r="AA331" i="11"/>
  <c r="AB331" i="11"/>
  <c r="AC331" i="11"/>
  <c r="AE331" i="11"/>
  <c r="AF331" i="11"/>
  <c r="AH331" i="11"/>
  <c r="AI331" i="11"/>
  <c r="AJ331" i="11"/>
  <c r="AK331" i="11"/>
  <c r="AL331" i="11"/>
  <c r="AM331" i="11"/>
  <c r="AN331" i="11"/>
  <c r="AO331" i="11"/>
  <c r="AP331" i="11"/>
  <c r="AQ331" i="11"/>
  <c r="AR331" i="11"/>
  <c r="AS331" i="11"/>
  <c r="AT331" i="11"/>
  <c r="AU331" i="11"/>
  <c r="AV331" i="11"/>
  <c r="AW331" i="11"/>
  <c r="AX331" i="11"/>
  <c r="AY331" i="11"/>
  <c r="AZ331" i="11"/>
  <c r="BA331" i="11"/>
  <c r="BB331" i="11"/>
  <c r="BC331" i="11"/>
  <c r="BD331" i="11"/>
  <c r="BE331" i="11"/>
  <c r="BF331" i="11"/>
  <c r="BG331" i="11"/>
  <c r="BH331" i="11"/>
  <c r="BI331" i="11"/>
  <c r="BJ331" i="11"/>
  <c r="BK331" i="11"/>
  <c r="BL331" i="11"/>
  <c r="BM331" i="11"/>
  <c r="BN331" i="11"/>
  <c r="BO331" i="11"/>
  <c r="BP331" i="11"/>
  <c r="BQ331" i="11"/>
  <c r="BR331" i="11"/>
  <c r="BS331" i="11"/>
  <c r="BT331" i="11"/>
  <c r="BU331" i="11"/>
  <c r="BV331" i="11"/>
  <c r="BW331" i="11"/>
  <c r="BX331" i="11"/>
  <c r="BY331" i="11"/>
  <c r="CA331" i="11"/>
  <c r="CB331" i="11"/>
  <c r="CF331" i="11"/>
  <c r="CG331" i="11"/>
  <c r="I332" i="11"/>
  <c r="J332" i="11"/>
  <c r="K332" i="11"/>
  <c r="L332" i="11"/>
  <c r="M332" i="11"/>
  <c r="N332" i="11"/>
  <c r="O332" i="11"/>
  <c r="P332" i="11"/>
  <c r="Q332" i="11"/>
  <c r="R332" i="11"/>
  <c r="S332" i="11"/>
  <c r="T332" i="11"/>
  <c r="U332" i="11"/>
  <c r="V332" i="11"/>
  <c r="W332" i="11"/>
  <c r="X332" i="11"/>
  <c r="Y332" i="11"/>
  <c r="Z332" i="11"/>
  <c r="AA332" i="11"/>
  <c r="AB332" i="11"/>
  <c r="AC332" i="11"/>
  <c r="AE332" i="11"/>
  <c r="AF332" i="11"/>
  <c r="AH332" i="11"/>
  <c r="AI332" i="11"/>
  <c r="AJ332" i="11"/>
  <c r="AK332" i="11"/>
  <c r="AL332" i="11"/>
  <c r="AM332" i="11"/>
  <c r="AN332" i="11"/>
  <c r="AO332" i="11"/>
  <c r="AP332" i="11"/>
  <c r="AQ332" i="11"/>
  <c r="AR332" i="11"/>
  <c r="AS332" i="11"/>
  <c r="AT332" i="11"/>
  <c r="AU332" i="11"/>
  <c r="AV332" i="11"/>
  <c r="AW332" i="11"/>
  <c r="AX332" i="11"/>
  <c r="AY332" i="11"/>
  <c r="AZ332" i="11"/>
  <c r="BA332" i="11"/>
  <c r="BB332" i="11"/>
  <c r="BC332" i="11"/>
  <c r="BD332" i="11"/>
  <c r="BE332" i="11"/>
  <c r="BF332" i="11"/>
  <c r="BG332" i="11"/>
  <c r="BH332" i="11"/>
  <c r="BI332" i="11"/>
  <c r="BJ332" i="11"/>
  <c r="BK332" i="11"/>
  <c r="BL332" i="11"/>
  <c r="BM332" i="11"/>
  <c r="BN332" i="11"/>
  <c r="BO332" i="11"/>
  <c r="BP332" i="11"/>
  <c r="BQ332" i="11"/>
  <c r="BR332" i="11"/>
  <c r="BS332" i="11"/>
  <c r="BT332" i="11"/>
  <c r="BU332" i="11"/>
  <c r="BV332" i="11"/>
  <c r="BW332" i="11"/>
  <c r="BX332" i="11"/>
  <c r="BY332" i="11"/>
  <c r="CA332" i="11"/>
  <c r="CB332" i="11"/>
  <c r="CF332" i="11"/>
  <c r="CG332" i="11"/>
  <c r="I333" i="11"/>
  <c r="J333" i="11"/>
  <c r="K333" i="11"/>
  <c r="L333" i="11"/>
  <c r="M333" i="11"/>
  <c r="N333" i="11"/>
  <c r="O333" i="11"/>
  <c r="P333" i="11"/>
  <c r="Q333" i="11"/>
  <c r="R333" i="11"/>
  <c r="S333" i="11"/>
  <c r="T333" i="11"/>
  <c r="U333" i="11"/>
  <c r="V333" i="11"/>
  <c r="W333" i="11"/>
  <c r="X333" i="11"/>
  <c r="Y333" i="11"/>
  <c r="Z333" i="11"/>
  <c r="AA333" i="11"/>
  <c r="AB333" i="11"/>
  <c r="AC333" i="11"/>
  <c r="AE333" i="11"/>
  <c r="AF333" i="11"/>
  <c r="AH333" i="11"/>
  <c r="AI333" i="11"/>
  <c r="AJ333" i="11"/>
  <c r="AK333" i="11"/>
  <c r="AL333" i="11"/>
  <c r="AM333" i="11"/>
  <c r="AN333" i="11"/>
  <c r="AO333" i="11"/>
  <c r="AP333" i="11"/>
  <c r="AQ333" i="11"/>
  <c r="AR333" i="11"/>
  <c r="AS333" i="11"/>
  <c r="AT333" i="11"/>
  <c r="AU333" i="11"/>
  <c r="AV333" i="11"/>
  <c r="AW333" i="11"/>
  <c r="AX333" i="11"/>
  <c r="AY333" i="11"/>
  <c r="AZ333" i="11"/>
  <c r="BA333" i="11"/>
  <c r="BB333" i="11"/>
  <c r="BC333" i="11"/>
  <c r="BD333" i="11"/>
  <c r="BE333" i="11"/>
  <c r="BF333" i="11"/>
  <c r="BG333" i="11"/>
  <c r="BH333" i="11"/>
  <c r="BI333" i="11"/>
  <c r="BJ333" i="11"/>
  <c r="BK333" i="11"/>
  <c r="BL333" i="11"/>
  <c r="BM333" i="11"/>
  <c r="BN333" i="11"/>
  <c r="BO333" i="11"/>
  <c r="BP333" i="11"/>
  <c r="BQ333" i="11"/>
  <c r="BR333" i="11"/>
  <c r="BS333" i="11"/>
  <c r="BT333" i="11"/>
  <c r="BU333" i="11"/>
  <c r="BV333" i="11"/>
  <c r="BW333" i="11"/>
  <c r="BX333" i="11"/>
  <c r="BY333" i="11"/>
  <c r="CA333" i="11"/>
  <c r="CB333" i="11"/>
  <c r="CF333" i="11"/>
  <c r="CG333" i="11"/>
  <c r="I334" i="11"/>
  <c r="J334" i="11"/>
  <c r="K334" i="11"/>
  <c r="L334" i="11"/>
  <c r="M334" i="11"/>
  <c r="N334" i="11"/>
  <c r="O334" i="11"/>
  <c r="P334" i="11"/>
  <c r="Q334" i="11"/>
  <c r="R334" i="11"/>
  <c r="S334" i="11"/>
  <c r="T334" i="11"/>
  <c r="U334" i="11"/>
  <c r="V334" i="11"/>
  <c r="W334" i="11"/>
  <c r="X334" i="11"/>
  <c r="Y334" i="11"/>
  <c r="Z334" i="11"/>
  <c r="AA334" i="11"/>
  <c r="AB334" i="11"/>
  <c r="AC334" i="11"/>
  <c r="AE334" i="11"/>
  <c r="AF334" i="11"/>
  <c r="AH334" i="11"/>
  <c r="AI334" i="11"/>
  <c r="AJ334" i="11"/>
  <c r="AK334" i="11"/>
  <c r="AL334" i="11"/>
  <c r="AM334" i="11"/>
  <c r="AN334" i="11"/>
  <c r="AO334" i="11"/>
  <c r="AP334" i="11"/>
  <c r="AQ334" i="11"/>
  <c r="AR334" i="11"/>
  <c r="AS334" i="11"/>
  <c r="AT334" i="11"/>
  <c r="AU334" i="11"/>
  <c r="AV334" i="11"/>
  <c r="AW334" i="11"/>
  <c r="AX334" i="11"/>
  <c r="AY334" i="11"/>
  <c r="AZ334" i="11"/>
  <c r="BA334" i="11"/>
  <c r="BB334" i="11"/>
  <c r="BC334" i="11"/>
  <c r="BD334" i="11"/>
  <c r="BE334" i="11"/>
  <c r="BF334" i="11"/>
  <c r="BG334" i="11"/>
  <c r="BH334" i="11"/>
  <c r="BI334" i="11"/>
  <c r="BJ334" i="11"/>
  <c r="BK334" i="11"/>
  <c r="BL334" i="11"/>
  <c r="BM334" i="11"/>
  <c r="BN334" i="11"/>
  <c r="BO334" i="11"/>
  <c r="BP334" i="11"/>
  <c r="BQ334" i="11"/>
  <c r="BR334" i="11"/>
  <c r="BS334" i="11"/>
  <c r="BT334" i="11"/>
  <c r="BU334" i="11"/>
  <c r="BV334" i="11"/>
  <c r="BW334" i="11"/>
  <c r="BX334" i="11"/>
  <c r="BY334" i="11"/>
  <c r="CA334" i="11"/>
  <c r="CB334" i="11"/>
  <c r="CF334" i="11"/>
  <c r="CG334" i="11"/>
  <c r="I335" i="11"/>
  <c r="J335" i="11"/>
  <c r="K335" i="11"/>
  <c r="L335" i="11"/>
  <c r="M335" i="11"/>
  <c r="N335" i="11"/>
  <c r="O335" i="11"/>
  <c r="P335" i="11"/>
  <c r="Q335" i="11"/>
  <c r="R335" i="11"/>
  <c r="S335" i="11"/>
  <c r="T335" i="11"/>
  <c r="U335" i="11"/>
  <c r="V335" i="11"/>
  <c r="W335" i="11"/>
  <c r="X335" i="11"/>
  <c r="Y335" i="11"/>
  <c r="Z335" i="11"/>
  <c r="AA335" i="11"/>
  <c r="AB335" i="11"/>
  <c r="AC335" i="11"/>
  <c r="AE335" i="11"/>
  <c r="AF335" i="11"/>
  <c r="AH335" i="11"/>
  <c r="AI335" i="11"/>
  <c r="AJ335" i="11"/>
  <c r="AK335" i="11"/>
  <c r="AL335" i="11"/>
  <c r="AM335" i="11"/>
  <c r="AN335" i="11"/>
  <c r="AO335" i="11"/>
  <c r="AP335" i="11"/>
  <c r="AQ335" i="11"/>
  <c r="AR335" i="11"/>
  <c r="AS335" i="11"/>
  <c r="AT335" i="11"/>
  <c r="AU335" i="11"/>
  <c r="AV335" i="11"/>
  <c r="AW335" i="11"/>
  <c r="AX335" i="11"/>
  <c r="AY335" i="11"/>
  <c r="AZ335" i="11"/>
  <c r="BA335" i="11"/>
  <c r="BB335" i="11"/>
  <c r="BC335" i="11"/>
  <c r="BD335" i="11"/>
  <c r="BE335" i="11"/>
  <c r="BF335" i="11"/>
  <c r="BG335" i="11"/>
  <c r="BH335" i="11"/>
  <c r="BI335" i="11"/>
  <c r="BJ335" i="11"/>
  <c r="BK335" i="11"/>
  <c r="BL335" i="11"/>
  <c r="BM335" i="11"/>
  <c r="BN335" i="11"/>
  <c r="BO335" i="11"/>
  <c r="BP335" i="11"/>
  <c r="BQ335" i="11"/>
  <c r="BR335" i="11"/>
  <c r="BS335" i="11"/>
  <c r="BT335" i="11"/>
  <c r="BU335" i="11"/>
  <c r="BV335" i="11"/>
  <c r="BW335" i="11"/>
  <c r="BX335" i="11"/>
  <c r="BY335" i="11"/>
  <c r="CA335" i="11"/>
  <c r="CB335" i="11"/>
  <c r="CF335" i="11"/>
  <c r="CG335" i="11"/>
  <c r="I336" i="11"/>
  <c r="J336" i="11"/>
  <c r="K336" i="11"/>
  <c r="L336" i="11"/>
  <c r="M336" i="11"/>
  <c r="N336" i="11"/>
  <c r="O336" i="11"/>
  <c r="P336" i="11"/>
  <c r="Q336" i="11"/>
  <c r="R336" i="11"/>
  <c r="S336" i="11"/>
  <c r="T336" i="11"/>
  <c r="U336" i="11"/>
  <c r="V336" i="11"/>
  <c r="W336" i="11"/>
  <c r="X336" i="11"/>
  <c r="Y336" i="11"/>
  <c r="Z336" i="11"/>
  <c r="AA336" i="11"/>
  <c r="AB336" i="11"/>
  <c r="AC336" i="11"/>
  <c r="AE336" i="11"/>
  <c r="AF336" i="11"/>
  <c r="AH336" i="11"/>
  <c r="AI336" i="11"/>
  <c r="AJ336" i="11"/>
  <c r="AK336" i="11"/>
  <c r="AL336" i="11"/>
  <c r="AM336" i="11"/>
  <c r="AN336" i="11"/>
  <c r="AO336" i="11"/>
  <c r="AP336" i="11"/>
  <c r="AQ336" i="11"/>
  <c r="AR336" i="11"/>
  <c r="AS336" i="11"/>
  <c r="AT336" i="11"/>
  <c r="AU336" i="11"/>
  <c r="AV336" i="11"/>
  <c r="AW336" i="11"/>
  <c r="AX336" i="11"/>
  <c r="AY336" i="11"/>
  <c r="AZ336" i="11"/>
  <c r="BA336" i="11"/>
  <c r="BB336" i="11"/>
  <c r="BC336" i="11"/>
  <c r="BD336" i="11"/>
  <c r="BE336" i="11"/>
  <c r="BF336" i="11"/>
  <c r="BG336" i="11"/>
  <c r="BH336" i="11"/>
  <c r="BI336" i="11"/>
  <c r="BJ336" i="11"/>
  <c r="BK336" i="11"/>
  <c r="BL336" i="11"/>
  <c r="BM336" i="11"/>
  <c r="BN336" i="11"/>
  <c r="BO336" i="11"/>
  <c r="BP336" i="11"/>
  <c r="BQ336" i="11"/>
  <c r="BR336" i="11"/>
  <c r="BS336" i="11"/>
  <c r="BT336" i="11"/>
  <c r="BU336" i="11"/>
  <c r="BV336" i="11"/>
  <c r="BW336" i="11"/>
  <c r="BX336" i="11"/>
  <c r="BY336" i="11"/>
  <c r="CA336" i="11"/>
  <c r="CB336" i="11"/>
  <c r="CF336" i="11"/>
  <c r="CG336" i="11"/>
  <c r="I337" i="11"/>
  <c r="J337" i="11"/>
  <c r="K337" i="11"/>
  <c r="L337" i="11"/>
  <c r="M337" i="11"/>
  <c r="N337" i="11"/>
  <c r="O337" i="11"/>
  <c r="P337" i="11"/>
  <c r="Q337" i="11"/>
  <c r="R337" i="11"/>
  <c r="S337" i="11"/>
  <c r="T337" i="11"/>
  <c r="U337" i="11"/>
  <c r="V337" i="11"/>
  <c r="W337" i="11"/>
  <c r="X337" i="11"/>
  <c r="Y337" i="11"/>
  <c r="Z337" i="11"/>
  <c r="AA337" i="11"/>
  <c r="AB337" i="11"/>
  <c r="AC337" i="11"/>
  <c r="AE337" i="11"/>
  <c r="AF337" i="11"/>
  <c r="AH337" i="11"/>
  <c r="AI337" i="11"/>
  <c r="AJ337" i="11"/>
  <c r="AK337" i="11"/>
  <c r="AL337" i="11"/>
  <c r="AM337" i="11"/>
  <c r="AN337" i="11"/>
  <c r="AO337" i="11"/>
  <c r="AP337" i="11"/>
  <c r="AQ337" i="11"/>
  <c r="AR337" i="11"/>
  <c r="AS337" i="11"/>
  <c r="AT337" i="11"/>
  <c r="AU337" i="11"/>
  <c r="AV337" i="11"/>
  <c r="AW337" i="11"/>
  <c r="AX337" i="11"/>
  <c r="AY337" i="11"/>
  <c r="AZ337" i="11"/>
  <c r="BA337" i="11"/>
  <c r="BB337" i="11"/>
  <c r="BC337" i="11"/>
  <c r="BD337" i="11"/>
  <c r="BE337" i="11"/>
  <c r="BF337" i="11"/>
  <c r="BG337" i="11"/>
  <c r="BH337" i="11"/>
  <c r="BI337" i="11"/>
  <c r="BJ337" i="11"/>
  <c r="BK337" i="11"/>
  <c r="BL337" i="11"/>
  <c r="BM337" i="11"/>
  <c r="BN337" i="11"/>
  <c r="BO337" i="11"/>
  <c r="BP337" i="11"/>
  <c r="BQ337" i="11"/>
  <c r="BR337" i="11"/>
  <c r="BS337" i="11"/>
  <c r="BT337" i="11"/>
  <c r="BU337" i="11"/>
  <c r="BV337" i="11"/>
  <c r="BW337" i="11"/>
  <c r="BX337" i="11"/>
  <c r="BY337" i="11"/>
  <c r="CA337" i="11"/>
  <c r="CB337" i="11"/>
  <c r="CF337" i="11"/>
  <c r="CG337" i="11"/>
  <c r="I338" i="11"/>
  <c r="J338" i="11"/>
  <c r="K338" i="11"/>
  <c r="L338" i="11"/>
  <c r="M338" i="11"/>
  <c r="N338" i="11"/>
  <c r="O338" i="11"/>
  <c r="P338" i="11"/>
  <c r="Q338" i="11"/>
  <c r="R338" i="11"/>
  <c r="S338" i="11"/>
  <c r="T338" i="11"/>
  <c r="U338" i="11"/>
  <c r="V338" i="11"/>
  <c r="W338" i="11"/>
  <c r="X338" i="11"/>
  <c r="Y338" i="11"/>
  <c r="Z338" i="11"/>
  <c r="AA338" i="11"/>
  <c r="AB338" i="11"/>
  <c r="AC338" i="11"/>
  <c r="AE338" i="11"/>
  <c r="AF338" i="11"/>
  <c r="AH338" i="11"/>
  <c r="AI338" i="11"/>
  <c r="AJ338" i="11"/>
  <c r="AK338" i="11"/>
  <c r="AL338" i="11"/>
  <c r="AM338" i="11"/>
  <c r="AN338" i="11"/>
  <c r="AO338" i="11"/>
  <c r="AP338" i="11"/>
  <c r="AQ338" i="11"/>
  <c r="AR338" i="11"/>
  <c r="AS338" i="11"/>
  <c r="AT338" i="11"/>
  <c r="AU338" i="11"/>
  <c r="AV338" i="11"/>
  <c r="AW338" i="11"/>
  <c r="AX338" i="11"/>
  <c r="AY338" i="11"/>
  <c r="AZ338" i="11"/>
  <c r="BA338" i="11"/>
  <c r="BB338" i="11"/>
  <c r="BC338" i="11"/>
  <c r="BD338" i="11"/>
  <c r="BE338" i="11"/>
  <c r="BF338" i="11"/>
  <c r="BG338" i="11"/>
  <c r="BH338" i="11"/>
  <c r="BI338" i="11"/>
  <c r="BJ338" i="11"/>
  <c r="BK338" i="11"/>
  <c r="BL338" i="11"/>
  <c r="BM338" i="11"/>
  <c r="BN338" i="11"/>
  <c r="BO338" i="11"/>
  <c r="BP338" i="11"/>
  <c r="BQ338" i="11"/>
  <c r="BR338" i="11"/>
  <c r="BS338" i="11"/>
  <c r="BT338" i="11"/>
  <c r="BU338" i="11"/>
  <c r="BV338" i="11"/>
  <c r="BW338" i="11"/>
  <c r="BX338" i="11"/>
  <c r="BY338" i="11"/>
  <c r="CA338" i="11"/>
  <c r="CB338" i="11"/>
  <c r="CF338" i="11"/>
  <c r="CG338" i="11"/>
  <c r="I339" i="11"/>
  <c r="J339" i="11"/>
  <c r="K339" i="11"/>
  <c r="L339" i="11"/>
  <c r="M339" i="11"/>
  <c r="N339" i="11"/>
  <c r="O339" i="11"/>
  <c r="P339" i="11"/>
  <c r="Q339" i="11"/>
  <c r="R339" i="11"/>
  <c r="S339" i="11"/>
  <c r="T339" i="11"/>
  <c r="U339" i="11"/>
  <c r="V339" i="11"/>
  <c r="W339" i="11"/>
  <c r="X339" i="11"/>
  <c r="Y339" i="11"/>
  <c r="Z339" i="11"/>
  <c r="AA339" i="11"/>
  <c r="AB339" i="11"/>
  <c r="AC339" i="11"/>
  <c r="AE339" i="11"/>
  <c r="AF339" i="11"/>
  <c r="AH339" i="11"/>
  <c r="AI339" i="11"/>
  <c r="AJ339" i="11"/>
  <c r="AK339" i="11"/>
  <c r="AL339" i="11"/>
  <c r="AM339" i="11"/>
  <c r="AN339" i="11"/>
  <c r="AO339" i="11"/>
  <c r="AP339" i="11"/>
  <c r="AQ339" i="11"/>
  <c r="AR339" i="11"/>
  <c r="AS339" i="11"/>
  <c r="AT339" i="11"/>
  <c r="AU339" i="11"/>
  <c r="AV339" i="11"/>
  <c r="AW339" i="11"/>
  <c r="AX339" i="11"/>
  <c r="AY339" i="11"/>
  <c r="AZ339" i="11"/>
  <c r="BA339" i="11"/>
  <c r="BB339" i="11"/>
  <c r="BC339" i="11"/>
  <c r="BD339" i="11"/>
  <c r="BE339" i="11"/>
  <c r="BF339" i="11"/>
  <c r="BG339" i="11"/>
  <c r="BH339" i="11"/>
  <c r="BI339" i="11"/>
  <c r="BJ339" i="11"/>
  <c r="BK339" i="11"/>
  <c r="BL339" i="11"/>
  <c r="BM339" i="11"/>
  <c r="BN339" i="11"/>
  <c r="BO339" i="11"/>
  <c r="BP339" i="11"/>
  <c r="BQ339" i="11"/>
  <c r="BR339" i="11"/>
  <c r="BS339" i="11"/>
  <c r="BT339" i="11"/>
  <c r="BU339" i="11"/>
  <c r="BV339" i="11"/>
  <c r="BW339" i="11"/>
  <c r="BX339" i="11"/>
  <c r="BY339" i="11"/>
  <c r="CA339" i="11"/>
  <c r="CB339" i="11"/>
  <c r="CF339" i="11"/>
  <c r="CG339" i="11"/>
  <c r="I340" i="11"/>
  <c r="J340" i="11"/>
  <c r="K340" i="11"/>
  <c r="L340" i="11"/>
  <c r="M340" i="11"/>
  <c r="N340" i="11"/>
  <c r="O340" i="11"/>
  <c r="P340" i="11"/>
  <c r="Q340" i="11"/>
  <c r="R340" i="11"/>
  <c r="S340" i="11"/>
  <c r="T340" i="11"/>
  <c r="U340" i="11"/>
  <c r="V340" i="11"/>
  <c r="W340" i="11"/>
  <c r="X340" i="11"/>
  <c r="Y340" i="11"/>
  <c r="Z340" i="11"/>
  <c r="AA340" i="11"/>
  <c r="AB340" i="11"/>
  <c r="AC340" i="11"/>
  <c r="AE340" i="11"/>
  <c r="AF340" i="11"/>
  <c r="AH340" i="11"/>
  <c r="AI340" i="11"/>
  <c r="AJ340" i="11"/>
  <c r="AK340" i="11"/>
  <c r="AL340" i="11"/>
  <c r="AM340" i="11"/>
  <c r="AN340" i="11"/>
  <c r="AO340" i="11"/>
  <c r="AP340" i="11"/>
  <c r="AQ340" i="11"/>
  <c r="AR340" i="11"/>
  <c r="AS340" i="11"/>
  <c r="AT340" i="11"/>
  <c r="AU340" i="11"/>
  <c r="AV340" i="11"/>
  <c r="AW340" i="11"/>
  <c r="AX340" i="11"/>
  <c r="AY340" i="11"/>
  <c r="AZ340" i="11"/>
  <c r="BA340" i="11"/>
  <c r="BB340" i="11"/>
  <c r="BC340" i="11"/>
  <c r="BD340" i="11"/>
  <c r="BE340" i="11"/>
  <c r="BF340" i="11"/>
  <c r="BG340" i="11"/>
  <c r="BH340" i="11"/>
  <c r="BI340" i="11"/>
  <c r="BJ340" i="11"/>
  <c r="BK340" i="11"/>
  <c r="BL340" i="11"/>
  <c r="BM340" i="11"/>
  <c r="BN340" i="11"/>
  <c r="BO340" i="11"/>
  <c r="BP340" i="11"/>
  <c r="BQ340" i="11"/>
  <c r="BR340" i="11"/>
  <c r="BS340" i="11"/>
  <c r="BT340" i="11"/>
  <c r="BU340" i="11"/>
  <c r="BV340" i="11"/>
  <c r="BW340" i="11"/>
  <c r="BX340" i="11"/>
  <c r="BY340" i="11"/>
  <c r="CA340" i="11"/>
  <c r="CB340" i="11"/>
  <c r="CF340" i="11"/>
  <c r="CG340" i="11"/>
  <c r="I261" i="11"/>
  <c r="J261" i="11"/>
  <c r="K261" i="11"/>
  <c r="L261" i="11"/>
  <c r="M261" i="11"/>
  <c r="N261" i="11"/>
  <c r="O261" i="11"/>
  <c r="P261" i="11"/>
  <c r="Q261" i="11"/>
  <c r="R261" i="11"/>
  <c r="S261" i="11"/>
  <c r="T261" i="11"/>
  <c r="U261" i="11"/>
  <c r="V261" i="11"/>
  <c r="W261" i="11"/>
  <c r="X261" i="11"/>
  <c r="Y261" i="11"/>
  <c r="Z261" i="11"/>
  <c r="AA261" i="11"/>
  <c r="AB261" i="11"/>
  <c r="AC261" i="11"/>
  <c r="AE261" i="11"/>
  <c r="AF261" i="11"/>
  <c r="AH261" i="11"/>
  <c r="AI261" i="11"/>
  <c r="AJ261" i="11"/>
  <c r="AK261" i="11"/>
  <c r="AL261" i="11"/>
  <c r="AM261" i="11"/>
  <c r="AN261" i="11"/>
  <c r="AO261" i="11"/>
  <c r="AP261" i="11"/>
  <c r="AQ261" i="11"/>
  <c r="AR261" i="11"/>
  <c r="AS261" i="11"/>
  <c r="AT261" i="11"/>
  <c r="AU261" i="11"/>
  <c r="AV261" i="11"/>
  <c r="AW261" i="11"/>
  <c r="AX261" i="11"/>
  <c r="AY261" i="11"/>
  <c r="AZ261" i="11"/>
  <c r="BA261" i="11"/>
  <c r="BB261" i="11"/>
  <c r="BC261" i="11"/>
  <c r="BD261" i="11"/>
  <c r="BE261" i="11"/>
  <c r="BF261" i="11"/>
  <c r="BG261" i="11"/>
  <c r="BH261" i="11"/>
  <c r="BI261" i="11"/>
  <c r="BJ261" i="11"/>
  <c r="BK261" i="11"/>
  <c r="BL261" i="11"/>
  <c r="BM261" i="11"/>
  <c r="BN261" i="11"/>
  <c r="BO261" i="11"/>
  <c r="BP261" i="11"/>
  <c r="BQ261" i="11"/>
  <c r="BR261" i="11"/>
  <c r="BS261" i="11"/>
  <c r="BT261" i="11"/>
  <c r="BU261" i="11"/>
  <c r="BV261" i="11"/>
  <c r="BW261" i="11"/>
  <c r="BX261" i="11"/>
  <c r="BY261" i="11"/>
  <c r="CA261" i="11"/>
  <c r="CB261" i="11"/>
  <c r="CF261" i="11"/>
  <c r="CG52" i="11"/>
  <c r="CH52" i="11"/>
  <c r="CI52" i="11"/>
  <c r="CJ52" i="11"/>
  <c r="CK52" i="11"/>
  <c r="CL52" i="11"/>
  <c r="CM52" i="11"/>
  <c r="CN52" i="11"/>
  <c r="CO52" i="11"/>
  <c r="CP52" i="11"/>
  <c r="CQ52" i="11"/>
  <c r="CG53" i="11"/>
  <c r="CH53" i="11"/>
  <c r="CI53" i="11"/>
  <c r="CJ53" i="11"/>
  <c r="CK53" i="11"/>
  <c r="CL53" i="11"/>
  <c r="CM53" i="11"/>
  <c r="CN53" i="11"/>
  <c r="CO53" i="11"/>
  <c r="CP53" i="11"/>
  <c r="CQ53" i="11"/>
  <c r="CG54" i="11"/>
  <c r="CH54" i="11"/>
  <c r="CI54" i="11"/>
  <c r="CJ54" i="11"/>
  <c r="CK54" i="11"/>
  <c r="CL54" i="11"/>
  <c r="CM54" i="11"/>
  <c r="CN54" i="11"/>
  <c r="CO54" i="11"/>
  <c r="CP54" i="11"/>
  <c r="CQ54" i="11"/>
  <c r="CG55" i="11"/>
  <c r="CH55" i="11"/>
  <c r="CI55" i="11"/>
  <c r="CJ55" i="11"/>
  <c r="CK55" i="11"/>
  <c r="CL55" i="11"/>
  <c r="CM55" i="11"/>
  <c r="CN55" i="11"/>
  <c r="CO55" i="11"/>
  <c r="CP55" i="11"/>
  <c r="CQ55" i="11"/>
  <c r="CG56" i="11"/>
  <c r="CH56" i="11"/>
  <c r="CI56" i="11"/>
  <c r="CJ56" i="11"/>
  <c r="CK56" i="11"/>
  <c r="CL56" i="11"/>
  <c r="CM56" i="11"/>
  <c r="CN56" i="11"/>
  <c r="CO56" i="11"/>
  <c r="CP56" i="11"/>
  <c r="CQ56" i="11"/>
  <c r="CG57" i="11"/>
  <c r="CH57" i="11"/>
  <c r="CI57" i="11"/>
  <c r="CJ57" i="11"/>
  <c r="CK57" i="11"/>
  <c r="CL57" i="11"/>
  <c r="CM57" i="11"/>
  <c r="CN57" i="11"/>
  <c r="CO57" i="11"/>
  <c r="CP57" i="11"/>
  <c r="CQ57" i="11"/>
  <c r="CG58" i="11"/>
  <c r="CH58" i="11"/>
  <c r="CI58" i="11"/>
  <c r="CJ58" i="11"/>
  <c r="CK58" i="11"/>
  <c r="CL58" i="11"/>
  <c r="CM58" i="11"/>
  <c r="CN58" i="11"/>
  <c r="CO58" i="11"/>
  <c r="CP58" i="11"/>
  <c r="CQ58" i="11"/>
  <c r="CG59" i="11"/>
  <c r="CH59" i="11"/>
  <c r="CI59" i="11"/>
  <c r="CJ59" i="11"/>
  <c r="CK59" i="11"/>
  <c r="CL59" i="11"/>
  <c r="CM59" i="11"/>
  <c r="CN59" i="11"/>
  <c r="CO59" i="11"/>
  <c r="CP59" i="11"/>
  <c r="CQ59" i="11"/>
  <c r="CG60" i="11"/>
  <c r="CH60" i="11"/>
  <c r="CI60" i="11"/>
  <c r="CJ60" i="11"/>
  <c r="CK60" i="11"/>
  <c r="CL60" i="11"/>
  <c r="CM60" i="11"/>
  <c r="CN60" i="11"/>
  <c r="CO60" i="11"/>
  <c r="CP60" i="11"/>
  <c r="CQ60" i="11"/>
  <c r="CG61" i="11"/>
  <c r="CH61" i="11"/>
  <c r="CI61" i="11"/>
  <c r="CJ61" i="11"/>
  <c r="CK61" i="11"/>
  <c r="CL61" i="11"/>
  <c r="CM61" i="11"/>
  <c r="CN61" i="11"/>
  <c r="CO61" i="11"/>
  <c r="CP61" i="11"/>
  <c r="CQ61" i="11"/>
  <c r="CG62" i="11"/>
  <c r="CH62" i="11"/>
  <c r="CI62" i="11"/>
  <c r="CJ62" i="11"/>
  <c r="CK62" i="11"/>
  <c r="CL62" i="11"/>
  <c r="CM62" i="11"/>
  <c r="CN62" i="11"/>
  <c r="CO62" i="11"/>
  <c r="CP62" i="11"/>
  <c r="CQ62" i="11"/>
  <c r="CG63" i="11"/>
  <c r="CH63" i="11"/>
  <c r="CI63" i="11"/>
  <c r="CJ63" i="11"/>
  <c r="CK63" i="11"/>
  <c r="CL63" i="11"/>
  <c r="CM63" i="11"/>
  <c r="CN63" i="11"/>
  <c r="CO63" i="11"/>
  <c r="CP63" i="11"/>
  <c r="CQ63" i="11"/>
  <c r="CG64" i="11"/>
  <c r="CH64" i="11"/>
  <c r="CI64" i="11"/>
  <c r="CJ64" i="11"/>
  <c r="CK64" i="11"/>
  <c r="CL64" i="11"/>
  <c r="CM64" i="11"/>
  <c r="CN64" i="11"/>
  <c r="CO64" i="11"/>
  <c r="CP64" i="11"/>
  <c r="CQ64" i="11"/>
  <c r="CG65" i="11"/>
  <c r="CH65" i="11"/>
  <c r="CI65" i="11"/>
  <c r="CJ65" i="11"/>
  <c r="CK65" i="11"/>
  <c r="CL65" i="11"/>
  <c r="CM65" i="11"/>
  <c r="CN65" i="11"/>
  <c r="CO65" i="11"/>
  <c r="CP65" i="11"/>
  <c r="CQ65" i="11"/>
  <c r="CG66" i="11"/>
  <c r="CH66" i="11"/>
  <c r="CI66" i="11"/>
  <c r="CJ66" i="11"/>
  <c r="CK66" i="11"/>
  <c r="CL66" i="11"/>
  <c r="CM66" i="11"/>
  <c r="CN66" i="11"/>
  <c r="CO66" i="11"/>
  <c r="CP66" i="11"/>
  <c r="CQ66" i="11"/>
  <c r="CG67" i="11"/>
  <c r="CH67" i="11"/>
  <c r="CI67" i="11"/>
  <c r="CJ67" i="11"/>
  <c r="CK67" i="11"/>
  <c r="CL67" i="11"/>
  <c r="CM67" i="11"/>
  <c r="CN67" i="11"/>
  <c r="CO67" i="11"/>
  <c r="CP67" i="11"/>
  <c r="CQ67" i="11"/>
  <c r="CG68" i="11"/>
  <c r="CH68" i="11"/>
  <c r="CI68" i="11"/>
  <c r="CJ68" i="11"/>
  <c r="CK68" i="11"/>
  <c r="CL68" i="11"/>
  <c r="CM68" i="11"/>
  <c r="CN68" i="11"/>
  <c r="CO68" i="11"/>
  <c r="CP68" i="11"/>
  <c r="CQ68" i="11"/>
  <c r="CG69" i="11"/>
  <c r="CH69" i="11"/>
  <c r="CI69" i="11"/>
  <c r="CJ69" i="11"/>
  <c r="CK69" i="11"/>
  <c r="CL69" i="11"/>
  <c r="CM69" i="11"/>
  <c r="CN69" i="11"/>
  <c r="CO69" i="11"/>
  <c r="CP69" i="11"/>
  <c r="CQ69" i="11"/>
  <c r="CG70" i="11"/>
  <c r="CH70" i="11"/>
  <c r="CI70" i="11"/>
  <c r="CJ70" i="11"/>
  <c r="CK70" i="11"/>
  <c r="CL70" i="11"/>
  <c r="CM70" i="11"/>
  <c r="CN70" i="11"/>
  <c r="CO70" i="11"/>
  <c r="CP70" i="11"/>
  <c r="CQ70" i="11"/>
  <c r="CG71" i="11"/>
  <c r="CH71" i="11"/>
  <c r="CI71" i="11"/>
  <c r="CJ71" i="11"/>
  <c r="CK71" i="11"/>
  <c r="CL71" i="11"/>
  <c r="CM71" i="11"/>
  <c r="CN71" i="11"/>
  <c r="CO71" i="11"/>
  <c r="CP71" i="11"/>
  <c r="CQ71" i="11"/>
  <c r="CG72" i="11"/>
  <c r="CH72" i="11"/>
  <c r="CI72" i="11"/>
  <c r="CJ72" i="11"/>
  <c r="CK72" i="11"/>
  <c r="CL72" i="11"/>
  <c r="CM72" i="11"/>
  <c r="CN72" i="11"/>
  <c r="CO72" i="11"/>
  <c r="CP72" i="11"/>
  <c r="CQ72" i="11"/>
  <c r="CG73" i="11"/>
  <c r="CH73" i="11"/>
  <c r="CI73" i="11"/>
  <c r="CJ73" i="11"/>
  <c r="CK73" i="11"/>
  <c r="CL73" i="11"/>
  <c r="CM73" i="11"/>
  <c r="CN73" i="11"/>
  <c r="CO73" i="11"/>
  <c r="CP73" i="11"/>
  <c r="CQ73" i="11"/>
  <c r="CG74" i="11"/>
  <c r="CH74" i="11"/>
  <c r="CI74" i="11"/>
  <c r="CJ74" i="11"/>
  <c r="CK74" i="11"/>
  <c r="CL74" i="11"/>
  <c r="CM74" i="11"/>
  <c r="CN74" i="11"/>
  <c r="CO74" i="11"/>
  <c r="CP74" i="11"/>
  <c r="CQ74" i="11"/>
  <c r="CG75" i="11"/>
  <c r="CH75" i="11"/>
  <c r="CI75" i="11"/>
  <c r="CJ75" i="11"/>
  <c r="CK75" i="11"/>
  <c r="CL75" i="11"/>
  <c r="CM75" i="11"/>
  <c r="CN75" i="11"/>
  <c r="CO75" i="11"/>
  <c r="CP75" i="11"/>
  <c r="CQ75" i="11"/>
  <c r="CG76" i="11"/>
  <c r="CH76" i="11"/>
  <c r="CI76" i="11"/>
  <c r="CJ76" i="11"/>
  <c r="CK76" i="11"/>
  <c r="CL76" i="11"/>
  <c r="CM76" i="11"/>
  <c r="CN76" i="11"/>
  <c r="CO76" i="11"/>
  <c r="CP76" i="11"/>
  <c r="CQ76" i="11"/>
  <c r="CG77" i="11"/>
  <c r="CH77" i="11"/>
  <c r="CI77" i="11"/>
  <c r="CJ77" i="11"/>
  <c r="CK77" i="11"/>
  <c r="CL77" i="11"/>
  <c r="CM77" i="11"/>
  <c r="CN77" i="11"/>
  <c r="CO77" i="11"/>
  <c r="CP77" i="11"/>
  <c r="CQ77" i="11"/>
  <c r="CG78" i="11"/>
  <c r="CH78" i="11"/>
  <c r="CI78" i="11"/>
  <c r="CJ78" i="11"/>
  <c r="CK78" i="11"/>
  <c r="CL78" i="11"/>
  <c r="CM78" i="11"/>
  <c r="CN78" i="11"/>
  <c r="CO78" i="11"/>
  <c r="CP78" i="11"/>
  <c r="CQ78" i="11"/>
  <c r="CG79" i="11"/>
  <c r="CH79" i="11"/>
  <c r="CI79" i="11"/>
  <c r="CJ79" i="11"/>
  <c r="CK79" i="11"/>
  <c r="CL79" i="11"/>
  <c r="CM79" i="11"/>
  <c r="CN79" i="11"/>
  <c r="CO79" i="11"/>
  <c r="CP79" i="11"/>
  <c r="CQ79" i="11"/>
  <c r="CG80" i="11"/>
  <c r="CH80" i="11"/>
  <c r="CI80" i="11"/>
  <c r="CJ80" i="11"/>
  <c r="CK80" i="11"/>
  <c r="CL80" i="11"/>
  <c r="CM80" i="11"/>
  <c r="CN80" i="11"/>
  <c r="CO80" i="11"/>
  <c r="CP80" i="11"/>
  <c r="CQ80" i="11"/>
  <c r="CG81" i="11"/>
  <c r="CH81" i="11"/>
  <c r="CI81" i="11"/>
  <c r="CJ81" i="11"/>
  <c r="CK81" i="11"/>
  <c r="CL81" i="11"/>
  <c r="CM81" i="11"/>
  <c r="CN81" i="11"/>
  <c r="CO81" i="11"/>
  <c r="CP81" i="11"/>
  <c r="CQ81" i="11"/>
  <c r="CG82" i="11"/>
  <c r="CH82" i="11"/>
  <c r="CI82" i="11"/>
  <c r="CJ82" i="11"/>
  <c r="CK82" i="11"/>
  <c r="CL82" i="11"/>
  <c r="CM82" i="11"/>
  <c r="CN82" i="11"/>
  <c r="CO82" i="11"/>
  <c r="CP82" i="11"/>
  <c r="CQ82" i="11"/>
  <c r="CG83" i="11"/>
  <c r="CH83" i="11"/>
  <c r="CI83" i="11"/>
  <c r="CJ83" i="11"/>
  <c r="CK83" i="11"/>
  <c r="CL83" i="11"/>
  <c r="CM83" i="11"/>
  <c r="CN83" i="11"/>
  <c r="CO83" i="11"/>
  <c r="CP83" i="11"/>
  <c r="CQ83" i="11"/>
  <c r="CG84" i="11"/>
  <c r="CH84" i="11"/>
  <c r="CI84" i="11"/>
  <c r="CJ84" i="11"/>
  <c r="CK84" i="11"/>
  <c r="CL84" i="11"/>
  <c r="CM84" i="11"/>
  <c r="CN84" i="11"/>
  <c r="CO84" i="11"/>
  <c r="CP84" i="11"/>
  <c r="CQ84" i="11"/>
  <c r="CG85" i="11"/>
  <c r="CH85" i="11"/>
  <c r="CI85" i="11"/>
  <c r="CJ85" i="11"/>
  <c r="CK85" i="11"/>
  <c r="CL85" i="11"/>
  <c r="CM85" i="11"/>
  <c r="CN85" i="11"/>
  <c r="CO85" i="11"/>
  <c r="CP85" i="11"/>
  <c r="CQ85" i="11"/>
  <c r="CG86" i="11"/>
  <c r="CH86" i="11"/>
  <c r="CI86" i="11"/>
  <c r="CJ86" i="11"/>
  <c r="CK86" i="11"/>
  <c r="CL86" i="11"/>
  <c r="CM86" i="11"/>
  <c r="CN86" i="11"/>
  <c r="CO86" i="11"/>
  <c r="CP86" i="11"/>
  <c r="CQ86" i="11"/>
  <c r="CG87" i="11"/>
  <c r="CH87" i="11"/>
  <c r="CI87" i="11"/>
  <c r="CJ87" i="11"/>
  <c r="CK87" i="11"/>
  <c r="CL87" i="11"/>
  <c r="CM87" i="11"/>
  <c r="CN87" i="11"/>
  <c r="CO87" i="11"/>
  <c r="CP87" i="11"/>
  <c r="CQ87" i="11"/>
  <c r="CG88" i="11"/>
  <c r="CH88" i="11"/>
  <c r="CI88" i="11"/>
  <c r="CJ88" i="11"/>
  <c r="CK88" i="11"/>
  <c r="CL88" i="11"/>
  <c r="CM88" i="11"/>
  <c r="CN88" i="11"/>
  <c r="CO88" i="11"/>
  <c r="CP88" i="11"/>
  <c r="CQ88" i="11"/>
  <c r="CG89" i="11"/>
  <c r="CH89" i="11"/>
  <c r="CI89" i="11"/>
  <c r="CJ89" i="11"/>
  <c r="CK89" i="11"/>
  <c r="CL89" i="11"/>
  <c r="CM89" i="11"/>
  <c r="CN89" i="11"/>
  <c r="CO89" i="11"/>
  <c r="CP89" i="11"/>
  <c r="CQ89" i="11"/>
  <c r="CG90" i="11"/>
  <c r="CH90" i="11"/>
  <c r="CI90" i="11"/>
  <c r="CJ90" i="11"/>
  <c r="CK90" i="11"/>
  <c r="CL90" i="11"/>
  <c r="CM90" i="11"/>
  <c r="CN90" i="11"/>
  <c r="CO90" i="11"/>
  <c r="CP90" i="11"/>
  <c r="CQ90" i="11"/>
  <c r="CG91" i="11"/>
  <c r="CH91" i="11"/>
  <c r="CI91" i="11"/>
  <c r="CJ91" i="11"/>
  <c r="CK91" i="11"/>
  <c r="CL91" i="11"/>
  <c r="CM91" i="11"/>
  <c r="CN91" i="11"/>
  <c r="CO91" i="11"/>
  <c r="CP91" i="11"/>
  <c r="CQ91" i="11"/>
  <c r="CG92" i="11"/>
  <c r="CH92" i="11"/>
  <c r="CI92" i="11"/>
  <c r="CJ92" i="11"/>
  <c r="CK92" i="11"/>
  <c r="CL92" i="11"/>
  <c r="CM92" i="11"/>
  <c r="CN92" i="11"/>
  <c r="CO92" i="11"/>
  <c r="CP92" i="11"/>
  <c r="CQ92" i="11"/>
  <c r="CG93" i="11"/>
  <c r="CH93" i="11"/>
  <c r="CI93" i="11"/>
  <c r="CJ93" i="11"/>
  <c r="CK93" i="11"/>
  <c r="CL93" i="11"/>
  <c r="CM93" i="11"/>
  <c r="CN93" i="11"/>
  <c r="CO93" i="11"/>
  <c r="CP93" i="11"/>
  <c r="CQ93" i="11"/>
  <c r="CG94" i="11"/>
  <c r="CH94" i="11"/>
  <c r="CI94" i="11"/>
  <c r="CJ94" i="11"/>
  <c r="CK94" i="11"/>
  <c r="CL94" i="11"/>
  <c r="CM94" i="11"/>
  <c r="CN94" i="11"/>
  <c r="CO94" i="11"/>
  <c r="CP94" i="11"/>
  <c r="CQ94" i="11"/>
  <c r="CG95" i="11"/>
  <c r="CH95" i="11"/>
  <c r="CI95" i="11"/>
  <c r="CJ95" i="11"/>
  <c r="CK95" i="11"/>
  <c r="CL95" i="11"/>
  <c r="CM95" i="11"/>
  <c r="CN95" i="11"/>
  <c r="CO95" i="11"/>
  <c r="CP95" i="11"/>
  <c r="CQ95" i="11"/>
  <c r="CG96" i="11"/>
  <c r="CH96" i="11"/>
  <c r="CI96" i="11"/>
  <c r="CJ96" i="11"/>
  <c r="CK96" i="11"/>
  <c r="CL96" i="11"/>
  <c r="CM96" i="11"/>
  <c r="CN96" i="11"/>
  <c r="CO96" i="11"/>
  <c r="CP96" i="11"/>
  <c r="CQ96" i="11"/>
  <c r="CG97" i="11"/>
  <c r="CH97" i="11"/>
  <c r="CI97" i="11"/>
  <c r="CJ97" i="11"/>
  <c r="CK97" i="11"/>
  <c r="CL97" i="11"/>
  <c r="CM97" i="11"/>
  <c r="CN97" i="11"/>
  <c r="CO97" i="11"/>
  <c r="CP97" i="11"/>
  <c r="CQ97" i="11"/>
  <c r="CG98" i="11"/>
  <c r="CH98" i="11"/>
  <c r="CI98" i="11"/>
  <c r="CJ98" i="11"/>
  <c r="CK98" i="11"/>
  <c r="CL98" i="11"/>
  <c r="CM98" i="11"/>
  <c r="CN98" i="11"/>
  <c r="CO98" i="11"/>
  <c r="CP98" i="11"/>
  <c r="CQ98" i="11"/>
  <c r="CG99" i="11"/>
  <c r="CH99" i="11"/>
  <c r="CI99" i="11"/>
  <c r="CJ99" i="11"/>
  <c r="CK99" i="11"/>
  <c r="CL99" i="11"/>
  <c r="CM99" i="11"/>
  <c r="CN99" i="11"/>
  <c r="CO99" i="11"/>
  <c r="CP99" i="11"/>
  <c r="CQ99" i="11"/>
  <c r="CG100" i="11"/>
  <c r="CH100" i="11"/>
  <c r="CI100" i="11"/>
  <c r="CJ100" i="11"/>
  <c r="CK100" i="11"/>
  <c r="CL100" i="11"/>
  <c r="CM100" i="11"/>
  <c r="CN100" i="11"/>
  <c r="CO100" i="11"/>
  <c r="CP100" i="11"/>
  <c r="CQ100" i="11"/>
  <c r="CG101" i="11"/>
  <c r="CH101" i="11"/>
  <c r="CI101" i="11"/>
  <c r="CJ101" i="11"/>
  <c r="CK101" i="11"/>
  <c r="CL101" i="11"/>
  <c r="CM101" i="11"/>
  <c r="CN101" i="11"/>
  <c r="CO101" i="11"/>
  <c r="CP101" i="11"/>
  <c r="CQ101" i="11"/>
  <c r="CG102" i="11"/>
  <c r="CH102" i="11"/>
  <c r="CI102" i="11"/>
  <c r="CJ102" i="11"/>
  <c r="CK102" i="11"/>
  <c r="CL102" i="11"/>
  <c r="CM102" i="11"/>
  <c r="CN102" i="11"/>
  <c r="CO102" i="11"/>
  <c r="CP102" i="11"/>
  <c r="CQ102" i="11"/>
  <c r="CG103" i="11"/>
  <c r="CH103" i="11"/>
  <c r="CI103" i="11"/>
  <c r="CJ103" i="11"/>
  <c r="CK103" i="11"/>
  <c r="CL103" i="11"/>
  <c r="CM103" i="11"/>
  <c r="CN103" i="11"/>
  <c r="CO103" i="11"/>
  <c r="CP103" i="11"/>
  <c r="CQ103" i="11"/>
  <c r="CG104" i="11"/>
  <c r="CH104" i="11"/>
  <c r="CI104" i="11"/>
  <c r="CJ104" i="11"/>
  <c r="CK104" i="11"/>
  <c r="CL104" i="11"/>
  <c r="CM104" i="11"/>
  <c r="CN104" i="11"/>
  <c r="CO104" i="11"/>
  <c r="CP104" i="11"/>
  <c r="CQ104" i="11"/>
  <c r="CG105" i="11"/>
  <c r="CH105" i="11"/>
  <c r="CI105" i="11"/>
  <c r="CJ105" i="11"/>
  <c r="CK105" i="11"/>
  <c r="CL105" i="11"/>
  <c r="CM105" i="11"/>
  <c r="CN105" i="11"/>
  <c r="CO105" i="11"/>
  <c r="CP105" i="11"/>
  <c r="CQ105" i="11"/>
  <c r="CG106" i="11"/>
  <c r="CH106" i="11"/>
  <c r="CI106" i="11"/>
  <c r="CJ106" i="11"/>
  <c r="CK106" i="11"/>
  <c r="CL106" i="11"/>
  <c r="CM106" i="11"/>
  <c r="CN106" i="11"/>
  <c r="CO106" i="11"/>
  <c r="CP106" i="11"/>
  <c r="CQ106" i="11"/>
  <c r="CG107" i="11"/>
  <c r="CH107" i="11"/>
  <c r="CI107" i="11"/>
  <c r="CJ107" i="11"/>
  <c r="CK107" i="11"/>
  <c r="CL107" i="11"/>
  <c r="CM107" i="11"/>
  <c r="CN107" i="11"/>
  <c r="CO107" i="11"/>
  <c r="CP107" i="11"/>
  <c r="CQ107" i="11"/>
  <c r="CG108" i="11"/>
  <c r="CH108" i="11"/>
  <c r="CI108" i="11"/>
  <c r="CJ108" i="11"/>
  <c r="CK108" i="11"/>
  <c r="CL108" i="11"/>
  <c r="CM108" i="11"/>
  <c r="CN108" i="11"/>
  <c r="CO108" i="11"/>
  <c r="CP108" i="11"/>
  <c r="CQ108" i="11"/>
  <c r="CG109" i="11"/>
  <c r="CH109" i="11"/>
  <c r="CI109" i="11"/>
  <c r="CJ109" i="11"/>
  <c r="CK109" i="11"/>
  <c r="CL109" i="11"/>
  <c r="CM109" i="11"/>
  <c r="CN109" i="11"/>
  <c r="CO109" i="11"/>
  <c r="CP109" i="11"/>
  <c r="CQ109" i="11"/>
  <c r="CG110" i="11"/>
  <c r="CH110" i="11"/>
  <c r="CI110" i="11"/>
  <c r="CJ110" i="11"/>
  <c r="CK110" i="11"/>
  <c r="CL110" i="11"/>
  <c r="CM110" i="11"/>
  <c r="CN110" i="11"/>
  <c r="CO110" i="11"/>
  <c r="CP110" i="11"/>
  <c r="CQ110" i="11"/>
  <c r="CG111" i="11"/>
  <c r="CH111" i="11"/>
  <c r="CI111" i="11"/>
  <c r="CJ111" i="11"/>
  <c r="CK111" i="11"/>
  <c r="CL111" i="11"/>
  <c r="CM111" i="11"/>
  <c r="CN111" i="11"/>
  <c r="CO111" i="11"/>
  <c r="CP111" i="11"/>
  <c r="CQ111" i="11"/>
  <c r="CG112" i="11"/>
  <c r="CH112" i="11"/>
  <c r="CI112" i="11"/>
  <c r="CJ112" i="11"/>
  <c r="CK112" i="11"/>
  <c r="CL112" i="11"/>
  <c r="CM112" i="11"/>
  <c r="CN112" i="11"/>
  <c r="CO112" i="11"/>
  <c r="CP112" i="11"/>
  <c r="CQ112" i="11"/>
  <c r="CG113" i="11"/>
  <c r="CH113" i="11"/>
  <c r="CI113" i="11"/>
  <c r="CJ113" i="11"/>
  <c r="CK113" i="11"/>
  <c r="CL113" i="11"/>
  <c r="CM113" i="11"/>
  <c r="CN113" i="11"/>
  <c r="CO113" i="11"/>
  <c r="CP113" i="11"/>
  <c r="CQ113" i="11"/>
  <c r="CG114" i="11"/>
  <c r="CH114" i="11"/>
  <c r="CI114" i="11"/>
  <c r="CJ114" i="11"/>
  <c r="CK114" i="11"/>
  <c r="CL114" i="11"/>
  <c r="CM114" i="11"/>
  <c r="CN114" i="11"/>
  <c r="CO114" i="11"/>
  <c r="CP114" i="11"/>
  <c r="CQ114" i="11"/>
  <c r="CG115" i="11"/>
  <c r="CH115" i="11"/>
  <c r="CI115" i="11"/>
  <c r="CJ115" i="11"/>
  <c r="CK115" i="11"/>
  <c r="CL115" i="11"/>
  <c r="CM115" i="11"/>
  <c r="CN115" i="11"/>
  <c r="CO115" i="11"/>
  <c r="CP115" i="11"/>
  <c r="CQ115" i="11"/>
  <c r="CG116" i="11"/>
  <c r="CH116" i="11"/>
  <c r="CI116" i="11"/>
  <c r="CJ116" i="11"/>
  <c r="CK116" i="11"/>
  <c r="CL116" i="11"/>
  <c r="CM116" i="11"/>
  <c r="CN116" i="11"/>
  <c r="CO116" i="11"/>
  <c r="CP116" i="11"/>
  <c r="CQ116" i="11"/>
  <c r="CG117" i="11"/>
  <c r="CH117" i="11"/>
  <c r="CI117" i="11"/>
  <c r="CJ117" i="11"/>
  <c r="CK117" i="11"/>
  <c r="CL117" i="11"/>
  <c r="CM117" i="11"/>
  <c r="CN117" i="11"/>
  <c r="CO117" i="11"/>
  <c r="CP117" i="11"/>
  <c r="CQ117" i="11"/>
  <c r="CG118" i="11"/>
  <c r="CH118" i="11"/>
  <c r="CI118" i="11"/>
  <c r="CJ118" i="11"/>
  <c r="CK118" i="11"/>
  <c r="CL118" i="11"/>
  <c r="CM118" i="11"/>
  <c r="CN118" i="11"/>
  <c r="CO118" i="11"/>
  <c r="CP118" i="11"/>
  <c r="CQ118" i="11"/>
  <c r="CG119" i="11"/>
  <c r="CH119" i="11"/>
  <c r="CI119" i="11"/>
  <c r="CJ119" i="11"/>
  <c r="CK119" i="11"/>
  <c r="CL119" i="11"/>
  <c r="CM119" i="11"/>
  <c r="CN119" i="11"/>
  <c r="CO119" i="11"/>
  <c r="CP119" i="11"/>
  <c r="CQ119" i="11"/>
  <c r="CG120" i="11"/>
  <c r="CH120" i="11"/>
  <c r="CI120" i="11"/>
  <c r="CJ120" i="11"/>
  <c r="CK120" i="11"/>
  <c r="CL120" i="11"/>
  <c r="CM120" i="11"/>
  <c r="CN120" i="11"/>
  <c r="CO120" i="11"/>
  <c r="CP120" i="11"/>
  <c r="CQ120" i="11"/>
  <c r="CG121" i="11"/>
  <c r="CH121" i="11"/>
  <c r="CI121" i="11"/>
  <c r="CJ121" i="11"/>
  <c r="CK121" i="11"/>
  <c r="CL121" i="11"/>
  <c r="CM121" i="11"/>
  <c r="CN121" i="11"/>
  <c r="CO121" i="11"/>
  <c r="CP121" i="11"/>
  <c r="CQ121" i="11"/>
  <c r="CG122" i="11"/>
  <c r="CH122" i="11"/>
  <c r="CI122" i="11"/>
  <c r="CJ122" i="11"/>
  <c r="CK122" i="11"/>
  <c r="CL122" i="11"/>
  <c r="CM122" i="11"/>
  <c r="CN122" i="11"/>
  <c r="CO122" i="11"/>
  <c r="CP122" i="11"/>
  <c r="CQ122" i="11"/>
  <c r="CG123" i="11"/>
  <c r="CH123" i="11"/>
  <c r="CI123" i="11"/>
  <c r="CJ123" i="11"/>
  <c r="CK123" i="11"/>
  <c r="CL123" i="11"/>
  <c r="CM123" i="11"/>
  <c r="CN123" i="11"/>
  <c r="CO123" i="11"/>
  <c r="CP123" i="11"/>
  <c r="CQ123" i="11"/>
  <c r="CG124" i="11"/>
  <c r="CH124" i="11"/>
  <c r="CI124" i="11"/>
  <c r="CJ124" i="11"/>
  <c r="CK124" i="11"/>
  <c r="CL124" i="11"/>
  <c r="CM124" i="11"/>
  <c r="CN124" i="11"/>
  <c r="CO124" i="11"/>
  <c r="CP124" i="11"/>
  <c r="CQ124" i="11"/>
  <c r="CG125" i="11"/>
  <c r="CH125" i="11"/>
  <c r="CI125" i="11"/>
  <c r="CJ125" i="11"/>
  <c r="CK125" i="11"/>
  <c r="CL125" i="11"/>
  <c r="CM125" i="11"/>
  <c r="CN125" i="11"/>
  <c r="CO125" i="11"/>
  <c r="CP125" i="11"/>
  <c r="CQ125" i="11"/>
  <c r="CG126" i="11"/>
  <c r="CH126" i="11"/>
  <c r="CI126" i="11"/>
  <c r="CJ126" i="11"/>
  <c r="CK126" i="11"/>
  <c r="CL126" i="11"/>
  <c r="CM126" i="11"/>
  <c r="CN126" i="11"/>
  <c r="CO126" i="11"/>
  <c r="CP126" i="11"/>
  <c r="CQ126" i="11"/>
  <c r="CG127" i="11"/>
  <c r="CH127" i="11"/>
  <c r="CI127" i="11"/>
  <c r="CJ127" i="11"/>
  <c r="CK127" i="11"/>
  <c r="CL127" i="11"/>
  <c r="CM127" i="11"/>
  <c r="CN127" i="11"/>
  <c r="CO127" i="11"/>
  <c r="CP127" i="11"/>
  <c r="CQ127" i="11"/>
  <c r="CG128" i="11"/>
  <c r="CH128" i="11"/>
  <c r="CI128" i="11"/>
  <c r="CJ128" i="11"/>
  <c r="CK128" i="11"/>
  <c r="CL128" i="11"/>
  <c r="CM128" i="11"/>
  <c r="CN128" i="11"/>
  <c r="CO128" i="11"/>
  <c r="CP128" i="11"/>
  <c r="CQ128" i="11"/>
  <c r="CG129" i="11"/>
  <c r="CH129" i="11"/>
  <c r="CI129" i="11"/>
  <c r="CJ129" i="11"/>
  <c r="CK129" i="11"/>
  <c r="CL129" i="11"/>
  <c r="CM129" i="11"/>
  <c r="CN129" i="11"/>
  <c r="CO129" i="11"/>
  <c r="CP129" i="11"/>
  <c r="CQ129" i="11"/>
  <c r="CG130" i="11"/>
  <c r="CH130" i="11"/>
  <c r="CI130" i="11"/>
  <c r="CJ130" i="11"/>
  <c r="CK130" i="11"/>
  <c r="CL130" i="11"/>
  <c r="CM130" i="11"/>
  <c r="CN130" i="11"/>
  <c r="CO130" i="11"/>
  <c r="CP130" i="11"/>
  <c r="CQ130" i="11"/>
  <c r="CG131" i="11"/>
  <c r="CH131" i="11"/>
  <c r="CI131" i="11"/>
  <c r="CJ131" i="11"/>
  <c r="CK131" i="11"/>
  <c r="CL131" i="11"/>
  <c r="CM131" i="11"/>
  <c r="CN131" i="11"/>
  <c r="CO131" i="11"/>
  <c r="CP131" i="11"/>
  <c r="CQ131" i="11"/>
  <c r="CG132" i="11"/>
  <c r="CH132" i="11"/>
  <c r="CI132" i="11"/>
  <c r="CJ132" i="11"/>
  <c r="CK132" i="11"/>
  <c r="CL132" i="11"/>
  <c r="CM132" i="11"/>
  <c r="CN132" i="11"/>
  <c r="CO132" i="11"/>
  <c r="CP132" i="11"/>
  <c r="CQ132" i="11"/>
  <c r="CG133" i="11"/>
  <c r="CH133" i="11"/>
  <c r="CI133" i="11"/>
  <c r="CJ133" i="11"/>
  <c r="CK133" i="11"/>
  <c r="CL133" i="11"/>
  <c r="CM133" i="11"/>
  <c r="CN133" i="11"/>
  <c r="CO133" i="11"/>
  <c r="CP133" i="11"/>
  <c r="CQ133" i="11"/>
  <c r="CG134" i="11"/>
  <c r="CH134" i="11"/>
  <c r="CI134" i="11"/>
  <c r="CJ134" i="11"/>
  <c r="CK134" i="11"/>
  <c r="CL134" i="11"/>
  <c r="CM134" i="11"/>
  <c r="CN134" i="11"/>
  <c r="CO134" i="11"/>
  <c r="CP134" i="11"/>
  <c r="CQ134" i="11"/>
  <c r="CG135" i="11"/>
  <c r="CH135" i="11"/>
  <c r="CI135" i="11"/>
  <c r="CJ135" i="11"/>
  <c r="CK135" i="11"/>
  <c r="CL135" i="11"/>
  <c r="CM135" i="11"/>
  <c r="CN135" i="11"/>
  <c r="CO135" i="11"/>
  <c r="CP135" i="11"/>
  <c r="CQ135" i="11"/>
  <c r="CG136" i="11"/>
  <c r="CH136" i="11"/>
  <c r="CI136" i="11"/>
  <c r="CJ136" i="11"/>
  <c r="CK136" i="11"/>
  <c r="CL136" i="11"/>
  <c r="CM136" i="11"/>
  <c r="CN136" i="11"/>
  <c r="CO136" i="11"/>
  <c r="CP136" i="11"/>
  <c r="CQ136" i="11"/>
  <c r="CG137" i="11"/>
  <c r="CH137" i="11"/>
  <c r="CI137" i="11"/>
  <c r="CJ137" i="11"/>
  <c r="CK137" i="11"/>
  <c r="CL137" i="11"/>
  <c r="CM137" i="11"/>
  <c r="CN137" i="11"/>
  <c r="CO137" i="11"/>
  <c r="CP137" i="11"/>
  <c r="CQ137" i="11"/>
  <c r="CG138" i="11"/>
  <c r="CH138" i="11"/>
  <c r="CI138" i="11"/>
  <c r="CJ138" i="11"/>
  <c r="CK138" i="11"/>
  <c r="CL138" i="11"/>
  <c r="CM138" i="11"/>
  <c r="CN138" i="11"/>
  <c r="CO138" i="11"/>
  <c r="CP138" i="11"/>
  <c r="CQ138" i="11"/>
  <c r="CG139" i="11"/>
  <c r="CH139" i="11"/>
  <c r="CI139" i="11"/>
  <c r="CJ139" i="11"/>
  <c r="CK139" i="11"/>
  <c r="CL139" i="11"/>
  <c r="CM139" i="11"/>
  <c r="CN139" i="11"/>
  <c r="CO139" i="11"/>
  <c r="CP139" i="11"/>
  <c r="CQ139" i="11"/>
  <c r="CG140" i="11"/>
  <c r="CH140" i="11"/>
  <c r="CI140" i="11"/>
  <c r="CJ140" i="11"/>
  <c r="CK140" i="11"/>
  <c r="CL140" i="11"/>
  <c r="CM140" i="11"/>
  <c r="CN140" i="11"/>
  <c r="CO140" i="11"/>
  <c r="CP140" i="11"/>
  <c r="CQ140" i="11"/>
  <c r="CG141" i="11"/>
  <c r="CH141" i="11"/>
  <c r="CI141" i="11"/>
  <c r="CJ141" i="11"/>
  <c r="CK141" i="11"/>
  <c r="CL141" i="11"/>
  <c r="CM141" i="11"/>
  <c r="CN141" i="11"/>
  <c r="CO141" i="11"/>
  <c r="CP141" i="11"/>
  <c r="CQ141" i="11"/>
  <c r="CG142" i="11"/>
  <c r="CH142" i="11"/>
  <c r="CI142" i="11"/>
  <c r="CJ142" i="11"/>
  <c r="CK142" i="11"/>
  <c r="CL142" i="11"/>
  <c r="CM142" i="11"/>
  <c r="CN142" i="11"/>
  <c r="CO142" i="11"/>
  <c r="CP142" i="11"/>
  <c r="CQ142" i="11"/>
  <c r="CG143" i="11"/>
  <c r="CH143" i="11"/>
  <c r="CI143" i="11"/>
  <c r="CJ143" i="11"/>
  <c r="CK143" i="11"/>
  <c r="CL143" i="11"/>
  <c r="CM143" i="11"/>
  <c r="CN143" i="11"/>
  <c r="CO143" i="11"/>
  <c r="CP143" i="11"/>
  <c r="CQ143" i="11"/>
  <c r="CG144" i="11"/>
  <c r="CH144" i="11"/>
  <c r="CI144" i="11"/>
  <c r="CJ144" i="11"/>
  <c r="CK144" i="11"/>
  <c r="CL144" i="11"/>
  <c r="CM144" i="11"/>
  <c r="CN144" i="11"/>
  <c r="CO144" i="11"/>
  <c r="CP144" i="11"/>
  <c r="CQ144" i="11"/>
  <c r="CG145" i="11"/>
  <c r="CH145" i="11"/>
  <c r="CI145" i="11"/>
  <c r="CJ145" i="11"/>
  <c r="CK145" i="11"/>
  <c r="CL145" i="11"/>
  <c r="CM145" i="11"/>
  <c r="CN145" i="11"/>
  <c r="CO145" i="11"/>
  <c r="CP145" i="11"/>
  <c r="CQ145" i="11"/>
  <c r="CG146" i="11"/>
  <c r="CH146" i="11"/>
  <c r="CI146" i="11"/>
  <c r="CJ146" i="11"/>
  <c r="CK146" i="11"/>
  <c r="CL146" i="11"/>
  <c r="CM146" i="11"/>
  <c r="CN146" i="11"/>
  <c r="CO146" i="11"/>
  <c r="CP146" i="11"/>
  <c r="CQ146" i="11"/>
  <c r="CG147" i="11"/>
  <c r="CH147" i="11"/>
  <c r="CI147" i="11"/>
  <c r="CJ147" i="11"/>
  <c r="CK147" i="11"/>
  <c r="CL147" i="11"/>
  <c r="CM147" i="11"/>
  <c r="CN147" i="11"/>
  <c r="CO147" i="11"/>
  <c r="CP147" i="11"/>
  <c r="CQ147" i="11"/>
  <c r="CG148" i="11"/>
  <c r="CH148" i="11"/>
  <c r="CI148" i="11"/>
  <c r="CJ148" i="11"/>
  <c r="CK148" i="11"/>
  <c r="CL148" i="11"/>
  <c r="CM148" i="11"/>
  <c r="CN148" i="11"/>
  <c r="CO148" i="11"/>
  <c r="CP148" i="11"/>
  <c r="CQ148" i="11"/>
  <c r="CG149" i="11"/>
  <c r="CH149" i="11"/>
  <c r="CI149" i="11"/>
  <c r="CJ149" i="11"/>
  <c r="CK149" i="11"/>
  <c r="CL149" i="11"/>
  <c r="CM149" i="11"/>
  <c r="CN149" i="11"/>
  <c r="CO149" i="11"/>
  <c r="CP149" i="11"/>
  <c r="CQ149" i="11"/>
  <c r="CG150" i="11"/>
  <c r="CH150" i="11"/>
  <c r="CI150" i="11"/>
  <c r="CJ150" i="11"/>
  <c r="CK150" i="11"/>
  <c r="CL150" i="11"/>
  <c r="CM150" i="11"/>
  <c r="CN150" i="11"/>
  <c r="CO150" i="11"/>
  <c r="CP150" i="11"/>
  <c r="CQ150" i="11"/>
  <c r="CG151" i="11"/>
  <c r="CH151" i="11"/>
  <c r="CI151" i="11"/>
  <c r="CJ151" i="11"/>
  <c r="CK151" i="11"/>
  <c r="CL151" i="11"/>
  <c r="CM151" i="11"/>
  <c r="CN151" i="11"/>
  <c r="CO151" i="11"/>
  <c r="CP151" i="11"/>
  <c r="CQ151" i="11"/>
  <c r="CG152" i="11"/>
  <c r="CH152" i="11"/>
  <c r="CI152" i="11"/>
  <c r="CJ152" i="11"/>
  <c r="CK152" i="11"/>
  <c r="CL152" i="11"/>
  <c r="CM152" i="11"/>
  <c r="CN152" i="11"/>
  <c r="CO152" i="11"/>
  <c r="CP152" i="11"/>
  <c r="CQ152" i="11"/>
  <c r="CG153" i="11"/>
  <c r="CH153" i="11"/>
  <c r="CI153" i="11"/>
  <c r="CJ153" i="11"/>
  <c r="CK153" i="11"/>
  <c r="CL153" i="11"/>
  <c r="CM153" i="11"/>
  <c r="CN153" i="11"/>
  <c r="CO153" i="11"/>
  <c r="CP153" i="11"/>
  <c r="CQ153" i="11"/>
  <c r="CG154" i="11"/>
  <c r="CH154" i="11"/>
  <c r="CI154" i="11"/>
  <c r="CJ154" i="11"/>
  <c r="CK154" i="11"/>
  <c r="CL154" i="11"/>
  <c r="CM154" i="11"/>
  <c r="CN154" i="11"/>
  <c r="CO154" i="11"/>
  <c r="CP154" i="11"/>
  <c r="CQ154" i="11"/>
  <c r="CG155" i="11"/>
  <c r="CH155" i="11"/>
  <c r="CI155" i="11"/>
  <c r="CJ155" i="11"/>
  <c r="CK155" i="11"/>
  <c r="CL155" i="11"/>
  <c r="CM155" i="11"/>
  <c r="CN155" i="11"/>
  <c r="CO155" i="11"/>
  <c r="CP155" i="11"/>
  <c r="CQ155" i="11"/>
  <c r="CG156" i="11"/>
  <c r="CH156" i="11"/>
  <c r="CI156" i="11"/>
  <c r="CJ156" i="11"/>
  <c r="CK156" i="11"/>
  <c r="CL156" i="11"/>
  <c r="CM156" i="11"/>
  <c r="CN156" i="11"/>
  <c r="CO156" i="11"/>
  <c r="CP156" i="11"/>
  <c r="CQ156" i="11"/>
  <c r="CG157" i="11"/>
  <c r="CH157" i="11"/>
  <c r="CI157" i="11"/>
  <c r="CJ157" i="11"/>
  <c r="CK157" i="11"/>
  <c r="CL157" i="11"/>
  <c r="CM157" i="11"/>
  <c r="CN157" i="11"/>
  <c r="CO157" i="11"/>
  <c r="CP157" i="11"/>
  <c r="CQ157" i="11"/>
  <c r="CG158" i="11"/>
  <c r="CH158" i="11"/>
  <c r="CI158" i="11"/>
  <c r="CJ158" i="11"/>
  <c r="CK158" i="11"/>
  <c r="CL158" i="11"/>
  <c r="CM158" i="11"/>
  <c r="CN158" i="11"/>
  <c r="CO158" i="11"/>
  <c r="CP158" i="11"/>
  <c r="CQ158" i="11"/>
  <c r="CG159" i="11"/>
  <c r="CH159" i="11"/>
  <c r="CI159" i="11"/>
  <c r="CJ159" i="11"/>
  <c r="CK159" i="11"/>
  <c r="CL159" i="11"/>
  <c r="CM159" i="11"/>
  <c r="CN159" i="11"/>
  <c r="CO159" i="11"/>
  <c r="CP159" i="11"/>
  <c r="CQ159" i="11"/>
  <c r="CG160" i="11"/>
  <c r="CH160" i="11"/>
  <c r="CI160" i="11"/>
  <c r="CJ160" i="11"/>
  <c r="CK160" i="11"/>
  <c r="CL160" i="11"/>
  <c r="CM160" i="11"/>
  <c r="CN160" i="11"/>
  <c r="CO160" i="11"/>
  <c r="CP160" i="11"/>
  <c r="CQ160" i="11"/>
  <c r="CG161" i="11"/>
  <c r="CH161" i="11"/>
  <c r="CI161" i="11"/>
  <c r="CJ161" i="11"/>
  <c r="CK161" i="11"/>
  <c r="CL161" i="11"/>
  <c r="CM161" i="11"/>
  <c r="CN161" i="11"/>
  <c r="CO161" i="11"/>
  <c r="CP161" i="11"/>
  <c r="CQ161" i="11"/>
  <c r="CG162" i="11"/>
  <c r="CH162" i="11"/>
  <c r="CI162" i="11"/>
  <c r="CJ162" i="11"/>
  <c r="CK162" i="11"/>
  <c r="CL162" i="11"/>
  <c r="CM162" i="11"/>
  <c r="CN162" i="11"/>
  <c r="CO162" i="11"/>
  <c r="CP162" i="11"/>
  <c r="CQ162" i="11"/>
  <c r="CG163" i="11"/>
  <c r="CH163" i="11"/>
  <c r="CI163" i="11"/>
  <c r="CJ163" i="11"/>
  <c r="CK163" i="11"/>
  <c r="CL163" i="11"/>
  <c r="CM163" i="11"/>
  <c r="CN163" i="11"/>
  <c r="CO163" i="11"/>
  <c r="CP163" i="11"/>
  <c r="CQ163" i="11"/>
  <c r="CG164" i="11"/>
  <c r="CH164" i="11"/>
  <c r="CI164" i="11"/>
  <c r="CJ164" i="11"/>
  <c r="CK164" i="11"/>
  <c r="CL164" i="11"/>
  <c r="CM164" i="11"/>
  <c r="CN164" i="11"/>
  <c r="CO164" i="11"/>
  <c r="CP164" i="11"/>
  <c r="CQ164" i="11"/>
  <c r="CG165" i="11"/>
  <c r="CH165" i="11"/>
  <c r="CI165" i="11"/>
  <c r="CJ165" i="11"/>
  <c r="CK165" i="11"/>
  <c r="CL165" i="11"/>
  <c r="CM165" i="11"/>
  <c r="CN165" i="11"/>
  <c r="CO165" i="11"/>
  <c r="CP165" i="11"/>
  <c r="CQ165" i="11"/>
  <c r="CG166" i="11"/>
  <c r="CH166" i="11"/>
  <c r="CI166" i="11"/>
  <c r="CJ166" i="11"/>
  <c r="CK166" i="11"/>
  <c r="CL166" i="11"/>
  <c r="CM166" i="11"/>
  <c r="CN166" i="11"/>
  <c r="CO166" i="11"/>
  <c r="CP166" i="11"/>
  <c r="CQ166" i="11"/>
  <c r="CG167" i="11"/>
  <c r="CH167" i="11"/>
  <c r="CI167" i="11"/>
  <c r="CJ167" i="11"/>
  <c r="CK167" i="11"/>
  <c r="CL167" i="11"/>
  <c r="CM167" i="11"/>
  <c r="CN167" i="11"/>
  <c r="CO167" i="11"/>
  <c r="CP167" i="11"/>
  <c r="CQ167" i="11"/>
  <c r="CG168" i="11"/>
  <c r="CH168" i="11"/>
  <c r="CI168" i="11"/>
  <c r="CJ168" i="11"/>
  <c r="CK168" i="11"/>
  <c r="CL168" i="11"/>
  <c r="CM168" i="11"/>
  <c r="CN168" i="11"/>
  <c r="CO168" i="11"/>
  <c r="CP168" i="11"/>
  <c r="CQ168" i="11"/>
  <c r="CG169" i="11"/>
  <c r="CH169" i="11"/>
  <c r="CI169" i="11"/>
  <c r="CJ169" i="11"/>
  <c r="CK169" i="11"/>
  <c r="CL169" i="11"/>
  <c r="CM169" i="11"/>
  <c r="CN169" i="11"/>
  <c r="CO169" i="11"/>
  <c r="CP169" i="11"/>
  <c r="CQ169" i="11"/>
  <c r="CG170" i="11"/>
  <c r="CH170" i="11"/>
  <c r="CI170" i="11"/>
  <c r="CJ170" i="11"/>
  <c r="CK170" i="11"/>
  <c r="CL170" i="11"/>
  <c r="CM170" i="11"/>
  <c r="CN170" i="11"/>
  <c r="CO170" i="11"/>
  <c r="CP170" i="11"/>
  <c r="CQ170" i="11"/>
  <c r="CG171" i="11"/>
  <c r="CH171" i="11"/>
  <c r="CI171" i="11"/>
  <c r="CJ171" i="11"/>
  <c r="CK171" i="11"/>
  <c r="CL171" i="11"/>
  <c r="CM171" i="11"/>
  <c r="CN171" i="11"/>
  <c r="CO171" i="11"/>
  <c r="CP171" i="11"/>
  <c r="CQ171" i="11"/>
  <c r="CG172" i="11"/>
  <c r="CH172" i="11"/>
  <c r="CI172" i="11"/>
  <c r="CJ172" i="11"/>
  <c r="CK172" i="11"/>
  <c r="CL172" i="11"/>
  <c r="CM172" i="11"/>
  <c r="CN172" i="11"/>
  <c r="CO172" i="11"/>
  <c r="CP172" i="11"/>
  <c r="CQ172" i="11"/>
  <c r="CG173" i="11"/>
  <c r="CH173" i="11"/>
  <c r="CI173" i="11"/>
  <c r="CJ173" i="11"/>
  <c r="CK173" i="11"/>
  <c r="CL173" i="11"/>
  <c r="CM173" i="11"/>
  <c r="CN173" i="11"/>
  <c r="CO173" i="11"/>
  <c r="CP173" i="11"/>
  <c r="CQ173" i="11"/>
  <c r="CG174" i="11"/>
  <c r="CH174" i="11"/>
  <c r="CI174" i="11"/>
  <c r="CJ174" i="11"/>
  <c r="CK174" i="11"/>
  <c r="CL174" i="11"/>
  <c r="CM174" i="11"/>
  <c r="CN174" i="11"/>
  <c r="CO174" i="11"/>
  <c r="CP174" i="11"/>
  <c r="CQ174" i="11"/>
  <c r="CG175" i="11"/>
  <c r="CH175" i="11"/>
  <c r="CI175" i="11"/>
  <c r="CJ175" i="11"/>
  <c r="CK175" i="11"/>
  <c r="CL175" i="11"/>
  <c r="CM175" i="11"/>
  <c r="CN175" i="11"/>
  <c r="CO175" i="11"/>
  <c r="CP175" i="11"/>
  <c r="CQ175" i="11"/>
  <c r="CG176" i="11"/>
  <c r="CH176" i="11"/>
  <c r="CI176" i="11"/>
  <c r="CJ176" i="11"/>
  <c r="CK176" i="11"/>
  <c r="CL176" i="11"/>
  <c r="CM176" i="11"/>
  <c r="CN176" i="11"/>
  <c r="CO176" i="11"/>
  <c r="CP176" i="11"/>
  <c r="CQ176" i="11"/>
  <c r="CG177" i="11"/>
  <c r="CH177" i="11"/>
  <c r="CI177" i="11"/>
  <c r="CJ177" i="11"/>
  <c r="CK177" i="11"/>
  <c r="CL177" i="11"/>
  <c r="CM177" i="11"/>
  <c r="CN177" i="11"/>
  <c r="CO177" i="11"/>
  <c r="CP177" i="11"/>
  <c r="CQ177" i="11"/>
  <c r="CG178" i="11"/>
  <c r="CH178" i="11"/>
  <c r="CI178" i="11"/>
  <c r="CJ178" i="11"/>
  <c r="CK178" i="11"/>
  <c r="CL178" i="11"/>
  <c r="CM178" i="11"/>
  <c r="CN178" i="11"/>
  <c r="CO178" i="11"/>
  <c r="CP178" i="11"/>
  <c r="CQ178" i="11"/>
  <c r="CG179" i="11"/>
  <c r="CH179" i="11"/>
  <c r="CI179" i="11"/>
  <c r="CJ179" i="11"/>
  <c r="CK179" i="11"/>
  <c r="CL179" i="11"/>
  <c r="CM179" i="11"/>
  <c r="CN179" i="11"/>
  <c r="CO179" i="11"/>
  <c r="CP179" i="11"/>
  <c r="CQ179" i="11"/>
  <c r="CG180" i="11"/>
  <c r="CH180" i="11"/>
  <c r="CI180" i="11"/>
  <c r="CJ180" i="11"/>
  <c r="CK180" i="11"/>
  <c r="CL180" i="11"/>
  <c r="CM180" i="11"/>
  <c r="CN180" i="11"/>
  <c r="CO180" i="11"/>
  <c r="CP180" i="11"/>
  <c r="CQ180" i="11"/>
  <c r="CG181" i="11"/>
  <c r="CH181" i="11"/>
  <c r="CI181" i="11"/>
  <c r="CJ181" i="11"/>
  <c r="CK181" i="11"/>
  <c r="CL181" i="11"/>
  <c r="CM181" i="11"/>
  <c r="CN181" i="11"/>
  <c r="CO181" i="11"/>
  <c r="CP181" i="11"/>
  <c r="CQ181" i="11"/>
  <c r="CG182" i="11"/>
  <c r="CH182" i="11"/>
  <c r="CI182" i="11"/>
  <c r="CJ182" i="11"/>
  <c r="CK182" i="11"/>
  <c r="CL182" i="11"/>
  <c r="CM182" i="11"/>
  <c r="CN182" i="11"/>
  <c r="CO182" i="11"/>
  <c r="CP182" i="11"/>
  <c r="CQ182" i="11"/>
  <c r="CG183" i="11"/>
  <c r="CH183" i="11"/>
  <c r="CI183" i="11"/>
  <c r="CJ183" i="11"/>
  <c r="CK183" i="11"/>
  <c r="CL183" i="11"/>
  <c r="CM183" i="11"/>
  <c r="CN183" i="11"/>
  <c r="CO183" i="11"/>
  <c r="CP183" i="11"/>
  <c r="CQ183" i="11"/>
  <c r="CG184" i="11"/>
  <c r="CH184" i="11"/>
  <c r="CI184" i="11"/>
  <c r="CJ184" i="11"/>
  <c r="CK184" i="11"/>
  <c r="CL184" i="11"/>
  <c r="CM184" i="11"/>
  <c r="CN184" i="11"/>
  <c r="CO184" i="11"/>
  <c r="CP184" i="11"/>
  <c r="CQ184" i="11"/>
  <c r="CG185" i="11"/>
  <c r="CH185" i="11"/>
  <c r="CI185" i="11"/>
  <c r="CJ185" i="11"/>
  <c r="CK185" i="11"/>
  <c r="CL185" i="11"/>
  <c r="CM185" i="11"/>
  <c r="CN185" i="11"/>
  <c r="CO185" i="11"/>
  <c r="CP185" i="11"/>
  <c r="CQ185" i="11"/>
  <c r="CG186" i="11"/>
  <c r="CH186" i="11"/>
  <c r="CI186" i="11"/>
  <c r="CJ186" i="11"/>
  <c r="CK186" i="11"/>
  <c r="CL186" i="11"/>
  <c r="CM186" i="11"/>
  <c r="CN186" i="11"/>
  <c r="CO186" i="11"/>
  <c r="CP186" i="11"/>
  <c r="CQ186" i="11"/>
  <c r="CG187" i="11"/>
  <c r="CH187" i="11"/>
  <c r="CI187" i="11"/>
  <c r="CJ187" i="11"/>
  <c r="CK187" i="11"/>
  <c r="CL187" i="11"/>
  <c r="CM187" i="11"/>
  <c r="CN187" i="11"/>
  <c r="CO187" i="11"/>
  <c r="CP187" i="11"/>
  <c r="CQ187" i="11"/>
  <c r="CG188" i="11"/>
  <c r="CH188" i="11"/>
  <c r="CI188" i="11"/>
  <c r="CJ188" i="11"/>
  <c r="CK188" i="11"/>
  <c r="CL188" i="11"/>
  <c r="CM188" i="11"/>
  <c r="CN188" i="11"/>
  <c r="CO188" i="11"/>
  <c r="CP188" i="11"/>
  <c r="CQ188" i="11"/>
  <c r="CG189" i="11"/>
  <c r="CH189" i="11"/>
  <c r="CI189" i="11"/>
  <c r="CJ189" i="11"/>
  <c r="CK189" i="11"/>
  <c r="CL189" i="11"/>
  <c r="CM189" i="11"/>
  <c r="CN189" i="11"/>
  <c r="CO189" i="11"/>
  <c r="CP189" i="11"/>
  <c r="CQ189" i="11"/>
  <c r="CG190" i="11"/>
  <c r="CH190" i="11"/>
  <c r="CI190" i="11"/>
  <c r="CJ190" i="11"/>
  <c r="CK190" i="11"/>
  <c r="CL190" i="11"/>
  <c r="CM190" i="11"/>
  <c r="CN190" i="11"/>
  <c r="CO190" i="11"/>
  <c r="CP190" i="11"/>
  <c r="CQ190" i="11"/>
  <c r="CG191" i="11"/>
  <c r="CH191" i="11"/>
  <c r="CI191" i="11"/>
  <c r="CJ191" i="11"/>
  <c r="CK191" i="11"/>
  <c r="CL191" i="11"/>
  <c r="CM191" i="11"/>
  <c r="CN191" i="11"/>
  <c r="CO191" i="11"/>
  <c r="CP191" i="11"/>
  <c r="CQ191" i="11"/>
  <c r="CG192" i="11"/>
  <c r="CH192" i="11"/>
  <c r="CI192" i="11"/>
  <c r="CJ192" i="11"/>
  <c r="CK192" i="11"/>
  <c r="CL192" i="11"/>
  <c r="CM192" i="11"/>
  <c r="CN192" i="11"/>
  <c r="CO192" i="11"/>
  <c r="CP192" i="11"/>
  <c r="CQ192" i="11"/>
  <c r="CG193" i="11"/>
  <c r="CH193" i="11"/>
  <c r="CI193" i="11"/>
  <c r="CJ193" i="11"/>
  <c r="CK193" i="11"/>
  <c r="CL193" i="11"/>
  <c r="CM193" i="11"/>
  <c r="CN193" i="11"/>
  <c r="CO193" i="11"/>
  <c r="CP193" i="11"/>
  <c r="CQ193" i="11"/>
  <c r="CG194" i="11"/>
  <c r="CH194" i="11"/>
  <c r="CI194" i="11"/>
  <c r="CJ194" i="11"/>
  <c r="CK194" i="11"/>
  <c r="CL194" i="11"/>
  <c r="CM194" i="11"/>
  <c r="CN194" i="11"/>
  <c r="CO194" i="11"/>
  <c r="CP194" i="11"/>
  <c r="CQ194" i="11"/>
  <c r="CG195" i="11"/>
  <c r="CH195" i="11"/>
  <c r="CI195" i="11"/>
  <c r="CJ195" i="11"/>
  <c r="CK195" i="11"/>
  <c r="CL195" i="11"/>
  <c r="CM195" i="11"/>
  <c r="CN195" i="11"/>
  <c r="CO195" i="11"/>
  <c r="CP195" i="11"/>
  <c r="CQ195" i="11"/>
  <c r="CG196" i="11"/>
  <c r="CH196" i="11"/>
  <c r="CI196" i="11"/>
  <c r="CJ196" i="11"/>
  <c r="CK196" i="11"/>
  <c r="CL196" i="11"/>
  <c r="CM196" i="11"/>
  <c r="CN196" i="11"/>
  <c r="CO196" i="11"/>
  <c r="CP196" i="11"/>
  <c r="CQ196" i="11"/>
  <c r="CG197" i="11"/>
  <c r="CH197" i="11"/>
  <c r="CI197" i="11"/>
  <c r="CJ197" i="11"/>
  <c r="CK197" i="11"/>
  <c r="CL197" i="11"/>
  <c r="CM197" i="11"/>
  <c r="CN197" i="11"/>
  <c r="CO197" i="11"/>
  <c r="CP197" i="11"/>
  <c r="CQ197" i="11"/>
  <c r="CG198" i="11"/>
  <c r="CH198" i="11"/>
  <c r="CI198" i="11"/>
  <c r="CJ198" i="11"/>
  <c r="CK198" i="11"/>
  <c r="CL198" i="11"/>
  <c r="CM198" i="11"/>
  <c r="CN198" i="11"/>
  <c r="CO198" i="11"/>
  <c r="CP198" i="11"/>
  <c r="CQ198" i="11"/>
  <c r="CG199" i="11"/>
  <c r="CH199" i="11"/>
  <c r="CI199" i="11"/>
  <c r="CJ199" i="11"/>
  <c r="CK199" i="11"/>
  <c r="CL199" i="11"/>
  <c r="CM199" i="11"/>
  <c r="CN199" i="11"/>
  <c r="CO199" i="11"/>
  <c r="CP199" i="11"/>
  <c r="CQ199" i="11"/>
  <c r="CG200" i="11"/>
  <c r="CH200" i="11"/>
  <c r="CI200" i="11"/>
  <c r="CJ200" i="11"/>
  <c r="CK200" i="11"/>
  <c r="CL200" i="11"/>
  <c r="CM200" i="11"/>
  <c r="CN200" i="11"/>
  <c r="CO200" i="11"/>
  <c r="CP200" i="11"/>
  <c r="CQ200" i="11"/>
  <c r="CG201" i="11"/>
  <c r="CH201" i="11"/>
  <c r="CI201" i="11"/>
  <c r="CJ201" i="11"/>
  <c r="CK201" i="11"/>
  <c r="CL201" i="11"/>
  <c r="CM201" i="11"/>
  <c r="CN201" i="11"/>
  <c r="CO201" i="11"/>
  <c r="CP201" i="11"/>
  <c r="CQ201" i="11"/>
  <c r="CG202" i="11"/>
  <c r="CH202" i="11"/>
  <c r="CI202" i="11"/>
  <c r="CJ202" i="11"/>
  <c r="CK202" i="11"/>
  <c r="CL202" i="11"/>
  <c r="CM202" i="11"/>
  <c r="CN202" i="11"/>
  <c r="CO202" i="11"/>
  <c r="CP202" i="11"/>
  <c r="CQ202" i="11"/>
  <c r="CG203" i="11"/>
  <c r="CH203" i="11"/>
  <c r="CI203" i="11"/>
  <c r="CJ203" i="11"/>
  <c r="CK203" i="11"/>
  <c r="CL203" i="11"/>
  <c r="CM203" i="11"/>
  <c r="CN203" i="11"/>
  <c r="CO203" i="11"/>
  <c r="CP203" i="11"/>
  <c r="CQ203" i="11"/>
  <c r="CG204" i="11"/>
  <c r="CH204" i="11"/>
  <c r="CI204" i="11"/>
  <c r="CJ204" i="11"/>
  <c r="CK204" i="11"/>
  <c r="CL204" i="11"/>
  <c r="CM204" i="11"/>
  <c r="CN204" i="11"/>
  <c r="CO204" i="11"/>
  <c r="CP204" i="11"/>
  <c r="CQ204" i="11"/>
  <c r="CG205" i="11"/>
  <c r="CH205" i="11"/>
  <c r="CI205" i="11"/>
  <c r="CJ205" i="11"/>
  <c r="CK205" i="11"/>
  <c r="CL205" i="11"/>
  <c r="CM205" i="11"/>
  <c r="CN205" i="11"/>
  <c r="CO205" i="11"/>
  <c r="CP205" i="11"/>
  <c r="CQ205" i="11"/>
  <c r="CG206" i="11"/>
  <c r="CH206" i="11"/>
  <c r="CI206" i="11"/>
  <c r="CJ206" i="11"/>
  <c r="CK206" i="11"/>
  <c r="CL206" i="11"/>
  <c r="CM206" i="11"/>
  <c r="CN206" i="11"/>
  <c r="CO206" i="11"/>
  <c r="CP206" i="11"/>
  <c r="CQ206" i="11"/>
  <c r="CG207" i="11"/>
  <c r="CH207" i="11"/>
  <c r="CI207" i="11"/>
  <c r="CJ207" i="11"/>
  <c r="CK207" i="11"/>
  <c r="CL207" i="11"/>
  <c r="CM207" i="11"/>
  <c r="CN207" i="11"/>
  <c r="CO207" i="11"/>
  <c r="CP207" i="11"/>
  <c r="CQ207" i="11"/>
  <c r="CG208" i="11"/>
  <c r="CH208" i="11"/>
  <c r="CI208" i="11"/>
  <c r="CJ208" i="11"/>
  <c r="CK208" i="11"/>
  <c r="CL208" i="11"/>
  <c r="CM208" i="11"/>
  <c r="CN208" i="11"/>
  <c r="CO208" i="11"/>
  <c r="CP208" i="11"/>
  <c r="CQ208" i="11"/>
  <c r="CG209" i="11"/>
  <c r="CH209" i="11"/>
  <c r="CI209" i="11"/>
  <c r="CJ209" i="11"/>
  <c r="CK209" i="11"/>
  <c r="CL209" i="11"/>
  <c r="CM209" i="11"/>
  <c r="CN209" i="11"/>
  <c r="CO209" i="11"/>
  <c r="CP209" i="11"/>
  <c r="CQ209" i="11"/>
  <c r="CG210" i="11"/>
  <c r="CH210" i="11"/>
  <c r="CI210" i="11"/>
  <c r="CJ210" i="11"/>
  <c r="CK210" i="11"/>
  <c r="CL210" i="11"/>
  <c r="CM210" i="11"/>
  <c r="CN210" i="11"/>
  <c r="CO210" i="11"/>
  <c r="CP210" i="11"/>
  <c r="CQ210" i="11"/>
  <c r="CG211" i="11"/>
  <c r="CH211" i="11"/>
  <c r="CI211" i="11"/>
  <c r="CJ211" i="11"/>
  <c r="CK211" i="11"/>
  <c r="CL211" i="11"/>
  <c r="CM211" i="11"/>
  <c r="CN211" i="11"/>
  <c r="CO211" i="11"/>
  <c r="CP211" i="11"/>
  <c r="CQ211" i="11"/>
  <c r="CG212" i="11"/>
  <c r="CH212" i="11"/>
  <c r="CI212" i="11"/>
  <c r="CJ212" i="11"/>
  <c r="CK212" i="11"/>
  <c r="CL212" i="11"/>
  <c r="CM212" i="11"/>
  <c r="CN212" i="11"/>
  <c r="CO212" i="11"/>
  <c r="CP212" i="11"/>
  <c r="CQ212" i="11"/>
  <c r="CG213" i="11"/>
  <c r="CH213" i="11"/>
  <c r="CI213" i="11"/>
  <c r="CJ213" i="11"/>
  <c r="CK213" i="11"/>
  <c r="CL213" i="11"/>
  <c r="CM213" i="11"/>
  <c r="CN213" i="11"/>
  <c r="CO213" i="11"/>
  <c r="CP213" i="11"/>
  <c r="CQ213" i="11"/>
  <c r="CG214" i="11"/>
  <c r="CH214" i="11"/>
  <c r="CI214" i="11"/>
  <c r="CJ214" i="11"/>
  <c r="CK214" i="11"/>
  <c r="CL214" i="11"/>
  <c r="CM214" i="11"/>
  <c r="CN214" i="11"/>
  <c r="CO214" i="11"/>
  <c r="CP214" i="11"/>
  <c r="CQ214" i="11"/>
  <c r="CG215" i="11"/>
  <c r="CH215" i="11"/>
  <c r="CI215" i="11"/>
  <c r="CJ215" i="11"/>
  <c r="CK215" i="11"/>
  <c r="CL215" i="11"/>
  <c r="CM215" i="11"/>
  <c r="CN215" i="11"/>
  <c r="CO215" i="11"/>
  <c r="CP215" i="11"/>
  <c r="CQ215" i="11"/>
  <c r="CG216" i="11"/>
  <c r="CH216" i="11"/>
  <c r="CI216" i="11"/>
  <c r="CJ216" i="11"/>
  <c r="CK216" i="11"/>
  <c r="CL216" i="11"/>
  <c r="CM216" i="11"/>
  <c r="CN216" i="11"/>
  <c r="CO216" i="11"/>
  <c r="CP216" i="11"/>
  <c r="CQ216" i="11"/>
  <c r="CG217" i="11"/>
  <c r="CH217" i="11"/>
  <c r="CI217" i="11"/>
  <c r="CJ217" i="11"/>
  <c r="CK217" i="11"/>
  <c r="CL217" i="11"/>
  <c r="CM217" i="11"/>
  <c r="CN217" i="11"/>
  <c r="CO217" i="11"/>
  <c r="CP217" i="11"/>
  <c r="CQ217" i="11"/>
  <c r="CG218" i="11"/>
  <c r="CH218" i="11"/>
  <c r="CI218" i="11"/>
  <c r="CJ218" i="11"/>
  <c r="CK218" i="11"/>
  <c r="CL218" i="11"/>
  <c r="CM218" i="11"/>
  <c r="CN218" i="11"/>
  <c r="CO218" i="11"/>
  <c r="CP218" i="11"/>
  <c r="CQ218" i="11"/>
  <c r="CG219" i="11"/>
  <c r="CH219" i="11"/>
  <c r="CI219" i="11"/>
  <c r="CJ219" i="11"/>
  <c r="CK219" i="11"/>
  <c r="CL219" i="11"/>
  <c r="CM219" i="11"/>
  <c r="CN219" i="11"/>
  <c r="CO219" i="11"/>
  <c r="CP219" i="11"/>
  <c r="CQ219" i="11"/>
  <c r="CG220" i="11"/>
  <c r="CH220" i="11"/>
  <c r="CI220" i="11"/>
  <c r="CJ220" i="11"/>
  <c r="CK220" i="11"/>
  <c r="CL220" i="11"/>
  <c r="CM220" i="11"/>
  <c r="CN220" i="11"/>
  <c r="CO220" i="11"/>
  <c r="CP220" i="11"/>
  <c r="CQ220" i="11"/>
  <c r="CG221" i="11"/>
  <c r="CH221" i="11"/>
  <c r="CI221" i="11"/>
  <c r="CJ221" i="11"/>
  <c r="CK221" i="11"/>
  <c r="CL221" i="11"/>
  <c r="CM221" i="11"/>
  <c r="CN221" i="11"/>
  <c r="CO221" i="11"/>
  <c r="CP221" i="11"/>
  <c r="CQ221" i="11"/>
  <c r="CG222" i="11"/>
  <c r="CH222" i="11"/>
  <c r="CI222" i="11"/>
  <c r="CJ222" i="11"/>
  <c r="CK222" i="11"/>
  <c r="CL222" i="11"/>
  <c r="CM222" i="11"/>
  <c r="CN222" i="11"/>
  <c r="CO222" i="11"/>
  <c r="CP222" i="11"/>
  <c r="CQ222" i="11"/>
  <c r="CG223" i="11"/>
  <c r="CH223" i="11"/>
  <c r="CI223" i="11"/>
  <c r="CJ223" i="11"/>
  <c r="CK223" i="11"/>
  <c r="CL223" i="11"/>
  <c r="CM223" i="11"/>
  <c r="CN223" i="11"/>
  <c r="CO223" i="11"/>
  <c r="CP223" i="11"/>
  <c r="CQ223" i="11"/>
  <c r="CG224" i="11"/>
  <c r="CH224" i="11"/>
  <c r="CI224" i="11"/>
  <c r="CJ224" i="11"/>
  <c r="CK224" i="11"/>
  <c r="CL224" i="11"/>
  <c r="CM224" i="11"/>
  <c r="CN224" i="11"/>
  <c r="CO224" i="11"/>
  <c r="CP224" i="11"/>
  <c r="CQ224" i="11"/>
  <c r="CG225" i="11"/>
  <c r="CH225" i="11"/>
  <c r="CI225" i="11"/>
  <c r="CJ225" i="11"/>
  <c r="CK225" i="11"/>
  <c r="CL225" i="11"/>
  <c r="CM225" i="11"/>
  <c r="CN225" i="11"/>
  <c r="CO225" i="11"/>
  <c r="CP225" i="11"/>
  <c r="CQ225" i="11"/>
  <c r="CG226" i="11"/>
  <c r="CH226" i="11"/>
  <c r="CI226" i="11"/>
  <c r="CJ226" i="11"/>
  <c r="CK226" i="11"/>
  <c r="CL226" i="11"/>
  <c r="CM226" i="11"/>
  <c r="CN226" i="11"/>
  <c r="CO226" i="11"/>
  <c r="CP226" i="11"/>
  <c r="CQ226" i="11"/>
  <c r="CG227" i="11"/>
  <c r="CH227" i="11"/>
  <c r="CI227" i="11"/>
  <c r="CJ227" i="11"/>
  <c r="CK227" i="11"/>
  <c r="CL227" i="11"/>
  <c r="CM227" i="11"/>
  <c r="CN227" i="11"/>
  <c r="CO227" i="11"/>
  <c r="CP227" i="11"/>
  <c r="CQ227" i="11"/>
  <c r="CG228" i="11"/>
  <c r="CH228" i="11"/>
  <c r="CI228" i="11"/>
  <c r="CJ228" i="11"/>
  <c r="CK228" i="11"/>
  <c r="CL228" i="11"/>
  <c r="CM228" i="11"/>
  <c r="CN228" i="11"/>
  <c r="CO228" i="11"/>
  <c r="CP228" i="11"/>
  <c r="CQ228" i="11"/>
  <c r="CG229" i="11"/>
  <c r="CH229" i="11"/>
  <c r="CI229" i="11"/>
  <c r="CJ229" i="11"/>
  <c r="CK229" i="11"/>
  <c r="CL229" i="11"/>
  <c r="CM229" i="11"/>
  <c r="CN229" i="11"/>
  <c r="CO229" i="11"/>
  <c r="CP229" i="11"/>
  <c r="CQ229" i="11"/>
  <c r="CG230" i="11"/>
  <c r="CH230" i="11"/>
  <c r="CI230" i="11"/>
  <c r="CJ230" i="11"/>
  <c r="CK230" i="11"/>
  <c r="CL230" i="11"/>
  <c r="CM230" i="11"/>
  <c r="CN230" i="11"/>
  <c r="CO230" i="11"/>
  <c r="CP230" i="11"/>
  <c r="CQ230" i="11"/>
  <c r="CG231" i="11"/>
  <c r="CH231" i="11"/>
  <c r="CI231" i="11"/>
  <c r="CJ231" i="11"/>
  <c r="CK231" i="11"/>
  <c r="CL231" i="11"/>
  <c r="CM231" i="11"/>
  <c r="CN231" i="11"/>
  <c r="CO231" i="11"/>
  <c r="CP231" i="11"/>
  <c r="CQ231" i="11"/>
  <c r="CG232" i="11"/>
  <c r="CH232" i="11"/>
  <c r="CI232" i="11"/>
  <c r="CJ232" i="11"/>
  <c r="CK232" i="11"/>
  <c r="CL232" i="11"/>
  <c r="CM232" i="11"/>
  <c r="CN232" i="11"/>
  <c r="CO232" i="11"/>
  <c r="CP232" i="11"/>
  <c r="CQ232" i="11"/>
  <c r="CG233" i="11"/>
  <c r="CH233" i="11"/>
  <c r="CI233" i="11"/>
  <c r="CJ233" i="11"/>
  <c r="CK233" i="11"/>
  <c r="CL233" i="11"/>
  <c r="CM233" i="11"/>
  <c r="CN233" i="11"/>
  <c r="CO233" i="11"/>
  <c r="CP233" i="11"/>
  <c r="CQ233" i="11"/>
  <c r="CG234" i="11"/>
  <c r="CH234" i="11"/>
  <c r="CI234" i="11"/>
  <c r="CJ234" i="11"/>
  <c r="CK234" i="11"/>
  <c r="CL234" i="11"/>
  <c r="CM234" i="11"/>
  <c r="CN234" i="11"/>
  <c r="CO234" i="11"/>
  <c r="CP234" i="11"/>
  <c r="CQ234" i="11"/>
  <c r="CG235" i="11"/>
  <c r="CH235" i="11"/>
  <c r="CI235" i="11"/>
  <c r="CJ235" i="11"/>
  <c r="CK235" i="11"/>
  <c r="CL235" i="11"/>
  <c r="CM235" i="11"/>
  <c r="CN235" i="11"/>
  <c r="CO235" i="11"/>
  <c r="CP235" i="11"/>
  <c r="CQ235" i="11"/>
  <c r="CG236" i="11"/>
  <c r="CH236" i="11"/>
  <c r="CI236" i="11"/>
  <c r="CJ236" i="11"/>
  <c r="CK236" i="11"/>
  <c r="CL236" i="11"/>
  <c r="CM236" i="11"/>
  <c r="CN236" i="11"/>
  <c r="CO236" i="11"/>
  <c r="CP236" i="11"/>
  <c r="CQ236" i="11"/>
  <c r="CG238" i="11"/>
  <c r="CH238" i="11"/>
  <c r="CI238" i="11"/>
  <c r="CJ238" i="11"/>
  <c r="CK238" i="11"/>
  <c r="CL238" i="11"/>
  <c r="CM238" i="11"/>
  <c r="CN238" i="11"/>
  <c r="CO238" i="11"/>
  <c r="CP238" i="11"/>
  <c r="CQ238" i="11"/>
  <c r="CG239" i="11"/>
  <c r="CH239" i="11"/>
  <c r="CI239" i="11"/>
  <c r="CJ239" i="11"/>
  <c r="CK239" i="11"/>
  <c r="CL239" i="11"/>
  <c r="CM239" i="11"/>
  <c r="CN239" i="11"/>
  <c r="CO239" i="11"/>
  <c r="CP239" i="11"/>
  <c r="CQ239" i="11"/>
  <c r="CG240" i="11"/>
  <c r="CH240" i="11"/>
  <c r="CI240" i="11"/>
  <c r="CJ240" i="11"/>
  <c r="CK240" i="11"/>
  <c r="CL240" i="11"/>
  <c r="CM240" i="11"/>
  <c r="CN240" i="11"/>
  <c r="CO240" i="11"/>
  <c r="CP240" i="11"/>
  <c r="CQ240" i="11"/>
  <c r="CG241" i="11"/>
  <c r="CH241" i="11"/>
  <c r="CI241" i="11"/>
  <c r="CJ241" i="11"/>
  <c r="CK241" i="11"/>
  <c r="CL241" i="11"/>
  <c r="CM241" i="11"/>
  <c r="CN241" i="11"/>
  <c r="CO241" i="11"/>
  <c r="CP241" i="11"/>
  <c r="CQ241" i="11"/>
  <c r="CG242" i="11"/>
  <c r="CH242" i="11"/>
  <c r="CI242" i="11"/>
  <c r="CJ242" i="11"/>
  <c r="CK242" i="11"/>
  <c r="CL242" i="11"/>
  <c r="CM242" i="11"/>
  <c r="CN242" i="11"/>
  <c r="CO242" i="11"/>
  <c r="CP242" i="11"/>
  <c r="CQ242" i="11"/>
  <c r="CG243" i="11"/>
  <c r="CH243" i="11"/>
  <c r="CI243" i="11"/>
  <c r="CJ243" i="11"/>
  <c r="CK243" i="11"/>
  <c r="CL243" i="11"/>
  <c r="CM243" i="11"/>
  <c r="CN243" i="11"/>
  <c r="CO243" i="11"/>
  <c r="CP243" i="11"/>
  <c r="CQ243" i="11"/>
  <c r="CG244" i="11"/>
  <c r="CH244" i="11"/>
  <c r="CI244" i="11"/>
  <c r="CJ244" i="11"/>
  <c r="CK244" i="11"/>
  <c r="CL244" i="11"/>
  <c r="CM244" i="11"/>
  <c r="CN244" i="11"/>
  <c r="CO244" i="11"/>
  <c r="CP244" i="11"/>
  <c r="CQ244" i="11"/>
  <c r="CG245" i="11"/>
  <c r="CH245" i="11"/>
  <c r="CI245" i="11"/>
  <c r="CJ245" i="11"/>
  <c r="CK245" i="11"/>
  <c r="CL245" i="11"/>
  <c r="CM245" i="11"/>
  <c r="CN245" i="11"/>
  <c r="CO245" i="11"/>
  <c r="CP245" i="11"/>
  <c r="CQ245" i="11"/>
  <c r="CG246" i="11"/>
  <c r="CH246" i="11"/>
  <c r="CI246" i="11"/>
  <c r="CJ246" i="11"/>
  <c r="CK246" i="11"/>
  <c r="CL246" i="11"/>
  <c r="CM246" i="11"/>
  <c r="CN246" i="11"/>
  <c r="CO246" i="11"/>
  <c r="CP246" i="11"/>
  <c r="CQ246" i="11"/>
  <c r="CG247" i="11"/>
  <c r="CH247" i="11"/>
  <c r="CI247" i="11"/>
  <c r="CJ247" i="11"/>
  <c r="CK247" i="11"/>
  <c r="CL247" i="11"/>
  <c r="CM247" i="11"/>
  <c r="CN247" i="11"/>
  <c r="CO247" i="11"/>
  <c r="CP247" i="11"/>
  <c r="CQ247" i="11"/>
  <c r="CG248" i="11"/>
  <c r="CH248" i="11"/>
  <c r="CI248" i="11"/>
  <c r="CJ248" i="11"/>
  <c r="CK248" i="11"/>
  <c r="CL248" i="11"/>
  <c r="CM248" i="11"/>
  <c r="CN248" i="11"/>
  <c r="CO248" i="11"/>
  <c r="CP248" i="11"/>
  <c r="CQ248" i="11"/>
  <c r="CG249" i="11"/>
  <c r="CH249" i="11"/>
  <c r="CI249" i="11"/>
  <c r="CJ249" i="11"/>
  <c r="CK249" i="11"/>
  <c r="CL249" i="11"/>
  <c r="CM249" i="11"/>
  <c r="CN249" i="11"/>
  <c r="CO249" i="11"/>
  <c r="CP249" i="11"/>
  <c r="CQ249" i="11"/>
  <c r="CG250" i="11"/>
  <c r="CH250" i="11"/>
  <c r="CI250" i="11"/>
  <c r="CJ250" i="11"/>
  <c r="CK250" i="11"/>
  <c r="CL250" i="11"/>
  <c r="CM250" i="11"/>
  <c r="CN250" i="11"/>
  <c r="CO250" i="11"/>
  <c r="CP250" i="11"/>
  <c r="CQ250" i="11"/>
  <c r="CG251" i="11"/>
  <c r="CH251" i="11"/>
  <c r="CI251" i="11"/>
  <c r="CJ251" i="11"/>
  <c r="CK251" i="11"/>
  <c r="CL251" i="11"/>
  <c r="CM251" i="11"/>
  <c r="CN251" i="11"/>
  <c r="CO251" i="11"/>
  <c r="CP251" i="11"/>
  <c r="CQ251" i="11"/>
  <c r="CG252" i="11"/>
  <c r="CH252" i="11"/>
  <c r="CI252" i="11"/>
  <c r="CJ252" i="11"/>
  <c r="CK252" i="11"/>
  <c r="CL252" i="11"/>
  <c r="CM252" i="11"/>
  <c r="CN252" i="11"/>
  <c r="CO252" i="11"/>
  <c r="CP252" i="11"/>
  <c r="CQ252" i="11"/>
  <c r="CG253" i="11"/>
  <c r="CH253" i="11"/>
  <c r="CI253" i="11"/>
  <c r="CJ253" i="11"/>
  <c r="CK253" i="11"/>
  <c r="CL253" i="11"/>
  <c r="CM253" i="11"/>
  <c r="CN253" i="11"/>
  <c r="CO253" i="11"/>
  <c r="CP253" i="11"/>
  <c r="CQ253" i="11"/>
  <c r="CG254" i="11"/>
  <c r="CH254" i="11"/>
  <c r="CI254" i="11"/>
  <c r="CJ254" i="11"/>
  <c r="CK254" i="11"/>
  <c r="CL254" i="11"/>
  <c r="CM254" i="11"/>
  <c r="CN254" i="11"/>
  <c r="CO254" i="11"/>
  <c r="CP254" i="11"/>
  <c r="CQ254" i="11"/>
  <c r="CG255" i="11"/>
  <c r="CH255" i="11"/>
  <c r="CI255" i="11"/>
  <c r="CJ255" i="11"/>
  <c r="CK255" i="11"/>
  <c r="CL255" i="11"/>
  <c r="CM255" i="11"/>
  <c r="CN255" i="11"/>
  <c r="CO255" i="11"/>
  <c r="CP255" i="11"/>
  <c r="CQ255" i="11"/>
  <c r="CG256" i="11"/>
  <c r="CH256" i="11"/>
  <c r="CI256" i="11"/>
  <c r="CJ256" i="11"/>
  <c r="CK256" i="11"/>
  <c r="CL256" i="11"/>
  <c r="CM256" i="11"/>
  <c r="CN256" i="11"/>
  <c r="CO256" i="11"/>
  <c r="CP256" i="11"/>
  <c r="CQ256" i="11"/>
  <c r="CG257" i="11"/>
  <c r="CH257" i="11"/>
  <c r="CI257" i="11"/>
  <c r="CJ257" i="11"/>
  <c r="CK257" i="11"/>
  <c r="CL257" i="11"/>
  <c r="CM257" i="11"/>
  <c r="CN257" i="11"/>
  <c r="CO257" i="11"/>
  <c r="CP257" i="11"/>
  <c r="CQ257" i="11"/>
  <c r="CG258" i="11"/>
  <c r="CH258" i="11"/>
  <c r="CI258" i="11"/>
  <c r="CJ258" i="11"/>
  <c r="CK258" i="11"/>
  <c r="CL258" i="11"/>
  <c r="CM258" i="11"/>
  <c r="CN258" i="11"/>
  <c r="CO258" i="11"/>
  <c r="CP258" i="11"/>
  <c r="CQ258" i="11"/>
  <c r="CG259" i="11"/>
  <c r="CH259" i="11"/>
  <c r="CI259" i="11"/>
  <c r="CJ259" i="11"/>
  <c r="CK259" i="11"/>
  <c r="CL259" i="11"/>
  <c r="CM259" i="11"/>
  <c r="CN259" i="11"/>
  <c r="CO259" i="11"/>
  <c r="CP259" i="11"/>
  <c r="CQ259" i="11"/>
  <c r="CG260" i="11"/>
  <c r="CH260" i="11"/>
  <c r="CI260" i="11"/>
  <c r="CJ260" i="11"/>
  <c r="CK260" i="11"/>
  <c r="CL260" i="11"/>
  <c r="CM260" i="11"/>
  <c r="CN260" i="11"/>
  <c r="CO260" i="11"/>
  <c r="CP260" i="11"/>
  <c r="CQ260" i="11"/>
  <c r="CG261" i="11"/>
  <c r="CH261" i="11"/>
  <c r="CI261" i="11"/>
  <c r="CJ261" i="11"/>
  <c r="CK261" i="11"/>
  <c r="CL261" i="11"/>
  <c r="CM261" i="11"/>
  <c r="CN261" i="11"/>
  <c r="CO261" i="11"/>
  <c r="CP261" i="11"/>
  <c r="CQ261" i="11"/>
  <c r="CH262" i="11"/>
  <c r="CI262" i="11"/>
  <c r="CJ262" i="11"/>
  <c r="CK262" i="11"/>
  <c r="CL262" i="11"/>
  <c r="CM262" i="11"/>
  <c r="CN262" i="11"/>
  <c r="CO262" i="11"/>
  <c r="CP262" i="11"/>
  <c r="CQ262" i="11"/>
  <c r="CH263" i="11"/>
  <c r="CI263" i="11"/>
  <c r="CJ263" i="11"/>
  <c r="CK263" i="11"/>
  <c r="CL263" i="11"/>
  <c r="CM263" i="11"/>
  <c r="CN263" i="11"/>
  <c r="CO263" i="11"/>
  <c r="CP263" i="11"/>
  <c r="CQ263" i="11"/>
  <c r="CH264" i="11"/>
  <c r="CI264" i="11"/>
  <c r="CJ264" i="11"/>
  <c r="CK264" i="11"/>
  <c r="CL264" i="11"/>
  <c r="CM264" i="11"/>
  <c r="CN264" i="11"/>
  <c r="CO264" i="11"/>
  <c r="CP264" i="11"/>
  <c r="CQ264" i="11"/>
  <c r="CH265" i="11"/>
  <c r="CI265" i="11"/>
  <c r="CJ265" i="11"/>
  <c r="CK265" i="11"/>
  <c r="CL265" i="11"/>
  <c r="CM265" i="11"/>
  <c r="CN265" i="11"/>
  <c r="CO265" i="11"/>
  <c r="CP265" i="11"/>
  <c r="CQ265" i="11"/>
  <c r="CH266" i="11"/>
  <c r="CI266" i="11"/>
  <c r="CJ266" i="11"/>
  <c r="CK266" i="11"/>
  <c r="CL266" i="11"/>
  <c r="CM266" i="11"/>
  <c r="CN266" i="11"/>
  <c r="CO266" i="11"/>
  <c r="CP266" i="11"/>
  <c r="CQ266" i="11"/>
  <c r="CH267" i="11"/>
  <c r="CI267" i="11"/>
  <c r="CJ267" i="11"/>
  <c r="CK267" i="11"/>
  <c r="CL267" i="11"/>
  <c r="CM267" i="11"/>
  <c r="CN267" i="11"/>
  <c r="CO267" i="11"/>
  <c r="CP267" i="11"/>
  <c r="CQ267" i="11"/>
  <c r="CH268" i="11"/>
  <c r="CI268" i="11"/>
  <c r="CJ268" i="11"/>
  <c r="CK268" i="11"/>
  <c r="CL268" i="11"/>
  <c r="CM268" i="11"/>
  <c r="CN268" i="11"/>
  <c r="CO268" i="11"/>
  <c r="CP268" i="11"/>
  <c r="CQ268" i="11"/>
  <c r="CH269" i="11"/>
  <c r="CI269" i="11"/>
  <c r="CJ269" i="11"/>
  <c r="CK269" i="11"/>
  <c r="CL269" i="11"/>
  <c r="CM269" i="11"/>
  <c r="CN269" i="11"/>
  <c r="CO269" i="11"/>
  <c r="CP269" i="11"/>
  <c r="CQ269" i="11"/>
  <c r="CH270" i="11"/>
  <c r="CI270" i="11"/>
  <c r="CJ270" i="11"/>
  <c r="CK270" i="11"/>
  <c r="CL270" i="11"/>
  <c r="CM270" i="11"/>
  <c r="CN270" i="11"/>
  <c r="CO270" i="11"/>
  <c r="CP270" i="11"/>
  <c r="CQ270" i="11"/>
  <c r="CH271" i="11"/>
  <c r="CI271" i="11"/>
  <c r="CJ271" i="11"/>
  <c r="CK271" i="11"/>
  <c r="CL271" i="11"/>
  <c r="CM271" i="11"/>
  <c r="CN271" i="11"/>
  <c r="CO271" i="11"/>
  <c r="CP271" i="11"/>
  <c r="CQ271" i="11"/>
  <c r="CH272" i="11"/>
  <c r="CI272" i="11"/>
  <c r="CJ272" i="11"/>
  <c r="CK272" i="11"/>
  <c r="CL272" i="11"/>
  <c r="CM272" i="11"/>
  <c r="CN272" i="11"/>
  <c r="CO272" i="11"/>
  <c r="CP272" i="11"/>
  <c r="CQ272" i="11"/>
  <c r="CH273" i="11"/>
  <c r="CI273" i="11"/>
  <c r="CJ273" i="11"/>
  <c r="CK273" i="11"/>
  <c r="CL273" i="11"/>
  <c r="CM273" i="11"/>
  <c r="CN273" i="11"/>
  <c r="CO273" i="11"/>
  <c r="CP273" i="11"/>
  <c r="CQ273" i="11"/>
  <c r="CH274" i="11"/>
  <c r="CI274" i="11"/>
  <c r="CJ274" i="11"/>
  <c r="CK274" i="11"/>
  <c r="CL274" i="11"/>
  <c r="CM274" i="11"/>
  <c r="CN274" i="11"/>
  <c r="CO274" i="11"/>
  <c r="CP274" i="11"/>
  <c r="CQ274" i="11"/>
  <c r="CH275" i="11"/>
  <c r="CI275" i="11"/>
  <c r="CJ275" i="11"/>
  <c r="CK275" i="11"/>
  <c r="CL275" i="11"/>
  <c r="CM275" i="11"/>
  <c r="CN275" i="11"/>
  <c r="CO275" i="11"/>
  <c r="CP275" i="11"/>
  <c r="CQ275" i="11"/>
  <c r="CH276" i="11"/>
  <c r="CI276" i="11"/>
  <c r="CJ276" i="11"/>
  <c r="CK276" i="11"/>
  <c r="CL276" i="11"/>
  <c r="CM276" i="11"/>
  <c r="CN276" i="11"/>
  <c r="CO276" i="11"/>
  <c r="CP276" i="11"/>
  <c r="CQ276" i="11"/>
  <c r="CH277" i="11"/>
  <c r="CI277" i="11"/>
  <c r="CJ277" i="11"/>
  <c r="CK277" i="11"/>
  <c r="CL277" i="11"/>
  <c r="CM277" i="11"/>
  <c r="CN277" i="11"/>
  <c r="CO277" i="11"/>
  <c r="CP277" i="11"/>
  <c r="CQ277" i="11"/>
  <c r="CH278" i="11"/>
  <c r="CI278" i="11"/>
  <c r="CJ278" i="11"/>
  <c r="CK278" i="11"/>
  <c r="CL278" i="11"/>
  <c r="CM278" i="11"/>
  <c r="CN278" i="11"/>
  <c r="CO278" i="11"/>
  <c r="CP278" i="11"/>
  <c r="CQ278" i="11"/>
  <c r="CH279" i="11"/>
  <c r="CI279" i="11"/>
  <c r="CJ279" i="11"/>
  <c r="CK279" i="11"/>
  <c r="CL279" i="11"/>
  <c r="CM279" i="11"/>
  <c r="CN279" i="11"/>
  <c r="CO279" i="11"/>
  <c r="CP279" i="11"/>
  <c r="CQ279" i="11"/>
  <c r="CH280" i="11"/>
  <c r="CI280" i="11"/>
  <c r="CJ280" i="11"/>
  <c r="CK280" i="11"/>
  <c r="CL280" i="11"/>
  <c r="CM280" i="11"/>
  <c r="CN280" i="11"/>
  <c r="CO280" i="11"/>
  <c r="CP280" i="11"/>
  <c r="CQ280" i="11"/>
  <c r="CH281" i="11"/>
  <c r="CI281" i="11"/>
  <c r="CJ281" i="11"/>
  <c r="CK281" i="11"/>
  <c r="CL281" i="11"/>
  <c r="CM281" i="11"/>
  <c r="CN281" i="11"/>
  <c r="CO281" i="11"/>
  <c r="CP281" i="11"/>
  <c r="CQ281" i="11"/>
  <c r="CH282" i="11"/>
  <c r="CI282" i="11"/>
  <c r="CJ282" i="11"/>
  <c r="CK282" i="11"/>
  <c r="CL282" i="11"/>
  <c r="CM282" i="11"/>
  <c r="CN282" i="11"/>
  <c r="CO282" i="11"/>
  <c r="CP282" i="11"/>
  <c r="CQ282" i="11"/>
  <c r="CH283" i="11"/>
  <c r="CI283" i="11"/>
  <c r="CJ283" i="11"/>
  <c r="CK283" i="11"/>
  <c r="CL283" i="11"/>
  <c r="CM283" i="11"/>
  <c r="CN283" i="11"/>
  <c r="CO283" i="11"/>
  <c r="CP283" i="11"/>
  <c r="CQ283" i="11"/>
  <c r="CH284" i="11"/>
  <c r="CI284" i="11"/>
  <c r="CJ284" i="11"/>
  <c r="CK284" i="11"/>
  <c r="CL284" i="11"/>
  <c r="CM284" i="11"/>
  <c r="CN284" i="11"/>
  <c r="CO284" i="11"/>
  <c r="CP284" i="11"/>
  <c r="CQ284" i="11"/>
  <c r="CH285" i="11"/>
  <c r="CI285" i="11"/>
  <c r="CJ285" i="11"/>
  <c r="CK285" i="11"/>
  <c r="CL285" i="11"/>
  <c r="CM285" i="11"/>
  <c r="CN285" i="11"/>
  <c r="CO285" i="11"/>
  <c r="CP285" i="11"/>
  <c r="CQ285" i="11"/>
  <c r="CH286" i="11"/>
  <c r="CI286" i="11"/>
  <c r="CJ286" i="11"/>
  <c r="CK286" i="11"/>
  <c r="CL286" i="11"/>
  <c r="CM286" i="11"/>
  <c r="CN286" i="11"/>
  <c r="CO286" i="11"/>
  <c r="CP286" i="11"/>
  <c r="CQ286" i="11"/>
  <c r="CH287" i="11"/>
  <c r="CI287" i="11"/>
  <c r="CJ287" i="11"/>
  <c r="CK287" i="11"/>
  <c r="CL287" i="11"/>
  <c r="CM287" i="11"/>
  <c r="CN287" i="11"/>
  <c r="CO287" i="11"/>
  <c r="CP287" i="11"/>
  <c r="CQ287" i="11"/>
  <c r="CH288" i="11"/>
  <c r="CI288" i="11"/>
  <c r="CJ288" i="11"/>
  <c r="CK288" i="11"/>
  <c r="CL288" i="11"/>
  <c r="CM288" i="11"/>
  <c r="CN288" i="11"/>
  <c r="CO288" i="11"/>
  <c r="CP288" i="11"/>
  <c r="CQ288" i="11"/>
  <c r="CH289" i="11"/>
  <c r="CI289" i="11"/>
  <c r="CJ289" i="11"/>
  <c r="CK289" i="11"/>
  <c r="CL289" i="11"/>
  <c r="CM289" i="11"/>
  <c r="CN289" i="11"/>
  <c r="CO289" i="11"/>
  <c r="CP289" i="11"/>
  <c r="CQ289" i="11"/>
  <c r="CH290" i="11"/>
  <c r="CI290" i="11"/>
  <c r="CJ290" i="11"/>
  <c r="CK290" i="11"/>
  <c r="CL290" i="11"/>
  <c r="CM290" i="11"/>
  <c r="CN290" i="11"/>
  <c r="CO290" i="11"/>
  <c r="CP290" i="11"/>
  <c r="CQ290" i="11"/>
  <c r="CH291" i="11"/>
  <c r="CI291" i="11"/>
  <c r="CJ291" i="11"/>
  <c r="CK291" i="11"/>
  <c r="CL291" i="11"/>
  <c r="CM291" i="11"/>
  <c r="CN291" i="11"/>
  <c r="CO291" i="11"/>
  <c r="CP291" i="11"/>
  <c r="CQ291" i="11"/>
  <c r="CH292" i="11"/>
  <c r="CI292" i="11"/>
  <c r="CJ292" i="11"/>
  <c r="CK292" i="11"/>
  <c r="CL292" i="11"/>
  <c r="CM292" i="11"/>
  <c r="CN292" i="11"/>
  <c r="CO292" i="11"/>
  <c r="CP292" i="11"/>
  <c r="CQ292" i="11"/>
  <c r="CH293" i="11"/>
  <c r="CI293" i="11"/>
  <c r="CJ293" i="11"/>
  <c r="CK293" i="11"/>
  <c r="CL293" i="11"/>
  <c r="CM293" i="11"/>
  <c r="CN293" i="11"/>
  <c r="CO293" i="11"/>
  <c r="CP293" i="11"/>
  <c r="CQ293" i="11"/>
  <c r="CH294" i="11"/>
  <c r="CI294" i="11"/>
  <c r="CJ294" i="11"/>
  <c r="CK294" i="11"/>
  <c r="CL294" i="11"/>
  <c r="CM294" i="11"/>
  <c r="CN294" i="11"/>
  <c r="CO294" i="11"/>
  <c r="CP294" i="11"/>
  <c r="CQ294" i="11"/>
  <c r="CH295" i="11"/>
  <c r="CI295" i="11"/>
  <c r="CJ295" i="11"/>
  <c r="CK295" i="11"/>
  <c r="CL295" i="11"/>
  <c r="CM295" i="11"/>
  <c r="CN295" i="11"/>
  <c r="CO295" i="11"/>
  <c r="CP295" i="11"/>
  <c r="CQ295" i="11"/>
  <c r="CH296" i="11"/>
  <c r="CI296" i="11"/>
  <c r="CJ296" i="11"/>
  <c r="CK296" i="11"/>
  <c r="CL296" i="11"/>
  <c r="CM296" i="11"/>
  <c r="CN296" i="11"/>
  <c r="CO296" i="11"/>
  <c r="CP296" i="11"/>
  <c r="CQ296" i="11"/>
  <c r="CH297" i="11"/>
  <c r="CI297" i="11"/>
  <c r="CJ297" i="11"/>
  <c r="CK297" i="11"/>
  <c r="CL297" i="11"/>
  <c r="CM297" i="11"/>
  <c r="CN297" i="11"/>
  <c r="CO297" i="11"/>
  <c r="CP297" i="11"/>
  <c r="CQ297" i="11"/>
  <c r="CH298" i="11"/>
  <c r="CI298" i="11"/>
  <c r="CJ298" i="11"/>
  <c r="CK298" i="11"/>
  <c r="CL298" i="11"/>
  <c r="CM298" i="11"/>
  <c r="CN298" i="11"/>
  <c r="CO298" i="11"/>
  <c r="CP298" i="11"/>
  <c r="CQ298" i="11"/>
  <c r="CH299" i="11"/>
  <c r="CI299" i="11"/>
  <c r="CJ299" i="11"/>
  <c r="CK299" i="11"/>
  <c r="CL299" i="11"/>
  <c r="CM299" i="11"/>
  <c r="CN299" i="11"/>
  <c r="CO299" i="11"/>
  <c r="CP299" i="11"/>
  <c r="CQ299" i="11"/>
  <c r="CH300" i="11"/>
  <c r="CI300" i="11"/>
  <c r="CJ300" i="11"/>
  <c r="CK300" i="11"/>
  <c r="CL300" i="11"/>
  <c r="CM300" i="11"/>
  <c r="CN300" i="11"/>
  <c r="CO300" i="11"/>
  <c r="CP300" i="11"/>
  <c r="CQ300" i="11"/>
  <c r="CH301" i="11"/>
  <c r="CI301" i="11"/>
  <c r="CJ301" i="11"/>
  <c r="CK301" i="11"/>
  <c r="CL301" i="11"/>
  <c r="CM301" i="11"/>
  <c r="CN301" i="11"/>
  <c r="CO301" i="11"/>
  <c r="CP301" i="11"/>
  <c r="CQ301" i="11"/>
  <c r="CH302" i="11"/>
  <c r="CI302" i="11"/>
  <c r="CJ302" i="11"/>
  <c r="CK302" i="11"/>
  <c r="CL302" i="11"/>
  <c r="CM302" i="11"/>
  <c r="CN302" i="11"/>
  <c r="CO302" i="11"/>
  <c r="CP302" i="11"/>
  <c r="CQ302" i="11"/>
  <c r="CH303" i="11"/>
  <c r="CI303" i="11"/>
  <c r="CJ303" i="11"/>
  <c r="CK303" i="11"/>
  <c r="CL303" i="11"/>
  <c r="CM303" i="11"/>
  <c r="CN303" i="11"/>
  <c r="CO303" i="11"/>
  <c r="CP303" i="11"/>
  <c r="CQ303" i="11"/>
  <c r="CH304" i="11"/>
  <c r="CI304" i="11"/>
  <c r="CJ304" i="11"/>
  <c r="CK304" i="11"/>
  <c r="CL304" i="11"/>
  <c r="CM304" i="11"/>
  <c r="CN304" i="11"/>
  <c r="CO304" i="11"/>
  <c r="CP304" i="11"/>
  <c r="CQ304" i="11"/>
  <c r="CH305" i="11"/>
  <c r="CI305" i="11"/>
  <c r="CJ305" i="11"/>
  <c r="CK305" i="11"/>
  <c r="CL305" i="11"/>
  <c r="CM305" i="11"/>
  <c r="CN305" i="11"/>
  <c r="CO305" i="11"/>
  <c r="CP305" i="11"/>
  <c r="CQ305" i="11"/>
  <c r="CH306" i="11"/>
  <c r="CI306" i="11"/>
  <c r="CJ306" i="11"/>
  <c r="CK306" i="11"/>
  <c r="CL306" i="11"/>
  <c r="CM306" i="11"/>
  <c r="CN306" i="11"/>
  <c r="CO306" i="11"/>
  <c r="CP306" i="11"/>
  <c r="CQ306" i="11"/>
  <c r="CH307" i="11"/>
  <c r="CI307" i="11"/>
  <c r="CJ307" i="11"/>
  <c r="CK307" i="11"/>
  <c r="CL307" i="11"/>
  <c r="CM307" i="11"/>
  <c r="CN307" i="11"/>
  <c r="CO307" i="11"/>
  <c r="CP307" i="11"/>
  <c r="CQ307" i="11"/>
  <c r="CH308" i="11"/>
  <c r="CI308" i="11"/>
  <c r="CJ308" i="11"/>
  <c r="CK308" i="11"/>
  <c r="CL308" i="11"/>
  <c r="CM308" i="11"/>
  <c r="CN308" i="11"/>
  <c r="CO308" i="11"/>
  <c r="CP308" i="11"/>
  <c r="CQ308" i="11"/>
  <c r="CH309" i="11"/>
  <c r="CI309" i="11"/>
  <c r="CJ309" i="11"/>
  <c r="CK309" i="11"/>
  <c r="CL309" i="11"/>
  <c r="CM309" i="11"/>
  <c r="CN309" i="11"/>
  <c r="CO309" i="11"/>
  <c r="CP309" i="11"/>
  <c r="CQ309" i="11"/>
  <c r="CH310" i="11"/>
  <c r="CI310" i="11"/>
  <c r="CJ310" i="11"/>
  <c r="CK310" i="11"/>
  <c r="CL310" i="11"/>
  <c r="CM310" i="11"/>
  <c r="CN310" i="11"/>
  <c r="CO310" i="11"/>
  <c r="CP310" i="11"/>
  <c r="CQ310" i="11"/>
  <c r="CH311" i="11"/>
  <c r="CI311" i="11"/>
  <c r="CJ311" i="11"/>
  <c r="CK311" i="11"/>
  <c r="CL311" i="11"/>
  <c r="CM311" i="11"/>
  <c r="CN311" i="11"/>
  <c r="CO311" i="11"/>
  <c r="CP311" i="11"/>
  <c r="CQ311" i="11"/>
  <c r="CH312" i="11"/>
  <c r="CI312" i="11"/>
  <c r="CJ312" i="11"/>
  <c r="CK312" i="11"/>
  <c r="CL312" i="11"/>
  <c r="CM312" i="11"/>
  <c r="CN312" i="11"/>
  <c r="CO312" i="11"/>
  <c r="CP312" i="11"/>
  <c r="CQ312" i="11"/>
  <c r="CH313" i="11"/>
  <c r="CI313" i="11"/>
  <c r="CJ313" i="11"/>
  <c r="CK313" i="11"/>
  <c r="CL313" i="11"/>
  <c r="CM313" i="11"/>
  <c r="CN313" i="11"/>
  <c r="CO313" i="11"/>
  <c r="CP313" i="11"/>
  <c r="CQ313" i="11"/>
  <c r="CH314" i="11"/>
  <c r="CI314" i="11"/>
  <c r="CJ314" i="11"/>
  <c r="CK314" i="11"/>
  <c r="CL314" i="11"/>
  <c r="CM314" i="11"/>
  <c r="CN314" i="11"/>
  <c r="CO314" i="11"/>
  <c r="CP314" i="11"/>
  <c r="CQ314" i="11"/>
  <c r="CH315" i="11"/>
  <c r="CI315" i="11"/>
  <c r="CJ315" i="11"/>
  <c r="CK315" i="11"/>
  <c r="CL315" i="11"/>
  <c r="CM315" i="11"/>
  <c r="CN315" i="11"/>
  <c r="CO315" i="11"/>
  <c r="CP315" i="11"/>
  <c r="CQ315" i="11"/>
  <c r="CH316" i="11"/>
  <c r="CI316" i="11"/>
  <c r="CJ316" i="11"/>
  <c r="CK316" i="11"/>
  <c r="CL316" i="11"/>
  <c r="CM316" i="11"/>
  <c r="CN316" i="11"/>
  <c r="CO316" i="11"/>
  <c r="CP316" i="11"/>
  <c r="CQ316" i="11"/>
  <c r="CH317" i="11"/>
  <c r="CI317" i="11"/>
  <c r="CJ317" i="11"/>
  <c r="CK317" i="11"/>
  <c r="CL317" i="11"/>
  <c r="CM317" i="11"/>
  <c r="CN317" i="11"/>
  <c r="CO317" i="11"/>
  <c r="CP317" i="11"/>
  <c r="CQ317" i="11"/>
  <c r="CH318" i="11"/>
  <c r="CI318" i="11"/>
  <c r="CJ318" i="11"/>
  <c r="CK318" i="11"/>
  <c r="CL318" i="11"/>
  <c r="CM318" i="11"/>
  <c r="CN318" i="11"/>
  <c r="CO318" i="11"/>
  <c r="CP318" i="11"/>
  <c r="CQ318" i="11"/>
  <c r="CH319" i="11"/>
  <c r="CI319" i="11"/>
  <c r="CJ319" i="11"/>
  <c r="CK319" i="11"/>
  <c r="CL319" i="11"/>
  <c r="CM319" i="11"/>
  <c r="CN319" i="11"/>
  <c r="CO319" i="11"/>
  <c r="CP319" i="11"/>
  <c r="CQ319" i="11"/>
  <c r="CH320" i="11"/>
  <c r="CI320" i="11"/>
  <c r="CJ320" i="11"/>
  <c r="CK320" i="11"/>
  <c r="CL320" i="11"/>
  <c r="CM320" i="11"/>
  <c r="CN320" i="11"/>
  <c r="CO320" i="11"/>
  <c r="CP320" i="11"/>
  <c r="CQ320" i="11"/>
  <c r="CH321" i="11"/>
  <c r="CI321" i="11"/>
  <c r="CJ321" i="11"/>
  <c r="CK321" i="11"/>
  <c r="CL321" i="11"/>
  <c r="CM321" i="11"/>
  <c r="CN321" i="11"/>
  <c r="CO321" i="11"/>
  <c r="CP321" i="11"/>
  <c r="CQ321" i="11"/>
  <c r="CH322" i="11"/>
  <c r="CI322" i="11"/>
  <c r="CJ322" i="11"/>
  <c r="CK322" i="11"/>
  <c r="CL322" i="11"/>
  <c r="CM322" i="11"/>
  <c r="CN322" i="11"/>
  <c r="CO322" i="11"/>
  <c r="CP322" i="11"/>
  <c r="CQ322" i="11"/>
  <c r="CH323" i="11"/>
  <c r="CI323" i="11"/>
  <c r="CJ323" i="11"/>
  <c r="CK323" i="11"/>
  <c r="CL323" i="11"/>
  <c r="CM323" i="11"/>
  <c r="CN323" i="11"/>
  <c r="CO323" i="11"/>
  <c r="CP323" i="11"/>
  <c r="CQ323" i="11"/>
  <c r="CH324" i="11"/>
  <c r="CI324" i="11"/>
  <c r="CJ324" i="11"/>
  <c r="CK324" i="11"/>
  <c r="CL324" i="11"/>
  <c r="CM324" i="11"/>
  <c r="CN324" i="11"/>
  <c r="CO324" i="11"/>
  <c r="CP324" i="11"/>
  <c r="CQ324" i="11"/>
  <c r="CH325" i="11"/>
  <c r="CI325" i="11"/>
  <c r="CJ325" i="11"/>
  <c r="CK325" i="11"/>
  <c r="CL325" i="11"/>
  <c r="CM325" i="11"/>
  <c r="CN325" i="11"/>
  <c r="CO325" i="11"/>
  <c r="CP325" i="11"/>
  <c r="CQ325" i="11"/>
  <c r="CH326" i="11"/>
  <c r="CI326" i="11"/>
  <c r="CJ326" i="11"/>
  <c r="CK326" i="11"/>
  <c r="CL326" i="11"/>
  <c r="CM326" i="11"/>
  <c r="CN326" i="11"/>
  <c r="CO326" i="11"/>
  <c r="CP326" i="11"/>
  <c r="CQ326" i="11"/>
  <c r="CH327" i="11"/>
  <c r="CI327" i="11"/>
  <c r="CJ327" i="11"/>
  <c r="CK327" i="11"/>
  <c r="CL327" i="11"/>
  <c r="CM327" i="11"/>
  <c r="CN327" i="11"/>
  <c r="CO327" i="11"/>
  <c r="CP327" i="11"/>
  <c r="CQ327" i="11"/>
  <c r="CH328" i="11"/>
  <c r="CI328" i="11"/>
  <c r="CJ328" i="11"/>
  <c r="CK328" i="11"/>
  <c r="CL328" i="11"/>
  <c r="CM328" i="11"/>
  <c r="CN328" i="11"/>
  <c r="CO328" i="11"/>
  <c r="CP328" i="11"/>
  <c r="CQ328" i="11"/>
  <c r="CH329" i="11"/>
  <c r="CI329" i="11"/>
  <c r="CJ329" i="11"/>
  <c r="CK329" i="11"/>
  <c r="CL329" i="11"/>
  <c r="CM329" i="11"/>
  <c r="CN329" i="11"/>
  <c r="CO329" i="11"/>
  <c r="CP329" i="11"/>
  <c r="CQ329" i="11"/>
  <c r="CH330" i="11"/>
  <c r="CI330" i="11"/>
  <c r="CJ330" i="11"/>
  <c r="CK330" i="11"/>
  <c r="CL330" i="11"/>
  <c r="CM330" i="11"/>
  <c r="CN330" i="11"/>
  <c r="CO330" i="11"/>
  <c r="CP330" i="11"/>
  <c r="CQ330" i="11"/>
  <c r="CH331" i="11"/>
  <c r="CI331" i="11"/>
  <c r="CJ331" i="11"/>
  <c r="CK331" i="11"/>
  <c r="CL331" i="11"/>
  <c r="CM331" i="11"/>
  <c r="CN331" i="11"/>
  <c r="CO331" i="11"/>
  <c r="CP331" i="11"/>
  <c r="CQ331" i="11"/>
  <c r="CH332" i="11"/>
  <c r="CI332" i="11"/>
  <c r="CJ332" i="11"/>
  <c r="CK332" i="11"/>
  <c r="CL332" i="11"/>
  <c r="CM332" i="11"/>
  <c r="CN332" i="11"/>
  <c r="CO332" i="11"/>
  <c r="CP332" i="11"/>
  <c r="CQ332" i="11"/>
  <c r="CH333" i="11"/>
  <c r="CI333" i="11"/>
  <c r="CJ333" i="11"/>
  <c r="CK333" i="11"/>
  <c r="CL333" i="11"/>
  <c r="CM333" i="11"/>
  <c r="CN333" i="11"/>
  <c r="CO333" i="11"/>
  <c r="CP333" i="11"/>
  <c r="CQ333" i="11"/>
  <c r="CH334" i="11"/>
  <c r="CI334" i="11"/>
  <c r="CJ334" i="11"/>
  <c r="CK334" i="11"/>
  <c r="CL334" i="11"/>
  <c r="CM334" i="11"/>
  <c r="CN334" i="11"/>
  <c r="CO334" i="11"/>
  <c r="CP334" i="11"/>
  <c r="CQ334" i="11"/>
  <c r="CH335" i="11"/>
  <c r="CI335" i="11"/>
  <c r="CJ335" i="11"/>
  <c r="CK335" i="11"/>
  <c r="CL335" i="11"/>
  <c r="CM335" i="11"/>
  <c r="CN335" i="11"/>
  <c r="CO335" i="11"/>
  <c r="CP335" i="11"/>
  <c r="CQ335" i="11"/>
  <c r="CH336" i="11"/>
  <c r="CI336" i="11"/>
  <c r="CJ336" i="11"/>
  <c r="CK336" i="11"/>
  <c r="CL336" i="11"/>
  <c r="CM336" i="11"/>
  <c r="CN336" i="11"/>
  <c r="CO336" i="11"/>
  <c r="CP336" i="11"/>
  <c r="CQ336" i="11"/>
  <c r="CH337" i="11"/>
  <c r="CI337" i="11"/>
  <c r="CJ337" i="11"/>
  <c r="CK337" i="11"/>
  <c r="CL337" i="11"/>
  <c r="CM337" i="11"/>
  <c r="CN337" i="11"/>
  <c r="CO337" i="11"/>
  <c r="CP337" i="11"/>
  <c r="CQ337" i="11"/>
  <c r="CH338" i="11"/>
  <c r="CI338" i="11"/>
  <c r="CJ338" i="11"/>
  <c r="CK338" i="11"/>
  <c r="CL338" i="11"/>
  <c r="CM338" i="11"/>
  <c r="CN338" i="11"/>
  <c r="CO338" i="11"/>
  <c r="CP338" i="11"/>
  <c r="CQ338" i="11"/>
  <c r="CH339" i="11"/>
  <c r="CI339" i="11"/>
  <c r="CJ339" i="11"/>
  <c r="CK339" i="11"/>
  <c r="CL339" i="11"/>
  <c r="CM339" i="11"/>
  <c r="CN339" i="11"/>
  <c r="CO339" i="11"/>
  <c r="CP339" i="11"/>
  <c r="CQ339" i="11"/>
  <c r="CH340" i="11"/>
  <c r="CI340" i="11"/>
  <c r="CJ340" i="11"/>
  <c r="CK340" i="11"/>
  <c r="CL340" i="11"/>
  <c r="CM340" i="11"/>
  <c r="CN340" i="11"/>
  <c r="CO340" i="11"/>
  <c r="CP340" i="11"/>
  <c r="CQ340" i="11"/>
  <c r="CH51" i="11"/>
  <c r="CI51" i="11"/>
  <c r="CJ51" i="11"/>
  <c r="CK51" i="11"/>
  <c r="CL51" i="11"/>
  <c r="CM51" i="11"/>
  <c r="CN51" i="11"/>
  <c r="CO51" i="11"/>
  <c r="CP51" i="11"/>
  <c r="CQ51" i="11"/>
  <c r="I51" i="11"/>
  <c r="K51" i="11"/>
  <c r="L51" i="11"/>
  <c r="M51" i="11"/>
  <c r="N51" i="11"/>
  <c r="O51" i="11"/>
  <c r="P51" i="11"/>
  <c r="Q51" i="11"/>
  <c r="R51" i="11"/>
  <c r="K3" i="23" s="1"/>
  <c r="S51" i="11"/>
  <c r="L3" i="23" s="1"/>
  <c r="T51" i="11"/>
  <c r="M3" i="23" s="1"/>
  <c r="U51" i="11"/>
  <c r="N3" i="23" s="1"/>
  <c r="V51" i="11"/>
  <c r="O3" i="23" s="1"/>
  <c r="W51" i="11"/>
  <c r="P3" i="23" s="1"/>
  <c r="X51" i="11"/>
  <c r="Q3" i="23" s="1"/>
  <c r="Y51" i="11"/>
  <c r="Z51" i="11"/>
  <c r="AA51" i="11"/>
  <c r="AB51" i="11"/>
  <c r="AC51" i="11"/>
  <c r="S3" i="23" s="1"/>
  <c r="AE51" i="11"/>
  <c r="AF51" i="11"/>
  <c r="AH51" i="11"/>
  <c r="U3" i="23" s="1"/>
  <c r="AI51" i="11"/>
  <c r="AJ51" i="11"/>
  <c r="V3" i="23" s="1"/>
  <c r="AK51" i="11"/>
  <c r="AL51" i="11"/>
  <c r="AM51" i="11"/>
  <c r="AN51" i="11"/>
  <c r="AO51" i="11"/>
  <c r="AP51" i="11"/>
  <c r="AQ51" i="11"/>
  <c r="AR51" i="11"/>
  <c r="AS51" i="11"/>
  <c r="AT51" i="11"/>
  <c r="AU51" i="11"/>
  <c r="AV51" i="11"/>
  <c r="AW51" i="11"/>
  <c r="AX51" i="11"/>
  <c r="X3" i="23" s="1"/>
  <c r="AY51" i="11"/>
  <c r="Y3" i="23" s="1"/>
  <c r="AZ51" i="11"/>
  <c r="BA51" i="11"/>
  <c r="BB51" i="11"/>
  <c r="BC51" i="11"/>
  <c r="BD51" i="11"/>
  <c r="BE51" i="11"/>
  <c r="BF51" i="11"/>
  <c r="BG51" i="11"/>
  <c r="BH51" i="11"/>
  <c r="BI51" i="11"/>
  <c r="BJ51" i="11"/>
  <c r="BK51" i="11"/>
  <c r="BL51" i="11"/>
  <c r="BM51" i="11"/>
  <c r="BN51" i="11"/>
  <c r="BO51" i="11"/>
  <c r="BP51" i="11"/>
  <c r="BQ51" i="11"/>
  <c r="BR51" i="11"/>
  <c r="AF3" i="14" s="1"/>
  <c r="BS51" i="11"/>
  <c r="BT51" i="11"/>
  <c r="BU51" i="11"/>
  <c r="BV51" i="11"/>
  <c r="BW51" i="11"/>
  <c r="BX51" i="11"/>
  <c r="BY51" i="11"/>
  <c r="AE3" i="23" s="1"/>
  <c r="CA51" i="11"/>
  <c r="AG3" i="23" s="1"/>
  <c r="CB51" i="11"/>
  <c r="AH3" i="23" s="1"/>
  <c r="AI3" i="14"/>
  <c r="CF51" i="11"/>
  <c r="AL3" i="23" s="1"/>
  <c r="CG51" i="11"/>
  <c r="I52" i="11"/>
  <c r="J52" i="11"/>
  <c r="K52" i="11"/>
  <c r="L52" i="11"/>
  <c r="M52" i="11"/>
  <c r="N52" i="11"/>
  <c r="O52" i="11"/>
  <c r="P52" i="11"/>
  <c r="Q52" i="11"/>
  <c r="R52" i="11"/>
  <c r="K4" i="23" s="1"/>
  <c r="S52" i="11"/>
  <c r="L4" i="23" s="1"/>
  <c r="T52" i="11"/>
  <c r="M4" i="23" s="1"/>
  <c r="U52" i="11"/>
  <c r="N4" i="23" s="1"/>
  <c r="V52" i="11"/>
  <c r="O4" i="23" s="1"/>
  <c r="W52" i="11"/>
  <c r="P4" i="23" s="1"/>
  <c r="X52" i="11"/>
  <c r="Q4" i="23" s="1"/>
  <c r="Y52" i="11"/>
  <c r="Z52" i="11"/>
  <c r="AA52" i="11"/>
  <c r="AB52" i="11"/>
  <c r="AC52" i="11"/>
  <c r="S4" i="23" s="1"/>
  <c r="AE52" i="11"/>
  <c r="AF52" i="11"/>
  <c r="AH52" i="11"/>
  <c r="U4" i="23" s="1"/>
  <c r="AI52" i="11"/>
  <c r="AJ52" i="11"/>
  <c r="V4" i="23" s="1"/>
  <c r="AK52" i="11"/>
  <c r="AL52" i="11"/>
  <c r="AM52" i="11"/>
  <c r="AN52" i="11"/>
  <c r="AO52" i="11"/>
  <c r="AP52" i="11"/>
  <c r="AQ52" i="11"/>
  <c r="AR52" i="11"/>
  <c r="AS52" i="11"/>
  <c r="AT52" i="11"/>
  <c r="AU52" i="11"/>
  <c r="AV52" i="11"/>
  <c r="AW52" i="11"/>
  <c r="AX52" i="11"/>
  <c r="X4" i="23" s="1"/>
  <c r="AY52" i="11"/>
  <c r="Y4" i="23" s="1"/>
  <c r="AZ52" i="11"/>
  <c r="BA52" i="11"/>
  <c r="BB52" i="11"/>
  <c r="BC52" i="11"/>
  <c r="BD52" i="11"/>
  <c r="BE52" i="11"/>
  <c r="BF52" i="11"/>
  <c r="BG52" i="11"/>
  <c r="BH52" i="11"/>
  <c r="BI52" i="11"/>
  <c r="BJ52" i="11"/>
  <c r="BK52" i="11"/>
  <c r="BL52" i="11"/>
  <c r="BM52" i="11"/>
  <c r="BN52" i="11"/>
  <c r="BO52" i="11"/>
  <c r="BP52" i="11"/>
  <c r="BQ52" i="11"/>
  <c r="BR52" i="11"/>
  <c r="AF4" i="14" s="1"/>
  <c r="BS52" i="11"/>
  <c r="BT52" i="11"/>
  <c r="BU52" i="11"/>
  <c r="BV52" i="11"/>
  <c r="BW52" i="11"/>
  <c r="BX52" i="11"/>
  <c r="BY52" i="11"/>
  <c r="AE4" i="23" s="1"/>
  <c r="CA52" i="11"/>
  <c r="AG4" i="23" s="1"/>
  <c r="CB52" i="11"/>
  <c r="AH4" i="23" s="1"/>
  <c r="CF52" i="11"/>
  <c r="AL4" i="23" s="1"/>
  <c r="Q53" i="11"/>
  <c r="I53" i="11"/>
  <c r="J53" i="11"/>
  <c r="K53" i="11"/>
  <c r="L53" i="11"/>
  <c r="M53" i="11"/>
  <c r="N53" i="11"/>
  <c r="O53" i="11"/>
  <c r="P53" i="11"/>
  <c r="R53" i="11"/>
  <c r="K5" i="23" s="1"/>
  <c r="S53" i="11"/>
  <c r="L5" i="23" s="1"/>
  <c r="T53" i="11"/>
  <c r="M5" i="23" s="1"/>
  <c r="U53" i="11"/>
  <c r="N5" i="23" s="1"/>
  <c r="V53" i="11"/>
  <c r="O5" i="23" s="1"/>
  <c r="W53" i="11"/>
  <c r="P5" i="23" s="1"/>
  <c r="X53" i="11"/>
  <c r="Q5" i="23" s="1"/>
  <c r="Y53" i="11"/>
  <c r="Z53" i="11"/>
  <c r="AA53" i="11"/>
  <c r="AB53" i="11"/>
  <c r="AC53" i="11"/>
  <c r="S5" i="23" s="1"/>
  <c r="AE53" i="11"/>
  <c r="AF53" i="11"/>
  <c r="AH53" i="11"/>
  <c r="U5" i="23" s="1"/>
  <c r="AI53" i="11"/>
  <c r="AJ53" i="11"/>
  <c r="V5" i="23" s="1"/>
  <c r="AK53" i="11"/>
  <c r="AL53" i="11"/>
  <c r="AM53" i="11"/>
  <c r="AN53" i="11"/>
  <c r="AO53" i="11"/>
  <c r="AP53" i="11"/>
  <c r="AQ53" i="11"/>
  <c r="AR53" i="11"/>
  <c r="AS53" i="11"/>
  <c r="AT53" i="11"/>
  <c r="AU53" i="11"/>
  <c r="AV53" i="11"/>
  <c r="AW53" i="11"/>
  <c r="AX53" i="11"/>
  <c r="X5" i="23" s="1"/>
  <c r="AY53" i="11"/>
  <c r="Y5" i="23" s="1"/>
  <c r="AZ53" i="11"/>
  <c r="BA53" i="11"/>
  <c r="BB53" i="11"/>
  <c r="BC53" i="11"/>
  <c r="BD53" i="11"/>
  <c r="BE53" i="11"/>
  <c r="BF53" i="11"/>
  <c r="BG53" i="11"/>
  <c r="BH53" i="11"/>
  <c r="BI53" i="11"/>
  <c r="BJ53" i="11"/>
  <c r="BK53" i="11"/>
  <c r="BL53" i="11"/>
  <c r="BM53" i="11"/>
  <c r="BN53" i="11"/>
  <c r="BO53" i="11"/>
  <c r="BP53" i="11"/>
  <c r="BQ53" i="11"/>
  <c r="BR53" i="11"/>
  <c r="AF5" i="14" s="1"/>
  <c r="BS53" i="11"/>
  <c r="BT53" i="11"/>
  <c r="BU53" i="11"/>
  <c r="BV53" i="11"/>
  <c r="BW53" i="11"/>
  <c r="BX53" i="11"/>
  <c r="BY53" i="11"/>
  <c r="AE5" i="23" s="1"/>
  <c r="CA53" i="11"/>
  <c r="AG5" i="23" s="1"/>
  <c r="CB53" i="11"/>
  <c r="AH5" i="23" s="1"/>
  <c r="CF53" i="11"/>
  <c r="AL5" i="23" s="1"/>
  <c r="I54" i="11"/>
  <c r="J54" i="11"/>
  <c r="K54" i="11"/>
  <c r="L54" i="11"/>
  <c r="M54" i="11"/>
  <c r="N54" i="11"/>
  <c r="O54" i="11"/>
  <c r="P54" i="11"/>
  <c r="Q54" i="11"/>
  <c r="R54" i="11"/>
  <c r="K6" i="23" s="1"/>
  <c r="S54" i="11"/>
  <c r="L6" i="23" s="1"/>
  <c r="T54" i="11"/>
  <c r="M6" i="23" s="1"/>
  <c r="U54" i="11"/>
  <c r="N6" i="23" s="1"/>
  <c r="V54" i="11"/>
  <c r="O6" i="23" s="1"/>
  <c r="W54" i="11"/>
  <c r="P6" i="23" s="1"/>
  <c r="X54" i="11"/>
  <c r="Q6" i="23" s="1"/>
  <c r="Y54" i="11"/>
  <c r="Z54" i="11"/>
  <c r="AA54" i="11"/>
  <c r="AB54" i="11"/>
  <c r="AC54" i="11"/>
  <c r="S6" i="23" s="1"/>
  <c r="AE54" i="11"/>
  <c r="AF54" i="11"/>
  <c r="AH54" i="11"/>
  <c r="U6" i="23" s="1"/>
  <c r="AI54" i="11"/>
  <c r="AJ54" i="11"/>
  <c r="V6" i="23" s="1"/>
  <c r="AK54" i="11"/>
  <c r="AL54" i="11"/>
  <c r="AM54" i="11"/>
  <c r="AN54" i="11"/>
  <c r="AO54" i="11"/>
  <c r="AP54" i="11"/>
  <c r="AQ54" i="11"/>
  <c r="AR54" i="11"/>
  <c r="AS54" i="11"/>
  <c r="AT54" i="11"/>
  <c r="AU54" i="11"/>
  <c r="AV54" i="11"/>
  <c r="AW54" i="11"/>
  <c r="AX54" i="11"/>
  <c r="X6" i="23" s="1"/>
  <c r="AY54" i="11"/>
  <c r="Y6" i="23" s="1"/>
  <c r="AZ54" i="11"/>
  <c r="BA54" i="11"/>
  <c r="BB54" i="11"/>
  <c r="BC54" i="11"/>
  <c r="BD54" i="11"/>
  <c r="BE54" i="11"/>
  <c r="BF54" i="11"/>
  <c r="BG54" i="11"/>
  <c r="BH54" i="11"/>
  <c r="BI54" i="11"/>
  <c r="BJ54" i="11"/>
  <c r="BK54" i="11"/>
  <c r="BL54" i="11"/>
  <c r="BM54" i="11"/>
  <c r="BN54" i="11"/>
  <c r="BO54" i="11"/>
  <c r="BP54" i="11"/>
  <c r="BQ54" i="11"/>
  <c r="BR54" i="11"/>
  <c r="AF6" i="14" s="1"/>
  <c r="BS54" i="11"/>
  <c r="BT54" i="11"/>
  <c r="BU54" i="11"/>
  <c r="BV54" i="11"/>
  <c r="BW54" i="11"/>
  <c r="BX54" i="11"/>
  <c r="BY54" i="11"/>
  <c r="AE6" i="23" s="1"/>
  <c r="CA54" i="11"/>
  <c r="AG6" i="23" s="1"/>
  <c r="CF54" i="11"/>
  <c r="AL6" i="23" s="1"/>
  <c r="Q55" i="11"/>
  <c r="J55" i="11"/>
  <c r="K55" i="11"/>
  <c r="L55" i="11"/>
  <c r="M55" i="11"/>
  <c r="N55" i="11"/>
  <c r="O55" i="11"/>
  <c r="P55" i="11"/>
  <c r="R55" i="11"/>
  <c r="K7" i="23" s="1"/>
  <c r="S55" i="11"/>
  <c r="L7" i="23" s="1"/>
  <c r="T55" i="11"/>
  <c r="M7" i="23" s="1"/>
  <c r="U55" i="11"/>
  <c r="N7" i="23" s="1"/>
  <c r="V55" i="11"/>
  <c r="O7" i="23" s="1"/>
  <c r="W55" i="11"/>
  <c r="P7" i="23" s="1"/>
  <c r="X55" i="11"/>
  <c r="Q7" i="23" s="1"/>
  <c r="Y55" i="11"/>
  <c r="Z55" i="11"/>
  <c r="AA55" i="11"/>
  <c r="AB55" i="11"/>
  <c r="AC55" i="11"/>
  <c r="S7" i="23" s="1"/>
  <c r="AE55" i="11"/>
  <c r="AF55" i="11"/>
  <c r="AH55" i="11"/>
  <c r="U7" i="23" s="1"/>
  <c r="AI55" i="11"/>
  <c r="AJ55" i="11"/>
  <c r="V7" i="23" s="1"/>
  <c r="AK55" i="11"/>
  <c r="AL55" i="11"/>
  <c r="AM55" i="11"/>
  <c r="AN55" i="11"/>
  <c r="AO55" i="11"/>
  <c r="AP55" i="11"/>
  <c r="AQ55" i="11"/>
  <c r="AR55" i="11"/>
  <c r="AS55" i="11"/>
  <c r="AT55" i="11"/>
  <c r="AU55" i="11"/>
  <c r="AV55" i="11"/>
  <c r="AW55" i="11"/>
  <c r="AX55" i="11"/>
  <c r="X7" i="23" s="1"/>
  <c r="AY55" i="11"/>
  <c r="Y7" i="23" s="1"/>
  <c r="AZ55" i="11"/>
  <c r="BA55" i="11"/>
  <c r="BB55" i="11"/>
  <c r="BC55" i="11"/>
  <c r="BD55" i="11"/>
  <c r="BE55" i="11"/>
  <c r="BF55" i="11"/>
  <c r="BG55" i="11"/>
  <c r="BH55" i="11"/>
  <c r="BI55" i="11"/>
  <c r="BJ55" i="11"/>
  <c r="BK55" i="11"/>
  <c r="BL55" i="11"/>
  <c r="BM55" i="11"/>
  <c r="BN55" i="11"/>
  <c r="BO55" i="11"/>
  <c r="BP55" i="11"/>
  <c r="BQ55" i="11"/>
  <c r="BR55" i="11"/>
  <c r="AF7" i="14" s="1"/>
  <c r="BS55" i="11"/>
  <c r="BT55" i="11"/>
  <c r="BU55" i="11"/>
  <c r="BV55" i="11"/>
  <c r="BW55" i="11"/>
  <c r="BX55" i="11"/>
  <c r="BY55" i="11"/>
  <c r="AE7" i="23" s="1"/>
  <c r="CA55" i="11"/>
  <c r="AG7" i="23" s="1"/>
  <c r="CB55" i="11"/>
  <c r="AH7" i="23" s="1"/>
  <c r="CF55" i="11"/>
  <c r="AL7" i="23" s="1"/>
  <c r="I56" i="11"/>
  <c r="J56" i="11"/>
  <c r="K56" i="11"/>
  <c r="L56" i="11"/>
  <c r="M56" i="11"/>
  <c r="N56" i="11"/>
  <c r="O56" i="11"/>
  <c r="P56" i="11"/>
  <c r="Q56" i="11"/>
  <c r="R56" i="11"/>
  <c r="K8" i="23" s="1"/>
  <c r="S56" i="11"/>
  <c r="L8" i="23" s="1"/>
  <c r="T56" i="11"/>
  <c r="M8" i="23" s="1"/>
  <c r="U56" i="11"/>
  <c r="N8" i="23" s="1"/>
  <c r="V56" i="11"/>
  <c r="O8" i="23" s="1"/>
  <c r="W56" i="11"/>
  <c r="P8" i="23" s="1"/>
  <c r="X56" i="11"/>
  <c r="Q8" i="23" s="1"/>
  <c r="Y56" i="11"/>
  <c r="Z56" i="11"/>
  <c r="AA56" i="11"/>
  <c r="AB56" i="11"/>
  <c r="AC56" i="11"/>
  <c r="S8" i="23" s="1"/>
  <c r="AE56" i="11"/>
  <c r="AF56" i="11"/>
  <c r="AH56" i="11"/>
  <c r="U8" i="23" s="1"/>
  <c r="AI56" i="11"/>
  <c r="AJ56" i="11"/>
  <c r="V8" i="23" s="1"/>
  <c r="AK56" i="11"/>
  <c r="AL56" i="11"/>
  <c r="AM56" i="11"/>
  <c r="AN56" i="11"/>
  <c r="AO56" i="11"/>
  <c r="AP56" i="11"/>
  <c r="AQ56" i="11"/>
  <c r="AR56" i="11"/>
  <c r="AS56" i="11"/>
  <c r="AT56" i="11"/>
  <c r="AU56" i="11"/>
  <c r="AV56" i="11"/>
  <c r="AW56" i="11"/>
  <c r="AX56" i="11"/>
  <c r="X8" i="23" s="1"/>
  <c r="AY56" i="11"/>
  <c r="Y8" i="23" s="1"/>
  <c r="AZ56" i="11"/>
  <c r="BA56" i="11"/>
  <c r="BB56" i="11"/>
  <c r="BC56" i="11"/>
  <c r="BD56" i="11"/>
  <c r="BE56" i="11"/>
  <c r="BF56" i="11"/>
  <c r="BG56" i="11"/>
  <c r="BH56" i="11"/>
  <c r="BI56" i="11"/>
  <c r="BJ56" i="11"/>
  <c r="BK56" i="11"/>
  <c r="BL56" i="11"/>
  <c r="BM56" i="11"/>
  <c r="BN56" i="11"/>
  <c r="BO56" i="11"/>
  <c r="BP56" i="11"/>
  <c r="BQ56" i="11"/>
  <c r="BR56" i="11"/>
  <c r="AF8" i="14" s="1"/>
  <c r="BS56" i="11"/>
  <c r="BT56" i="11"/>
  <c r="BU56" i="11"/>
  <c r="BV56" i="11"/>
  <c r="BW56" i="11"/>
  <c r="BX56" i="11"/>
  <c r="CA56" i="11"/>
  <c r="AG8" i="23" s="1"/>
  <c r="CB56" i="11"/>
  <c r="AH8" i="23" s="1"/>
  <c r="CF56" i="11"/>
  <c r="AL8" i="23" s="1"/>
  <c r="I57" i="11"/>
  <c r="J57" i="11"/>
  <c r="K57" i="11"/>
  <c r="L57" i="11"/>
  <c r="M57" i="11"/>
  <c r="N57" i="11"/>
  <c r="O57" i="11"/>
  <c r="P57" i="11"/>
  <c r="Q57" i="11"/>
  <c r="R57" i="11"/>
  <c r="K9" i="23" s="1"/>
  <c r="S57" i="11"/>
  <c r="L9" i="23" s="1"/>
  <c r="T57" i="11"/>
  <c r="M9" i="23" s="1"/>
  <c r="U57" i="11"/>
  <c r="N9" i="23" s="1"/>
  <c r="V57" i="11"/>
  <c r="O9" i="23" s="1"/>
  <c r="W57" i="11"/>
  <c r="P9" i="23" s="1"/>
  <c r="X57" i="11"/>
  <c r="Q9" i="23" s="1"/>
  <c r="Y57" i="11"/>
  <c r="Z57" i="11"/>
  <c r="AA57" i="11"/>
  <c r="AB57" i="11"/>
  <c r="AC57" i="11"/>
  <c r="S9" i="23" s="1"/>
  <c r="AE57" i="11"/>
  <c r="AF57" i="11"/>
  <c r="AH57" i="11"/>
  <c r="U9" i="23" s="1"/>
  <c r="AI57" i="11"/>
  <c r="AJ57" i="11"/>
  <c r="V9" i="23" s="1"/>
  <c r="AK57" i="11"/>
  <c r="AL57" i="11"/>
  <c r="AM57" i="11"/>
  <c r="AN57" i="11"/>
  <c r="AO57" i="11"/>
  <c r="AP57" i="11"/>
  <c r="AQ57" i="11"/>
  <c r="AR57" i="11"/>
  <c r="AS57" i="11"/>
  <c r="AT57" i="11"/>
  <c r="AU57" i="11"/>
  <c r="AV57" i="11"/>
  <c r="AW57" i="11"/>
  <c r="AX57" i="11"/>
  <c r="X9" i="23" s="1"/>
  <c r="AY57" i="11"/>
  <c r="Y9" i="23" s="1"/>
  <c r="AZ57" i="11"/>
  <c r="BA57" i="11"/>
  <c r="BB57" i="11"/>
  <c r="BC57" i="11"/>
  <c r="BD57" i="11"/>
  <c r="BE57" i="11"/>
  <c r="BF57" i="11"/>
  <c r="BG57" i="11"/>
  <c r="BH57" i="11"/>
  <c r="BI57" i="11"/>
  <c r="BJ57" i="11"/>
  <c r="BK57" i="11"/>
  <c r="BL57" i="11"/>
  <c r="BM57" i="11"/>
  <c r="BN57" i="11"/>
  <c r="BO57" i="11"/>
  <c r="BP57" i="11"/>
  <c r="BQ57" i="11"/>
  <c r="BR57" i="11"/>
  <c r="AF9" i="14" s="1"/>
  <c r="BS57" i="11"/>
  <c r="BT57" i="11"/>
  <c r="BU57" i="11"/>
  <c r="BV57" i="11"/>
  <c r="BW57" i="11"/>
  <c r="BX57" i="11"/>
  <c r="BY57" i="11"/>
  <c r="AE9" i="23" s="1"/>
  <c r="CA57" i="11"/>
  <c r="AG9" i="23" s="1"/>
  <c r="CB57" i="11"/>
  <c r="AH9" i="23" s="1"/>
  <c r="CF57" i="11"/>
  <c r="AL9" i="23" s="1"/>
  <c r="I58" i="11"/>
  <c r="J58" i="11"/>
  <c r="K58" i="11"/>
  <c r="L58" i="11"/>
  <c r="M58" i="11"/>
  <c r="N58" i="11"/>
  <c r="O58" i="11"/>
  <c r="P58" i="11"/>
  <c r="Q58" i="11"/>
  <c r="R58" i="11"/>
  <c r="K10" i="23" s="1"/>
  <c r="S58" i="11"/>
  <c r="L10" i="23" s="1"/>
  <c r="T58" i="11"/>
  <c r="M10" i="23" s="1"/>
  <c r="U58" i="11"/>
  <c r="N10" i="23" s="1"/>
  <c r="V58" i="11"/>
  <c r="O10" i="23" s="1"/>
  <c r="W58" i="11"/>
  <c r="P10" i="23" s="1"/>
  <c r="X58" i="11"/>
  <c r="Q10" i="23" s="1"/>
  <c r="Y58" i="11"/>
  <c r="Z58" i="11"/>
  <c r="AA58" i="11"/>
  <c r="AB58" i="11"/>
  <c r="AC58" i="11"/>
  <c r="S10" i="23" s="1"/>
  <c r="AE58" i="11"/>
  <c r="AF58" i="11"/>
  <c r="AH58" i="11"/>
  <c r="U10" i="23" s="1"/>
  <c r="AI58" i="11"/>
  <c r="AJ58" i="11"/>
  <c r="V10" i="23" s="1"/>
  <c r="AK58" i="11"/>
  <c r="AL58" i="11"/>
  <c r="AM58" i="11"/>
  <c r="AN58" i="11"/>
  <c r="AO58" i="11"/>
  <c r="AP58" i="11"/>
  <c r="AQ58" i="11"/>
  <c r="AR58" i="11"/>
  <c r="AS58" i="11"/>
  <c r="AT58" i="11"/>
  <c r="AU58" i="11"/>
  <c r="AV58" i="11"/>
  <c r="AW58" i="11"/>
  <c r="AX58" i="11"/>
  <c r="X10" i="23" s="1"/>
  <c r="AY58" i="11"/>
  <c r="Y10" i="23" s="1"/>
  <c r="AZ58" i="11"/>
  <c r="BA58" i="11"/>
  <c r="BB58" i="11"/>
  <c r="BC58" i="11"/>
  <c r="BD58" i="11"/>
  <c r="BE58" i="11"/>
  <c r="BF58" i="11"/>
  <c r="BG58" i="11"/>
  <c r="BH58" i="11"/>
  <c r="BI58" i="11"/>
  <c r="BJ58" i="11"/>
  <c r="BK58" i="11"/>
  <c r="BL58" i="11"/>
  <c r="BM58" i="11"/>
  <c r="BN58" i="11"/>
  <c r="BO58" i="11"/>
  <c r="BP58" i="11"/>
  <c r="BQ58" i="11"/>
  <c r="BR58" i="11"/>
  <c r="AF10" i="14" s="1"/>
  <c r="BS58" i="11"/>
  <c r="BT58" i="11"/>
  <c r="BU58" i="11"/>
  <c r="BV58" i="11"/>
  <c r="BW58" i="11"/>
  <c r="BX58" i="11"/>
  <c r="BY58" i="11"/>
  <c r="AE10" i="23" s="1"/>
  <c r="CA58" i="11"/>
  <c r="AG10" i="23" s="1"/>
  <c r="CB58" i="11"/>
  <c r="AH10" i="23" s="1"/>
  <c r="CF58" i="11"/>
  <c r="AL10" i="23" s="1"/>
  <c r="I59" i="11"/>
  <c r="J59" i="11"/>
  <c r="K59" i="11"/>
  <c r="L59" i="11"/>
  <c r="M59" i="11"/>
  <c r="N59" i="11"/>
  <c r="O59" i="11"/>
  <c r="P59" i="11"/>
  <c r="Q59" i="11"/>
  <c r="R59" i="11"/>
  <c r="K11" i="23" s="1"/>
  <c r="S59" i="11"/>
  <c r="L11" i="23" s="1"/>
  <c r="T59" i="11"/>
  <c r="M11" i="23" s="1"/>
  <c r="U59" i="11"/>
  <c r="N11" i="23" s="1"/>
  <c r="V59" i="11"/>
  <c r="O11" i="23" s="1"/>
  <c r="W59" i="11"/>
  <c r="P11" i="23" s="1"/>
  <c r="X59" i="11"/>
  <c r="Q11" i="23" s="1"/>
  <c r="Y59" i="11"/>
  <c r="Z59" i="11"/>
  <c r="AA59" i="11"/>
  <c r="AB59" i="11"/>
  <c r="AC59" i="11"/>
  <c r="S11" i="23" s="1"/>
  <c r="AE59" i="11"/>
  <c r="AF59" i="11"/>
  <c r="AH59" i="11"/>
  <c r="U11" i="23" s="1"/>
  <c r="AI59" i="11"/>
  <c r="AJ59" i="11"/>
  <c r="V11" i="23" s="1"/>
  <c r="AK59" i="11"/>
  <c r="AL59" i="11"/>
  <c r="AM59" i="11"/>
  <c r="AN59" i="11"/>
  <c r="AO59" i="11"/>
  <c r="AP59" i="11"/>
  <c r="AQ59" i="11"/>
  <c r="AR59" i="11"/>
  <c r="AS59" i="11"/>
  <c r="AT59" i="11"/>
  <c r="AU59" i="11"/>
  <c r="AV59" i="11"/>
  <c r="AW59" i="11"/>
  <c r="AX59" i="11"/>
  <c r="X11" i="23" s="1"/>
  <c r="AY59" i="11"/>
  <c r="Y11" i="23" s="1"/>
  <c r="AZ59" i="11"/>
  <c r="BA59" i="11"/>
  <c r="BB59" i="11"/>
  <c r="BC59" i="11"/>
  <c r="BD59" i="11"/>
  <c r="BE59" i="11"/>
  <c r="BF59" i="11"/>
  <c r="BG59" i="11"/>
  <c r="BH59" i="11"/>
  <c r="BI59" i="11"/>
  <c r="BJ59" i="11"/>
  <c r="BK59" i="11"/>
  <c r="BM59" i="11"/>
  <c r="BN59" i="11"/>
  <c r="BO59" i="11"/>
  <c r="BP59" i="11"/>
  <c r="BQ59" i="11"/>
  <c r="BR59" i="11"/>
  <c r="AF11" i="14" s="1"/>
  <c r="BS59" i="11"/>
  <c r="BT59" i="11"/>
  <c r="BU59" i="11"/>
  <c r="BV59" i="11"/>
  <c r="BW59" i="11"/>
  <c r="BX59" i="11"/>
  <c r="BY59" i="11"/>
  <c r="AE11" i="23" s="1"/>
  <c r="CA59" i="11"/>
  <c r="AG11" i="23" s="1"/>
  <c r="CB59" i="11"/>
  <c r="AH11" i="23" s="1"/>
  <c r="CF59" i="11"/>
  <c r="AL11" i="23" s="1"/>
  <c r="V60" i="11"/>
  <c r="O12" i="23" s="1"/>
  <c r="I60" i="11"/>
  <c r="J60" i="11"/>
  <c r="K60" i="11"/>
  <c r="L60" i="11"/>
  <c r="M60" i="11"/>
  <c r="N60" i="11"/>
  <c r="O60" i="11"/>
  <c r="P60" i="11"/>
  <c r="Q60" i="11"/>
  <c r="R60" i="11"/>
  <c r="K12" i="23" s="1"/>
  <c r="S60" i="11"/>
  <c r="L12" i="23" s="1"/>
  <c r="T60" i="11"/>
  <c r="M12" i="23" s="1"/>
  <c r="U60" i="11"/>
  <c r="N12" i="23" s="1"/>
  <c r="W60" i="11"/>
  <c r="P12" i="23" s="1"/>
  <c r="X60" i="11"/>
  <c r="Q12" i="23" s="1"/>
  <c r="Y60" i="11"/>
  <c r="Z60" i="11"/>
  <c r="AA60" i="11"/>
  <c r="AB60" i="11"/>
  <c r="AC60" i="11"/>
  <c r="S12" i="23" s="1"/>
  <c r="AE60" i="11"/>
  <c r="AF60" i="11"/>
  <c r="AI60" i="11"/>
  <c r="AJ60" i="11"/>
  <c r="V12" i="23" s="1"/>
  <c r="AK60" i="11"/>
  <c r="AL60" i="11"/>
  <c r="AM60" i="11"/>
  <c r="AN60" i="11"/>
  <c r="AO60" i="11"/>
  <c r="AP60" i="11"/>
  <c r="AQ60" i="11"/>
  <c r="AR60" i="11"/>
  <c r="AS60" i="11"/>
  <c r="AT60" i="11"/>
  <c r="AU60" i="11"/>
  <c r="AV60" i="11"/>
  <c r="AW60" i="11"/>
  <c r="AX60" i="11"/>
  <c r="X12" i="23" s="1"/>
  <c r="AY60" i="11"/>
  <c r="Y12" i="23" s="1"/>
  <c r="AZ60" i="11"/>
  <c r="BA60" i="11"/>
  <c r="BB60" i="11"/>
  <c r="BC60" i="11"/>
  <c r="BD60" i="11"/>
  <c r="BE60" i="11"/>
  <c r="BF60" i="11"/>
  <c r="BG60" i="11"/>
  <c r="BH60" i="11"/>
  <c r="BI60" i="11"/>
  <c r="BJ60" i="11"/>
  <c r="BK60" i="11"/>
  <c r="BL60" i="11"/>
  <c r="BM60" i="11"/>
  <c r="BN60" i="11"/>
  <c r="BO60" i="11"/>
  <c r="BP60" i="11"/>
  <c r="BQ60" i="11"/>
  <c r="BS60" i="11"/>
  <c r="BT60" i="11"/>
  <c r="BU60" i="11"/>
  <c r="BV60" i="11"/>
  <c r="BW60" i="11"/>
  <c r="BY60" i="11"/>
  <c r="AE12" i="23" s="1"/>
  <c r="CA60" i="11"/>
  <c r="AG12" i="23" s="1"/>
  <c r="CB60" i="11"/>
  <c r="AH12" i="23" s="1"/>
  <c r="CF60" i="11"/>
  <c r="AL12" i="23" s="1"/>
  <c r="I61" i="11"/>
  <c r="J61" i="11"/>
  <c r="K61" i="11"/>
  <c r="L61" i="11"/>
  <c r="M61" i="11"/>
  <c r="N61" i="11"/>
  <c r="O61" i="11"/>
  <c r="P61" i="11"/>
  <c r="Q61" i="11"/>
  <c r="R61" i="11"/>
  <c r="K13" i="23" s="1"/>
  <c r="S61" i="11"/>
  <c r="L13" i="23" s="1"/>
  <c r="T61" i="11"/>
  <c r="M13" i="23" s="1"/>
  <c r="U61" i="11"/>
  <c r="N13" i="23" s="1"/>
  <c r="V61" i="11"/>
  <c r="O13" i="23" s="1"/>
  <c r="W61" i="11"/>
  <c r="P13" i="23" s="1"/>
  <c r="X61" i="11"/>
  <c r="Q13" i="23" s="1"/>
  <c r="Y61" i="11"/>
  <c r="Z61" i="11"/>
  <c r="AA61" i="11"/>
  <c r="AB61" i="11"/>
  <c r="AC61" i="11"/>
  <c r="S13" i="23" s="1"/>
  <c r="AE61" i="11"/>
  <c r="AF61" i="11"/>
  <c r="AI61" i="11"/>
  <c r="AJ61" i="11"/>
  <c r="V13" i="23" s="1"/>
  <c r="AK61" i="11"/>
  <c r="AL61" i="11"/>
  <c r="AM61" i="11"/>
  <c r="AN61" i="11"/>
  <c r="AO61" i="11"/>
  <c r="AP61" i="11"/>
  <c r="AR61" i="11"/>
  <c r="AT61" i="11"/>
  <c r="AV61" i="11"/>
  <c r="AW61" i="11"/>
  <c r="AX61" i="11"/>
  <c r="X13" i="23" s="1"/>
  <c r="AY61" i="11"/>
  <c r="Y13" i="23" s="1"/>
  <c r="AZ61" i="11"/>
  <c r="BA61" i="11"/>
  <c r="BB61" i="11"/>
  <c r="BC61" i="11"/>
  <c r="BD61" i="11"/>
  <c r="BE61" i="11"/>
  <c r="BF61" i="11"/>
  <c r="BG61" i="11"/>
  <c r="BH61" i="11"/>
  <c r="BI61" i="11"/>
  <c r="BJ61" i="11"/>
  <c r="BK61" i="11"/>
  <c r="BL61" i="11"/>
  <c r="BM61" i="11"/>
  <c r="BN61" i="11"/>
  <c r="BO61" i="11"/>
  <c r="BP61" i="11"/>
  <c r="BQ61" i="11"/>
  <c r="BS61" i="11"/>
  <c r="BT61" i="11"/>
  <c r="BU61" i="11"/>
  <c r="BV61" i="11"/>
  <c r="BW61" i="11"/>
  <c r="BY61" i="11"/>
  <c r="AE13" i="23" s="1"/>
  <c r="CA61" i="11"/>
  <c r="AG13" i="23" s="1"/>
  <c r="CB61" i="11"/>
  <c r="AH13" i="23" s="1"/>
  <c r="CF61" i="11"/>
  <c r="AL13" i="23" s="1"/>
  <c r="I62" i="11"/>
  <c r="J62" i="11"/>
  <c r="K62" i="11"/>
  <c r="L62" i="11"/>
  <c r="M62" i="11"/>
  <c r="N62" i="11"/>
  <c r="O62" i="11"/>
  <c r="P62" i="11"/>
  <c r="Q62" i="11"/>
  <c r="R62" i="11"/>
  <c r="K14" i="23" s="1"/>
  <c r="S62" i="11"/>
  <c r="L14" i="23" s="1"/>
  <c r="T62" i="11"/>
  <c r="M14" i="23" s="1"/>
  <c r="U62" i="11"/>
  <c r="N14" i="23" s="1"/>
  <c r="V62" i="11"/>
  <c r="O14" i="23" s="1"/>
  <c r="W62" i="11"/>
  <c r="P14" i="23" s="1"/>
  <c r="X62" i="11"/>
  <c r="Q14" i="23" s="1"/>
  <c r="Y62" i="11"/>
  <c r="Z62" i="11"/>
  <c r="AA62" i="11"/>
  <c r="AB62" i="11"/>
  <c r="AC62" i="11"/>
  <c r="S14" i="23" s="1"/>
  <c r="AE62" i="11"/>
  <c r="AF62" i="11"/>
  <c r="AH62" i="11"/>
  <c r="U14" i="23" s="1"/>
  <c r="AI62" i="11"/>
  <c r="AJ62" i="11"/>
  <c r="V14" i="23" s="1"/>
  <c r="AK62" i="11"/>
  <c r="AL62" i="11"/>
  <c r="AM62" i="11"/>
  <c r="AN62" i="11"/>
  <c r="AO62" i="11"/>
  <c r="AP62" i="11"/>
  <c r="AQ62" i="11"/>
  <c r="AR62" i="11"/>
  <c r="AS62" i="11"/>
  <c r="AT62" i="11"/>
  <c r="AU62" i="11"/>
  <c r="AV62" i="11"/>
  <c r="AW62" i="11"/>
  <c r="AX62" i="11"/>
  <c r="X14" i="23" s="1"/>
  <c r="AY62" i="11"/>
  <c r="Y14" i="23" s="1"/>
  <c r="AZ62" i="11"/>
  <c r="BA62" i="11"/>
  <c r="BB62" i="11"/>
  <c r="BC62" i="11"/>
  <c r="BD62" i="11"/>
  <c r="BE62" i="11"/>
  <c r="BF62" i="11"/>
  <c r="BG62" i="11"/>
  <c r="BH62" i="11"/>
  <c r="BI62" i="11"/>
  <c r="BJ62" i="11"/>
  <c r="BK62" i="11"/>
  <c r="BM62" i="11"/>
  <c r="BO62" i="11"/>
  <c r="BP62" i="11"/>
  <c r="BQ62" i="11"/>
  <c r="BR62" i="11"/>
  <c r="AF14" i="14" s="1"/>
  <c r="BS62" i="11"/>
  <c r="BU62" i="11"/>
  <c r="BW62" i="11"/>
  <c r="BY62" i="11"/>
  <c r="AE14" i="23" s="1"/>
  <c r="CA62" i="11"/>
  <c r="AG14" i="23" s="1"/>
  <c r="CB62" i="11"/>
  <c r="AH14" i="23" s="1"/>
  <c r="CF62" i="11"/>
  <c r="AL14" i="23" s="1"/>
  <c r="I63" i="11"/>
  <c r="J63" i="11"/>
  <c r="K63" i="11"/>
  <c r="L63" i="11"/>
  <c r="M63" i="11"/>
  <c r="N63" i="11"/>
  <c r="O63" i="11"/>
  <c r="P63" i="11"/>
  <c r="Q63" i="11"/>
  <c r="R63" i="11"/>
  <c r="K15" i="23" s="1"/>
  <c r="S63" i="11"/>
  <c r="L15" i="23" s="1"/>
  <c r="T63" i="11"/>
  <c r="M15" i="23" s="1"/>
  <c r="U63" i="11"/>
  <c r="N15" i="23" s="1"/>
  <c r="V63" i="11"/>
  <c r="O15" i="23" s="1"/>
  <c r="W63" i="11"/>
  <c r="P15" i="23" s="1"/>
  <c r="X63" i="11"/>
  <c r="Q15" i="23" s="1"/>
  <c r="Y63" i="11"/>
  <c r="Z63" i="11"/>
  <c r="AA63" i="11"/>
  <c r="AB63" i="11"/>
  <c r="AC63" i="11"/>
  <c r="S15" i="23" s="1"/>
  <c r="AE63" i="11"/>
  <c r="AF63" i="11"/>
  <c r="AH63" i="11"/>
  <c r="U15" i="23" s="1"/>
  <c r="AI63" i="11"/>
  <c r="AJ63" i="11"/>
  <c r="V15" i="23" s="1"/>
  <c r="AK63" i="11"/>
  <c r="AL63" i="11"/>
  <c r="AM63" i="11"/>
  <c r="AN63" i="11"/>
  <c r="AO63" i="11"/>
  <c r="AP63" i="11"/>
  <c r="AQ63" i="11"/>
  <c r="AR63" i="11"/>
  <c r="AS63" i="11"/>
  <c r="AT63" i="11"/>
  <c r="AU63" i="11"/>
  <c r="AV63" i="11"/>
  <c r="AW63" i="11"/>
  <c r="AX63" i="11"/>
  <c r="X15" i="23" s="1"/>
  <c r="AY63" i="11"/>
  <c r="Y15" i="23" s="1"/>
  <c r="AZ63" i="11"/>
  <c r="BA63" i="11"/>
  <c r="BB63" i="11"/>
  <c r="BC63" i="11"/>
  <c r="BD63" i="11"/>
  <c r="BE63" i="11"/>
  <c r="BF63" i="11"/>
  <c r="BG63" i="11"/>
  <c r="BH63" i="11"/>
  <c r="BI63" i="11"/>
  <c r="BJ63" i="11"/>
  <c r="BK63" i="11"/>
  <c r="BL63" i="11"/>
  <c r="BM63" i="11"/>
  <c r="BN63" i="11"/>
  <c r="BO63" i="11"/>
  <c r="BP63" i="11"/>
  <c r="BQ63" i="11"/>
  <c r="BS63" i="11"/>
  <c r="BT63" i="11"/>
  <c r="BU63" i="11"/>
  <c r="BV63" i="11"/>
  <c r="BW63" i="11"/>
  <c r="BY63" i="11"/>
  <c r="AE15" i="23" s="1"/>
  <c r="CA63" i="11"/>
  <c r="AG15" i="23" s="1"/>
  <c r="CB63" i="11"/>
  <c r="AH15" i="23" s="1"/>
  <c r="CF63" i="11"/>
  <c r="AL15" i="23" s="1"/>
  <c r="I64" i="11"/>
  <c r="J64" i="11"/>
  <c r="K64" i="11"/>
  <c r="L64" i="11"/>
  <c r="M64" i="11"/>
  <c r="N64" i="11"/>
  <c r="O64" i="11"/>
  <c r="P64" i="11"/>
  <c r="Q64" i="11"/>
  <c r="R64" i="11"/>
  <c r="K16" i="23" s="1"/>
  <c r="S64" i="11"/>
  <c r="L16" i="23" s="1"/>
  <c r="T64" i="11"/>
  <c r="M16" i="23" s="1"/>
  <c r="U64" i="11"/>
  <c r="N16" i="23" s="1"/>
  <c r="V64" i="11"/>
  <c r="O16" i="23" s="1"/>
  <c r="W64" i="11"/>
  <c r="P16" i="23" s="1"/>
  <c r="X64" i="11"/>
  <c r="Q16" i="23" s="1"/>
  <c r="Y64" i="11"/>
  <c r="Z64" i="11"/>
  <c r="AA64" i="11"/>
  <c r="AB64" i="11"/>
  <c r="AC64" i="11"/>
  <c r="S16" i="23" s="1"/>
  <c r="AE64" i="11"/>
  <c r="AF64" i="11"/>
  <c r="AH64" i="11"/>
  <c r="U16" i="23" s="1"/>
  <c r="AI64" i="11"/>
  <c r="AJ64" i="11"/>
  <c r="V16" i="23" s="1"/>
  <c r="AK64" i="11"/>
  <c r="AL64" i="11"/>
  <c r="AM64" i="11"/>
  <c r="AN64" i="11"/>
  <c r="AO64" i="11"/>
  <c r="AP64" i="11"/>
  <c r="AQ64" i="11"/>
  <c r="AR64" i="11"/>
  <c r="AS64" i="11"/>
  <c r="AT64" i="11"/>
  <c r="AU64" i="11"/>
  <c r="AV64" i="11"/>
  <c r="AW64" i="11"/>
  <c r="AX64" i="11"/>
  <c r="X16" i="23" s="1"/>
  <c r="AY64" i="11"/>
  <c r="Y16" i="23" s="1"/>
  <c r="AZ64" i="11"/>
  <c r="BA64" i="11"/>
  <c r="BB64" i="11"/>
  <c r="BC64" i="11"/>
  <c r="BD64" i="11"/>
  <c r="BE64" i="11"/>
  <c r="BF64" i="11"/>
  <c r="BG64" i="11"/>
  <c r="BH64" i="11"/>
  <c r="BI64" i="11"/>
  <c r="BJ64" i="11"/>
  <c r="BK64" i="11"/>
  <c r="BL64" i="11"/>
  <c r="BM64" i="11"/>
  <c r="BN64" i="11"/>
  <c r="BO64" i="11"/>
  <c r="BP64" i="11"/>
  <c r="BQ64" i="11"/>
  <c r="BS64" i="11"/>
  <c r="BT64" i="11"/>
  <c r="BU64" i="11"/>
  <c r="BW64" i="11"/>
  <c r="BY64" i="11"/>
  <c r="AE16" i="23" s="1"/>
  <c r="CA64" i="11"/>
  <c r="AG16" i="23" s="1"/>
  <c r="CB64" i="11"/>
  <c r="AH16" i="23" s="1"/>
  <c r="CF64" i="11"/>
  <c r="AL16" i="23" s="1"/>
  <c r="I65" i="11"/>
  <c r="J65" i="11"/>
  <c r="K65" i="11"/>
  <c r="L65" i="11"/>
  <c r="M65" i="11"/>
  <c r="N65" i="11"/>
  <c r="O65" i="11"/>
  <c r="P65" i="11"/>
  <c r="Q65" i="11"/>
  <c r="R65" i="11"/>
  <c r="K17" i="23" s="1"/>
  <c r="S65" i="11"/>
  <c r="L17" i="23" s="1"/>
  <c r="T65" i="11"/>
  <c r="M17" i="23" s="1"/>
  <c r="U65" i="11"/>
  <c r="N17" i="23" s="1"/>
  <c r="V65" i="11"/>
  <c r="O17" i="23" s="1"/>
  <c r="W65" i="11"/>
  <c r="P17" i="23" s="1"/>
  <c r="X65" i="11"/>
  <c r="Q17" i="23" s="1"/>
  <c r="Y65" i="11"/>
  <c r="Z65" i="11"/>
  <c r="AA65" i="11"/>
  <c r="AB65" i="11"/>
  <c r="AC65" i="11"/>
  <c r="S17" i="23" s="1"/>
  <c r="AE65" i="11"/>
  <c r="AF65" i="11"/>
  <c r="AH65" i="11"/>
  <c r="U17" i="23" s="1"/>
  <c r="AI65" i="11"/>
  <c r="AJ65" i="11"/>
  <c r="V17" i="23" s="1"/>
  <c r="AK65" i="11"/>
  <c r="AL65" i="11"/>
  <c r="AM65" i="11"/>
  <c r="AO65" i="11"/>
  <c r="AR65" i="11"/>
  <c r="AS65" i="11"/>
  <c r="AT65" i="11"/>
  <c r="AU65" i="11"/>
  <c r="AX65" i="11"/>
  <c r="X17" i="23" s="1"/>
  <c r="AY65" i="11"/>
  <c r="Y17" i="23" s="1"/>
  <c r="AZ65" i="11"/>
  <c r="BA65" i="11"/>
  <c r="BB65" i="11"/>
  <c r="BC65" i="11"/>
  <c r="BD65" i="11"/>
  <c r="BE65" i="11"/>
  <c r="BF65" i="11"/>
  <c r="BG65" i="11"/>
  <c r="BH65" i="11"/>
  <c r="BI65" i="11"/>
  <c r="BJ65" i="11"/>
  <c r="BK65" i="11"/>
  <c r="BL65" i="11"/>
  <c r="BM65" i="11"/>
  <c r="BO65" i="11"/>
  <c r="BP65" i="11"/>
  <c r="BQ65" i="11"/>
  <c r="BR65" i="11"/>
  <c r="AF17" i="14" s="1"/>
  <c r="BS65" i="11"/>
  <c r="BT65" i="11"/>
  <c r="BU65" i="11"/>
  <c r="BW65" i="11"/>
  <c r="BX65" i="11"/>
  <c r="BY65" i="11"/>
  <c r="AE17" i="23" s="1"/>
  <c r="CA65" i="11"/>
  <c r="AG17" i="23" s="1"/>
  <c r="CB65" i="11"/>
  <c r="AH17" i="23" s="1"/>
  <c r="CF65" i="11"/>
  <c r="AL17" i="23" s="1"/>
  <c r="T66" i="11"/>
  <c r="M18" i="23" s="1"/>
  <c r="I66" i="11"/>
  <c r="J66" i="11"/>
  <c r="K66" i="11"/>
  <c r="L66" i="11"/>
  <c r="M66" i="11"/>
  <c r="N66" i="11"/>
  <c r="O66" i="11"/>
  <c r="P66" i="11"/>
  <c r="Q66" i="11"/>
  <c r="R66" i="11"/>
  <c r="K18" i="23" s="1"/>
  <c r="S66" i="11"/>
  <c r="L18" i="23" s="1"/>
  <c r="U66" i="11"/>
  <c r="N18" i="23" s="1"/>
  <c r="V66" i="11"/>
  <c r="O18" i="23" s="1"/>
  <c r="W66" i="11"/>
  <c r="P18" i="23" s="1"/>
  <c r="X66" i="11"/>
  <c r="Q18" i="23" s="1"/>
  <c r="Y66" i="11"/>
  <c r="Z66" i="11"/>
  <c r="AA66" i="11"/>
  <c r="AB66" i="11"/>
  <c r="AC66" i="11"/>
  <c r="S18" i="23" s="1"/>
  <c r="AE66" i="11"/>
  <c r="AF66" i="11"/>
  <c r="AH66" i="11"/>
  <c r="U18" i="23" s="1"/>
  <c r="AI66" i="11"/>
  <c r="AJ66" i="11"/>
  <c r="V18" i="23" s="1"/>
  <c r="AK66" i="11"/>
  <c r="AL66" i="11"/>
  <c r="AM66" i="11"/>
  <c r="AN66" i="11"/>
  <c r="AO66" i="11"/>
  <c r="AP66" i="11"/>
  <c r="AQ66" i="11"/>
  <c r="AR66" i="11"/>
  <c r="AS66" i="11"/>
  <c r="AT66" i="11"/>
  <c r="AU66" i="11"/>
  <c r="AV66" i="11"/>
  <c r="AW66" i="11"/>
  <c r="AX66" i="11"/>
  <c r="X18" i="23" s="1"/>
  <c r="AY66" i="11"/>
  <c r="Y18" i="23" s="1"/>
  <c r="AZ66" i="11"/>
  <c r="BA66" i="11"/>
  <c r="BB66" i="11"/>
  <c r="BC66" i="11"/>
  <c r="BD66" i="11"/>
  <c r="BE66" i="11"/>
  <c r="BF66" i="11"/>
  <c r="BG66" i="11"/>
  <c r="BH66" i="11"/>
  <c r="BI66" i="11"/>
  <c r="BJ66" i="11"/>
  <c r="BK66" i="11"/>
  <c r="BL66" i="11"/>
  <c r="BM66" i="11"/>
  <c r="BN66" i="11"/>
  <c r="BO66" i="11"/>
  <c r="BP66" i="11"/>
  <c r="BQ66" i="11"/>
  <c r="BR66" i="11"/>
  <c r="AF18" i="14" s="1"/>
  <c r="BT66" i="11"/>
  <c r="BU66" i="11"/>
  <c r="BV66" i="11"/>
  <c r="BW66" i="11"/>
  <c r="BX66" i="11"/>
  <c r="BY66" i="11"/>
  <c r="AE18" i="23" s="1"/>
  <c r="CA66" i="11"/>
  <c r="AG18" i="23" s="1"/>
  <c r="CB66" i="11"/>
  <c r="AH18" i="23" s="1"/>
  <c r="CF66" i="11"/>
  <c r="AL18" i="23" s="1"/>
  <c r="I67" i="11"/>
  <c r="J67" i="11"/>
  <c r="K67" i="11"/>
  <c r="L67" i="11"/>
  <c r="M67" i="11"/>
  <c r="N67" i="11"/>
  <c r="O67" i="11"/>
  <c r="P67" i="11"/>
  <c r="Q67" i="11"/>
  <c r="R67" i="11"/>
  <c r="K19" i="23" s="1"/>
  <c r="S67" i="11"/>
  <c r="L19" i="23" s="1"/>
  <c r="T67" i="11"/>
  <c r="M19" i="23" s="1"/>
  <c r="U67" i="11"/>
  <c r="N19" i="23" s="1"/>
  <c r="V67" i="11"/>
  <c r="O19" i="23" s="1"/>
  <c r="W67" i="11"/>
  <c r="P19" i="23" s="1"/>
  <c r="X67" i="11"/>
  <c r="Q19" i="23" s="1"/>
  <c r="Y67" i="11"/>
  <c r="Z67" i="11"/>
  <c r="AA67" i="11"/>
  <c r="AB67" i="11"/>
  <c r="AC67" i="11"/>
  <c r="S19" i="23" s="1"/>
  <c r="AE67" i="11"/>
  <c r="AF67" i="11"/>
  <c r="AH67" i="11"/>
  <c r="U19" i="23" s="1"/>
  <c r="AI67" i="11"/>
  <c r="AJ67" i="11"/>
  <c r="V19" i="23" s="1"/>
  <c r="AK67" i="11"/>
  <c r="AL67" i="11"/>
  <c r="AM67" i="11"/>
  <c r="AN67" i="11"/>
  <c r="AO67" i="11"/>
  <c r="AP67" i="11"/>
  <c r="AQ67" i="11"/>
  <c r="AR67" i="11"/>
  <c r="AS67" i="11"/>
  <c r="AT67" i="11"/>
  <c r="AU67" i="11"/>
  <c r="AV67" i="11"/>
  <c r="AW67" i="11"/>
  <c r="AX67" i="11"/>
  <c r="X19" i="23" s="1"/>
  <c r="AY67" i="11"/>
  <c r="Y19" i="23" s="1"/>
  <c r="AZ67" i="11"/>
  <c r="BA67" i="11"/>
  <c r="BB67" i="11"/>
  <c r="BC67" i="11"/>
  <c r="BD67" i="11"/>
  <c r="BE67" i="11"/>
  <c r="BF67" i="11"/>
  <c r="BG67" i="11"/>
  <c r="BH67" i="11"/>
  <c r="BI67" i="11"/>
  <c r="BJ67" i="11"/>
  <c r="BK67" i="11"/>
  <c r="BM67" i="11"/>
  <c r="BN67" i="11"/>
  <c r="BO67" i="11"/>
  <c r="BP67" i="11"/>
  <c r="BQ67" i="11"/>
  <c r="BR67" i="11"/>
  <c r="AF19" i="14" s="1"/>
  <c r="BS67" i="11"/>
  <c r="BT67" i="11"/>
  <c r="BU67" i="11"/>
  <c r="BV67" i="11"/>
  <c r="BW67" i="11"/>
  <c r="BX67" i="11"/>
  <c r="BY67" i="11"/>
  <c r="AE19" i="23" s="1"/>
  <c r="CA67" i="11"/>
  <c r="AG19" i="23" s="1"/>
  <c r="CB67" i="11"/>
  <c r="AH19" i="23" s="1"/>
  <c r="CF67" i="11"/>
  <c r="AL19" i="23" s="1"/>
  <c r="I68" i="11"/>
  <c r="J68" i="11"/>
  <c r="K68" i="11"/>
  <c r="L68" i="11"/>
  <c r="M68" i="11"/>
  <c r="N68" i="11"/>
  <c r="O68" i="11"/>
  <c r="P68" i="11"/>
  <c r="Q68" i="11"/>
  <c r="R68" i="11"/>
  <c r="K20" i="23" s="1"/>
  <c r="S68" i="11"/>
  <c r="L20" i="23" s="1"/>
  <c r="T68" i="11"/>
  <c r="M20" i="23" s="1"/>
  <c r="U68" i="11"/>
  <c r="N20" i="23" s="1"/>
  <c r="V68" i="11"/>
  <c r="O20" i="23" s="1"/>
  <c r="W68" i="11"/>
  <c r="P20" i="23" s="1"/>
  <c r="X68" i="11"/>
  <c r="Q20" i="23" s="1"/>
  <c r="Y68" i="11"/>
  <c r="Z68" i="11"/>
  <c r="AA68" i="11"/>
  <c r="AB68" i="11"/>
  <c r="AC68" i="11"/>
  <c r="S20" i="23" s="1"/>
  <c r="AE68" i="11"/>
  <c r="AF68" i="11"/>
  <c r="AH68" i="11"/>
  <c r="U20" i="23" s="1"/>
  <c r="AI68" i="11"/>
  <c r="AJ68" i="11"/>
  <c r="V20" i="23" s="1"/>
  <c r="AK68" i="11"/>
  <c r="AL68" i="11"/>
  <c r="AM68" i="11"/>
  <c r="AN68" i="11"/>
  <c r="AO68" i="11"/>
  <c r="AP68" i="11"/>
  <c r="AQ68" i="11"/>
  <c r="AR68" i="11"/>
  <c r="AS68" i="11"/>
  <c r="AT68" i="11"/>
  <c r="AU68" i="11"/>
  <c r="AV68" i="11"/>
  <c r="AW68" i="11"/>
  <c r="AX68" i="11"/>
  <c r="X20" i="23" s="1"/>
  <c r="AY68" i="11"/>
  <c r="Y20" i="23" s="1"/>
  <c r="AZ68" i="11"/>
  <c r="BA68" i="11"/>
  <c r="BB68" i="11"/>
  <c r="BC68" i="11"/>
  <c r="BD68" i="11"/>
  <c r="BE68" i="11"/>
  <c r="BF68" i="11"/>
  <c r="BG68" i="11"/>
  <c r="BH68" i="11"/>
  <c r="BI68" i="11"/>
  <c r="BJ68" i="11"/>
  <c r="BK68" i="11"/>
  <c r="BM68" i="11"/>
  <c r="BN68" i="11"/>
  <c r="BO68" i="11"/>
  <c r="BP68" i="11"/>
  <c r="BQ68" i="11"/>
  <c r="BR68" i="11"/>
  <c r="AF20" i="14" s="1"/>
  <c r="BS68" i="11"/>
  <c r="BT68" i="11"/>
  <c r="BU68" i="11"/>
  <c r="BV68" i="11"/>
  <c r="BW68" i="11"/>
  <c r="BX68" i="11"/>
  <c r="BY68" i="11"/>
  <c r="AE20" i="23" s="1"/>
  <c r="CA68" i="11"/>
  <c r="AG20" i="23" s="1"/>
  <c r="CB68" i="11"/>
  <c r="AH20" i="23" s="1"/>
  <c r="CF68" i="11"/>
  <c r="AL20" i="23" s="1"/>
  <c r="I69" i="11"/>
  <c r="J69" i="11"/>
  <c r="K69" i="11"/>
  <c r="L69" i="11"/>
  <c r="M69" i="11"/>
  <c r="N69" i="11"/>
  <c r="O69" i="11"/>
  <c r="P69" i="11"/>
  <c r="Q69" i="11"/>
  <c r="R69" i="11"/>
  <c r="K21" i="23" s="1"/>
  <c r="S69" i="11"/>
  <c r="L21" i="23" s="1"/>
  <c r="T69" i="11"/>
  <c r="M21" i="23" s="1"/>
  <c r="U69" i="11"/>
  <c r="N21" i="23" s="1"/>
  <c r="V69" i="11"/>
  <c r="O21" i="23" s="1"/>
  <c r="W69" i="11"/>
  <c r="P21" i="23" s="1"/>
  <c r="X69" i="11"/>
  <c r="Q21" i="23" s="1"/>
  <c r="Y69" i="11"/>
  <c r="Z69" i="11"/>
  <c r="AA69" i="11"/>
  <c r="AB69" i="11"/>
  <c r="AC69" i="11"/>
  <c r="S21" i="23" s="1"/>
  <c r="AE69" i="11"/>
  <c r="AF69" i="11"/>
  <c r="AI69" i="11"/>
  <c r="AJ69" i="11"/>
  <c r="V21" i="23" s="1"/>
  <c r="AK69" i="11"/>
  <c r="AL69" i="11"/>
  <c r="AM69" i="11"/>
  <c r="AN69" i="11"/>
  <c r="AO69" i="11"/>
  <c r="AP69" i="11"/>
  <c r="AQ69" i="11"/>
  <c r="AR69" i="11"/>
  <c r="AS69" i="11"/>
  <c r="AT69" i="11"/>
  <c r="AU69" i="11"/>
  <c r="AV69" i="11"/>
  <c r="AW69" i="11"/>
  <c r="AX69" i="11"/>
  <c r="X21" i="23" s="1"/>
  <c r="AY69" i="11"/>
  <c r="Y21" i="23" s="1"/>
  <c r="AZ69" i="11"/>
  <c r="BA69" i="11"/>
  <c r="BB69" i="11"/>
  <c r="BC69" i="11"/>
  <c r="BD69" i="11"/>
  <c r="BE69" i="11"/>
  <c r="BF69" i="11"/>
  <c r="BG69" i="11"/>
  <c r="BH69" i="11"/>
  <c r="BI69" i="11"/>
  <c r="BJ69" i="11"/>
  <c r="BK69" i="11"/>
  <c r="BL69" i="11"/>
  <c r="BM69" i="11"/>
  <c r="BN69" i="11"/>
  <c r="BO69" i="11"/>
  <c r="BP69" i="11"/>
  <c r="BQ69" i="11"/>
  <c r="BS69" i="11"/>
  <c r="BT69" i="11"/>
  <c r="BU69" i="11"/>
  <c r="BV69" i="11"/>
  <c r="BW69" i="11"/>
  <c r="BX69" i="11"/>
  <c r="BY69" i="11"/>
  <c r="AE21" i="23" s="1"/>
  <c r="CA69" i="11"/>
  <c r="AG21" i="23" s="1"/>
  <c r="CB69" i="11"/>
  <c r="AH21" i="23" s="1"/>
  <c r="CF69" i="11"/>
  <c r="AL21" i="23" s="1"/>
  <c r="I70" i="11"/>
  <c r="J70" i="11"/>
  <c r="K70" i="11"/>
  <c r="L70" i="11"/>
  <c r="M70" i="11"/>
  <c r="N70" i="11"/>
  <c r="O70" i="11"/>
  <c r="P70" i="11"/>
  <c r="Q70" i="11"/>
  <c r="R70" i="11"/>
  <c r="K22" i="23" s="1"/>
  <c r="S70" i="11"/>
  <c r="L22" i="23" s="1"/>
  <c r="T70" i="11"/>
  <c r="M22" i="23" s="1"/>
  <c r="U70" i="11"/>
  <c r="N22" i="23" s="1"/>
  <c r="V70" i="11"/>
  <c r="O22" i="23" s="1"/>
  <c r="W70" i="11"/>
  <c r="P22" i="23" s="1"/>
  <c r="X70" i="11"/>
  <c r="Q22" i="23" s="1"/>
  <c r="Y70" i="11"/>
  <c r="Z70" i="11"/>
  <c r="AA70" i="11"/>
  <c r="AB70" i="11"/>
  <c r="AC70" i="11"/>
  <c r="S22" i="23" s="1"/>
  <c r="AE70" i="11"/>
  <c r="AF70" i="11"/>
  <c r="AI70" i="11"/>
  <c r="AJ70" i="11"/>
  <c r="V22" i="23" s="1"/>
  <c r="AK70" i="11"/>
  <c r="AL70" i="11"/>
  <c r="AM70" i="11"/>
  <c r="AN70" i="11"/>
  <c r="AO70" i="11"/>
  <c r="AP70" i="11"/>
  <c r="AQ70" i="11"/>
  <c r="AR70" i="11"/>
  <c r="AS70" i="11"/>
  <c r="AT70" i="11"/>
  <c r="AU70" i="11"/>
  <c r="AV70" i="11"/>
  <c r="AW70" i="11"/>
  <c r="AX70" i="11"/>
  <c r="X22" i="23" s="1"/>
  <c r="AY70" i="11"/>
  <c r="Y22" i="23" s="1"/>
  <c r="AZ70" i="11"/>
  <c r="BA70" i="11"/>
  <c r="BC70" i="11"/>
  <c r="BD70" i="11"/>
  <c r="BE70" i="11"/>
  <c r="BF70" i="11"/>
  <c r="BG70" i="11"/>
  <c r="BH70" i="11"/>
  <c r="BI70" i="11"/>
  <c r="BJ70" i="11"/>
  <c r="BK70" i="11"/>
  <c r="BL70" i="11"/>
  <c r="BO70" i="11"/>
  <c r="BP70" i="11"/>
  <c r="BQ70" i="11"/>
  <c r="BR70" i="11"/>
  <c r="AF22" i="14" s="1"/>
  <c r="BT70" i="11"/>
  <c r="BU70" i="11"/>
  <c r="BW70" i="11"/>
  <c r="BX70" i="11"/>
  <c r="BY70" i="11"/>
  <c r="AE22" i="23" s="1"/>
  <c r="CB70" i="11"/>
  <c r="AH22" i="23" s="1"/>
  <c r="CF70" i="11"/>
  <c r="AL22" i="23" s="1"/>
  <c r="I71" i="11"/>
  <c r="J71" i="11"/>
  <c r="K71" i="11"/>
  <c r="L71" i="11"/>
  <c r="M71" i="11"/>
  <c r="N71" i="11"/>
  <c r="O71" i="11"/>
  <c r="P71" i="11"/>
  <c r="Q71" i="11"/>
  <c r="R71" i="11"/>
  <c r="K23" i="23" s="1"/>
  <c r="S71" i="11"/>
  <c r="L23" i="23" s="1"/>
  <c r="T71" i="11"/>
  <c r="M23" i="23" s="1"/>
  <c r="U71" i="11"/>
  <c r="N23" i="23" s="1"/>
  <c r="V71" i="11"/>
  <c r="O23" i="23" s="1"/>
  <c r="W71" i="11"/>
  <c r="P23" i="23" s="1"/>
  <c r="X71" i="11"/>
  <c r="Q23" i="23" s="1"/>
  <c r="Y71" i="11"/>
  <c r="Z71" i="11"/>
  <c r="AA71" i="11"/>
  <c r="AB71" i="11"/>
  <c r="AC71" i="11"/>
  <c r="S23" i="23" s="1"/>
  <c r="AE71" i="11"/>
  <c r="AF71" i="11"/>
  <c r="AI71" i="11"/>
  <c r="AJ71" i="11"/>
  <c r="V23" i="23" s="1"/>
  <c r="AK71" i="11"/>
  <c r="AL71" i="11"/>
  <c r="AM71" i="11"/>
  <c r="AN71" i="11"/>
  <c r="AO71" i="11"/>
  <c r="AP71" i="11"/>
  <c r="AQ71" i="11"/>
  <c r="AR71" i="11"/>
  <c r="AS71" i="11"/>
  <c r="AT71" i="11"/>
  <c r="AU71" i="11"/>
  <c r="AV71" i="11"/>
  <c r="AW71" i="11"/>
  <c r="AX71" i="11"/>
  <c r="X23" i="23" s="1"/>
  <c r="AY71" i="11"/>
  <c r="Y23" i="23" s="1"/>
  <c r="AZ71" i="11"/>
  <c r="BA71" i="11"/>
  <c r="BB71" i="11"/>
  <c r="BC71" i="11"/>
  <c r="BD71" i="11"/>
  <c r="BE71" i="11"/>
  <c r="BF71" i="11"/>
  <c r="BG71" i="11"/>
  <c r="BH71" i="11"/>
  <c r="BI71" i="11"/>
  <c r="BJ71" i="11"/>
  <c r="BK71" i="11"/>
  <c r="BN71" i="11"/>
  <c r="BO71" i="11"/>
  <c r="BP71" i="11"/>
  <c r="BQ71" i="11"/>
  <c r="BR71" i="11"/>
  <c r="AF23" i="14" s="1"/>
  <c r="BS71" i="11"/>
  <c r="BT71" i="11"/>
  <c r="BU71" i="11"/>
  <c r="BW71" i="11"/>
  <c r="BX71" i="11"/>
  <c r="BY71" i="11"/>
  <c r="AE23" i="23" s="1"/>
  <c r="CA71" i="11"/>
  <c r="AG23" i="23" s="1"/>
  <c r="CB71" i="11"/>
  <c r="AH23" i="23" s="1"/>
  <c r="CF71" i="11"/>
  <c r="AL23" i="23" s="1"/>
  <c r="I72" i="11"/>
  <c r="J72" i="11"/>
  <c r="K72" i="11"/>
  <c r="L72" i="11"/>
  <c r="M72" i="11"/>
  <c r="N72" i="11"/>
  <c r="O72" i="11"/>
  <c r="P72" i="11"/>
  <c r="Q72" i="11"/>
  <c r="R72" i="11"/>
  <c r="K24" i="23" s="1"/>
  <c r="S72" i="11"/>
  <c r="L24" i="23" s="1"/>
  <c r="T72" i="11"/>
  <c r="M24" i="23" s="1"/>
  <c r="U72" i="11"/>
  <c r="N24" i="23" s="1"/>
  <c r="V72" i="11"/>
  <c r="O24" i="23" s="1"/>
  <c r="W72" i="11"/>
  <c r="P24" i="23" s="1"/>
  <c r="X72" i="11"/>
  <c r="Q24" i="23" s="1"/>
  <c r="Y72" i="11"/>
  <c r="Z72" i="11"/>
  <c r="AA72" i="11"/>
  <c r="AB72" i="11"/>
  <c r="AC72" i="11"/>
  <c r="S24" i="23" s="1"/>
  <c r="AE72" i="11"/>
  <c r="AF72" i="11"/>
  <c r="AH72" i="11"/>
  <c r="U24" i="23" s="1"/>
  <c r="AI72" i="11"/>
  <c r="AJ72" i="11"/>
  <c r="V24" i="23" s="1"/>
  <c r="AK72" i="11"/>
  <c r="AL72" i="11"/>
  <c r="AM72" i="11"/>
  <c r="AN72" i="11"/>
  <c r="AO72" i="11"/>
  <c r="AP72" i="11"/>
  <c r="AQ72" i="11"/>
  <c r="AR72" i="11"/>
  <c r="AS72" i="11"/>
  <c r="AT72" i="11"/>
  <c r="AU72" i="11"/>
  <c r="AV72" i="11"/>
  <c r="AW72" i="11"/>
  <c r="AX72" i="11"/>
  <c r="X24" i="23" s="1"/>
  <c r="AY72" i="11"/>
  <c r="Y24" i="23" s="1"/>
  <c r="AZ72" i="11"/>
  <c r="BA72" i="11"/>
  <c r="BB72" i="11"/>
  <c r="BC72" i="11"/>
  <c r="BD72" i="11"/>
  <c r="BE72" i="11"/>
  <c r="BF72" i="11"/>
  <c r="BG72" i="11"/>
  <c r="BH72" i="11"/>
  <c r="BI72" i="11"/>
  <c r="BJ72" i="11"/>
  <c r="BK72" i="11"/>
  <c r="BL72" i="11"/>
  <c r="BM72" i="11"/>
  <c r="BN72" i="11"/>
  <c r="BO72" i="11"/>
  <c r="BP72" i="11"/>
  <c r="BQ72" i="11"/>
  <c r="BR72" i="11"/>
  <c r="AF24" i="14" s="1"/>
  <c r="BT72" i="11"/>
  <c r="BU72" i="11"/>
  <c r="BW72" i="11"/>
  <c r="BY72" i="11"/>
  <c r="AE24" i="23" s="1"/>
  <c r="CA72" i="11"/>
  <c r="AG24" i="23" s="1"/>
  <c r="CB72" i="11"/>
  <c r="AH24" i="23" s="1"/>
  <c r="CF72" i="11"/>
  <c r="AL24" i="23" s="1"/>
  <c r="I73" i="11"/>
  <c r="J73" i="11"/>
  <c r="K73" i="11"/>
  <c r="L73" i="11"/>
  <c r="M73" i="11"/>
  <c r="N73" i="11"/>
  <c r="O73" i="11"/>
  <c r="P73" i="11"/>
  <c r="Q73" i="11"/>
  <c r="R73" i="11"/>
  <c r="K25" i="23" s="1"/>
  <c r="S73" i="11"/>
  <c r="L25" i="23" s="1"/>
  <c r="T73" i="11"/>
  <c r="M25" i="23" s="1"/>
  <c r="U73" i="11"/>
  <c r="N25" i="23" s="1"/>
  <c r="V73" i="11"/>
  <c r="O25" i="23" s="1"/>
  <c r="W73" i="11"/>
  <c r="P25" i="23" s="1"/>
  <c r="X73" i="11"/>
  <c r="Q25" i="23" s="1"/>
  <c r="Y73" i="11"/>
  <c r="Z73" i="11"/>
  <c r="AA73" i="11"/>
  <c r="AB73" i="11"/>
  <c r="AC73" i="11"/>
  <c r="S25" i="23" s="1"/>
  <c r="AE73" i="11"/>
  <c r="AF73" i="11"/>
  <c r="AH73" i="11"/>
  <c r="U25" i="23" s="1"/>
  <c r="AI73" i="11"/>
  <c r="AJ73" i="11"/>
  <c r="V25" i="23" s="1"/>
  <c r="AK73" i="11"/>
  <c r="AL73" i="11"/>
  <c r="AM73" i="11"/>
  <c r="AN73" i="11"/>
  <c r="AO73" i="11"/>
  <c r="AP73" i="11"/>
  <c r="AQ73" i="11"/>
  <c r="AR73" i="11"/>
  <c r="AS73" i="11"/>
  <c r="AT73" i="11"/>
  <c r="AU73" i="11"/>
  <c r="AV73" i="11"/>
  <c r="AW73" i="11"/>
  <c r="AX73" i="11"/>
  <c r="X25" i="23" s="1"/>
  <c r="AY73" i="11"/>
  <c r="Y25" i="23" s="1"/>
  <c r="AZ73" i="11"/>
  <c r="BA73" i="11"/>
  <c r="BB73" i="11"/>
  <c r="BC73" i="11"/>
  <c r="BD73" i="11"/>
  <c r="BE73" i="11"/>
  <c r="BF73" i="11"/>
  <c r="BG73" i="11"/>
  <c r="BH73" i="11"/>
  <c r="BI73" i="11"/>
  <c r="BJ73" i="11"/>
  <c r="BK73" i="11"/>
  <c r="BL73" i="11"/>
  <c r="BM73" i="11"/>
  <c r="BN73" i="11"/>
  <c r="BO73" i="11"/>
  <c r="BP73" i="11"/>
  <c r="BQ73" i="11"/>
  <c r="BR73" i="11"/>
  <c r="AF25" i="14" s="1"/>
  <c r="BS73" i="11"/>
  <c r="BT73" i="11"/>
  <c r="BU73" i="11"/>
  <c r="BV73" i="11"/>
  <c r="BW73" i="11"/>
  <c r="BX73" i="11"/>
  <c r="BY73" i="11"/>
  <c r="AE25" i="23" s="1"/>
  <c r="CA73" i="11"/>
  <c r="AG25" i="23" s="1"/>
  <c r="CB73" i="11"/>
  <c r="AH25" i="23" s="1"/>
  <c r="CF73" i="11"/>
  <c r="AL25" i="23" s="1"/>
  <c r="I74" i="11"/>
  <c r="J74" i="11"/>
  <c r="K74" i="11"/>
  <c r="L74" i="11"/>
  <c r="M74" i="11"/>
  <c r="N74" i="11"/>
  <c r="O74" i="11"/>
  <c r="P74" i="11"/>
  <c r="Q74" i="11"/>
  <c r="R74" i="11"/>
  <c r="K26" i="23" s="1"/>
  <c r="S74" i="11"/>
  <c r="L26" i="23" s="1"/>
  <c r="T74" i="11"/>
  <c r="M26" i="23" s="1"/>
  <c r="U74" i="11"/>
  <c r="N26" i="23" s="1"/>
  <c r="V74" i="11"/>
  <c r="O26" i="23" s="1"/>
  <c r="W74" i="11"/>
  <c r="P26" i="23" s="1"/>
  <c r="X74" i="11"/>
  <c r="Q26" i="23" s="1"/>
  <c r="Y74" i="11"/>
  <c r="Z74" i="11"/>
  <c r="AA74" i="11"/>
  <c r="AB74" i="11"/>
  <c r="AC74" i="11"/>
  <c r="S26" i="23" s="1"/>
  <c r="AE74" i="11"/>
  <c r="AF74" i="11"/>
  <c r="AH74" i="11"/>
  <c r="U26" i="23" s="1"/>
  <c r="AI74" i="11"/>
  <c r="AJ74" i="11"/>
  <c r="V26" i="23" s="1"/>
  <c r="AK74" i="11"/>
  <c r="AL74" i="11"/>
  <c r="AM74" i="11"/>
  <c r="AN74" i="11"/>
  <c r="AO74" i="11"/>
  <c r="AP74" i="11"/>
  <c r="AQ74" i="11"/>
  <c r="AR74" i="11"/>
  <c r="AS74" i="11"/>
  <c r="AT74" i="11"/>
  <c r="AU74" i="11"/>
  <c r="AV74" i="11"/>
  <c r="AW74" i="11"/>
  <c r="AX74" i="11"/>
  <c r="X26" i="23" s="1"/>
  <c r="AY74" i="11"/>
  <c r="Y26" i="23" s="1"/>
  <c r="AZ74" i="11"/>
  <c r="BA74" i="11"/>
  <c r="BB74" i="11"/>
  <c r="BC74" i="11"/>
  <c r="BD74" i="11"/>
  <c r="BE74" i="11"/>
  <c r="BF74" i="11"/>
  <c r="BG74" i="11"/>
  <c r="BH74" i="11"/>
  <c r="BI74" i="11"/>
  <c r="BJ74" i="11"/>
  <c r="BK74" i="11"/>
  <c r="BL74" i="11"/>
  <c r="BM74" i="11"/>
  <c r="BN74" i="11"/>
  <c r="BO74" i="11"/>
  <c r="BP74" i="11"/>
  <c r="BQ74" i="11"/>
  <c r="BR74" i="11"/>
  <c r="AF26" i="14" s="1"/>
  <c r="BT74" i="11"/>
  <c r="BU74" i="11"/>
  <c r="BW74" i="11"/>
  <c r="BY74" i="11"/>
  <c r="AE26" i="23" s="1"/>
  <c r="CA74" i="11"/>
  <c r="AG26" i="23" s="1"/>
  <c r="CB74" i="11"/>
  <c r="AH26" i="23" s="1"/>
  <c r="CF74" i="11"/>
  <c r="AL26" i="23" s="1"/>
  <c r="W75" i="11"/>
  <c r="P27" i="23" s="1"/>
  <c r="I75" i="11"/>
  <c r="J75" i="11"/>
  <c r="K75" i="11"/>
  <c r="L75" i="11"/>
  <c r="M75" i="11"/>
  <c r="N75" i="11"/>
  <c r="O75" i="11"/>
  <c r="P75" i="11"/>
  <c r="R75" i="11"/>
  <c r="K27" i="23" s="1"/>
  <c r="S75" i="11"/>
  <c r="L27" i="23" s="1"/>
  <c r="T75" i="11"/>
  <c r="M27" i="23" s="1"/>
  <c r="U75" i="11"/>
  <c r="N27" i="23" s="1"/>
  <c r="V75" i="11"/>
  <c r="O27" i="23" s="1"/>
  <c r="X75" i="11"/>
  <c r="Q27" i="23" s="1"/>
  <c r="Y75" i="11"/>
  <c r="Z75" i="11"/>
  <c r="AA75" i="11"/>
  <c r="AB75" i="11"/>
  <c r="AC75" i="11"/>
  <c r="S27" i="23" s="1"/>
  <c r="AE75" i="11"/>
  <c r="AF75" i="11"/>
  <c r="AH75" i="11"/>
  <c r="U27" i="23" s="1"/>
  <c r="AI75" i="11"/>
  <c r="AJ75" i="11"/>
  <c r="V27" i="23" s="1"/>
  <c r="AK75" i="11"/>
  <c r="AL75" i="11"/>
  <c r="AM75" i="11"/>
  <c r="AN75" i="11"/>
  <c r="AO75" i="11"/>
  <c r="AP75" i="11"/>
  <c r="AQ75" i="11"/>
  <c r="AR75" i="11"/>
  <c r="AS75" i="11"/>
  <c r="AT75" i="11"/>
  <c r="AU75" i="11"/>
  <c r="AV75" i="11"/>
  <c r="AW75" i="11"/>
  <c r="AX75" i="11"/>
  <c r="X27" i="23" s="1"/>
  <c r="AY75" i="11"/>
  <c r="Y27" i="23" s="1"/>
  <c r="AZ75" i="11"/>
  <c r="BA75" i="11"/>
  <c r="BC75" i="11"/>
  <c r="BD75" i="11"/>
  <c r="BE75" i="11"/>
  <c r="BF75" i="11"/>
  <c r="BG75" i="11"/>
  <c r="BH75" i="11"/>
  <c r="BI75" i="11"/>
  <c r="BJ75" i="11"/>
  <c r="BK75" i="11"/>
  <c r="BL75" i="11"/>
  <c r="BM75" i="11"/>
  <c r="BO75" i="11"/>
  <c r="BP75" i="11"/>
  <c r="BQ75" i="11"/>
  <c r="BR75" i="11"/>
  <c r="AF27" i="14" s="1"/>
  <c r="BS75" i="11"/>
  <c r="BT75" i="11"/>
  <c r="BU75" i="11"/>
  <c r="BW75" i="11"/>
  <c r="BX75" i="11"/>
  <c r="BY75" i="11"/>
  <c r="AE27" i="23" s="1"/>
  <c r="CA75" i="11"/>
  <c r="AG27" i="23" s="1"/>
  <c r="CB75" i="11"/>
  <c r="AH27" i="23" s="1"/>
  <c r="CF75" i="11"/>
  <c r="AL27" i="23" s="1"/>
  <c r="I76" i="11"/>
  <c r="J76" i="11"/>
  <c r="K76" i="11"/>
  <c r="L76" i="11"/>
  <c r="M76" i="11"/>
  <c r="N76" i="11"/>
  <c r="O76" i="11"/>
  <c r="P76" i="11"/>
  <c r="Q76" i="11"/>
  <c r="R76" i="11"/>
  <c r="K28" i="23" s="1"/>
  <c r="S76" i="11"/>
  <c r="L28" i="23" s="1"/>
  <c r="T76" i="11"/>
  <c r="M28" i="23" s="1"/>
  <c r="U76" i="11"/>
  <c r="N28" i="23" s="1"/>
  <c r="V76" i="11"/>
  <c r="O28" i="23" s="1"/>
  <c r="W76" i="11"/>
  <c r="P28" i="23" s="1"/>
  <c r="X76" i="11"/>
  <c r="Q28" i="23" s="1"/>
  <c r="Y76" i="11"/>
  <c r="Z76" i="11"/>
  <c r="AA76" i="11"/>
  <c r="AB76" i="11"/>
  <c r="AC76" i="11"/>
  <c r="S28" i="23" s="1"/>
  <c r="AE76" i="11"/>
  <c r="AF76" i="11"/>
  <c r="AH76" i="11"/>
  <c r="U28" i="23" s="1"/>
  <c r="AI76" i="11"/>
  <c r="AJ76" i="11"/>
  <c r="V28" i="23" s="1"/>
  <c r="AK76" i="11"/>
  <c r="AL76" i="11"/>
  <c r="AM76" i="11"/>
  <c r="AN76" i="11"/>
  <c r="AO76" i="11"/>
  <c r="AP76" i="11"/>
  <c r="AQ76" i="11"/>
  <c r="AR76" i="11"/>
  <c r="AS76" i="11"/>
  <c r="AT76" i="11"/>
  <c r="AU76" i="11"/>
  <c r="AV76" i="11"/>
  <c r="AW76" i="11"/>
  <c r="AX76" i="11"/>
  <c r="X28" i="23" s="1"/>
  <c r="AY76" i="11"/>
  <c r="Y28" i="23" s="1"/>
  <c r="AZ76" i="11"/>
  <c r="BA76" i="11"/>
  <c r="BB76" i="11"/>
  <c r="BC76" i="11"/>
  <c r="BD76" i="11"/>
  <c r="BE76" i="11"/>
  <c r="BF76" i="11"/>
  <c r="BG76" i="11"/>
  <c r="BH76" i="11"/>
  <c r="BI76" i="11"/>
  <c r="BJ76" i="11"/>
  <c r="BK76" i="11"/>
  <c r="BL76" i="11"/>
  <c r="BM76" i="11"/>
  <c r="BO76" i="11"/>
  <c r="BP76" i="11"/>
  <c r="BQ76" i="11"/>
  <c r="BR76" i="11"/>
  <c r="AF28" i="14" s="1"/>
  <c r="BS76" i="11"/>
  <c r="BT76" i="11"/>
  <c r="BU76" i="11"/>
  <c r="BW76" i="11"/>
  <c r="BY76" i="11"/>
  <c r="AE28" i="23" s="1"/>
  <c r="CA76" i="11"/>
  <c r="AG28" i="23" s="1"/>
  <c r="CB76" i="11"/>
  <c r="AH28" i="23" s="1"/>
  <c r="CF76" i="11"/>
  <c r="AL28" i="23" s="1"/>
  <c r="I77" i="11"/>
  <c r="J77" i="11"/>
  <c r="K77" i="11"/>
  <c r="L77" i="11"/>
  <c r="M77" i="11"/>
  <c r="N77" i="11"/>
  <c r="O77" i="11"/>
  <c r="P77" i="11"/>
  <c r="Q77" i="11"/>
  <c r="R77" i="11"/>
  <c r="K29" i="23" s="1"/>
  <c r="S77" i="11"/>
  <c r="L29" i="23" s="1"/>
  <c r="T77" i="11"/>
  <c r="M29" i="23" s="1"/>
  <c r="U77" i="11"/>
  <c r="N29" i="23" s="1"/>
  <c r="V77" i="11"/>
  <c r="O29" i="23" s="1"/>
  <c r="W77" i="11"/>
  <c r="P29" i="23" s="1"/>
  <c r="X77" i="11"/>
  <c r="Q29" i="23" s="1"/>
  <c r="Y77" i="11"/>
  <c r="Z77" i="11"/>
  <c r="AA77" i="11"/>
  <c r="AB77" i="11"/>
  <c r="AC77" i="11"/>
  <c r="S29" i="23" s="1"/>
  <c r="AE77" i="11"/>
  <c r="AF77" i="11"/>
  <c r="AH77" i="11"/>
  <c r="U29" i="23" s="1"/>
  <c r="AI77" i="11"/>
  <c r="AJ77" i="11"/>
  <c r="V29" i="23" s="1"/>
  <c r="AK77" i="11"/>
  <c r="AL77" i="11"/>
  <c r="AM77" i="11"/>
  <c r="AN77" i="11"/>
  <c r="AO77" i="11"/>
  <c r="AP77" i="11"/>
  <c r="AR77" i="11"/>
  <c r="AS77" i="11"/>
  <c r="AT77" i="11"/>
  <c r="AU77" i="11"/>
  <c r="AV77" i="11"/>
  <c r="AW77" i="11"/>
  <c r="AX77" i="11"/>
  <c r="X29" i="23" s="1"/>
  <c r="AY77" i="11"/>
  <c r="Y29" i="23" s="1"/>
  <c r="AZ77" i="11"/>
  <c r="BA77" i="11"/>
  <c r="BB77" i="11"/>
  <c r="BC77" i="11"/>
  <c r="BD77" i="11"/>
  <c r="BE77" i="11"/>
  <c r="BF77" i="11"/>
  <c r="BG77" i="11"/>
  <c r="BH77" i="11"/>
  <c r="BJ77" i="11"/>
  <c r="BK77" i="11"/>
  <c r="BL77" i="11"/>
  <c r="BO77" i="11"/>
  <c r="BP77" i="11"/>
  <c r="BQ77" i="11"/>
  <c r="BS77" i="11"/>
  <c r="BT77" i="11"/>
  <c r="BU77" i="11"/>
  <c r="BV77" i="11"/>
  <c r="BW77" i="11"/>
  <c r="BY77" i="11"/>
  <c r="AE29" i="23" s="1"/>
  <c r="CA77" i="11"/>
  <c r="AG29" i="23" s="1"/>
  <c r="CB77" i="11"/>
  <c r="AH29" i="23" s="1"/>
  <c r="CF77" i="11"/>
  <c r="AL29" i="23" s="1"/>
  <c r="I78" i="11"/>
  <c r="J78" i="11"/>
  <c r="K78" i="11"/>
  <c r="L78" i="11"/>
  <c r="M78" i="11"/>
  <c r="N78" i="11"/>
  <c r="O78" i="11"/>
  <c r="P78" i="11"/>
  <c r="Q78" i="11"/>
  <c r="R78" i="11"/>
  <c r="K30" i="23" s="1"/>
  <c r="S78" i="11"/>
  <c r="L30" i="23" s="1"/>
  <c r="T78" i="11"/>
  <c r="M30" i="23" s="1"/>
  <c r="U78" i="11"/>
  <c r="N30" i="23" s="1"/>
  <c r="V78" i="11"/>
  <c r="O30" i="23" s="1"/>
  <c r="W78" i="11"/>
  <c r="P30" i="23" s="1"/>
  <c r="X78" i="11"/>
  <c r="Q30" i="23" s="1"/>
  <c r="Y78" i="11"/>
  <c r="Z78" i="11"/>
  <c r="AA78" i="11"/>
  <c r="AB78" i="11"/>
  <c r="AC78" i="11"/>
  <c r="S30" i="23" s="1"/>
  <c r="AE78" i="11"/>
  <c r="AF78" i="11"/>
  <c r="AH78" i="11"/>
  <c r="U30" i="23" s="1"/>
  <c r="AI78" i="11"/>
  <c r="AJ78" i="11"/>
  <c r="V30" i="23" s="1"/>
  <c r="AK78" i="11"/>
  <c r="AL78" i="11"/>
  <c r="AM78" i="11"/>
  <c r="AN78" i="11"/>
  <c r="AO78" i="11"/>
  <c r="AP78" i="11"/>
  <c r="AR78" i="11"/>
  <c r="AS78" i="11"/>
  <c r="AT78" i="11"/>
  <c r="AU78" i="11"/>
  <c r="AV78" i="11"/>
  <c r="AW78" i="11"/>
  <c r="AX78" i="11"/>
  <c r="X30" i="23" s="1"/>
  <c r="AZ78" i="11"/>
  <c r="BA78" i="11"/>
  <c r="BB78" i="11"/>
  <c r="BC78" i="11"/>
  <c r="BD78" i="11"/>
  <c r="BE78" i="11"/>
  <c r="BF78" i="11"/>
  <c r="BJ78" i="11"/>
  <c r="BK78" i="11"/>
  <c r="BL78" i="11"/>
  <c r="BN78" i="11"/>
  <c r="BO78" i="11"/>
  <c r="BP78" i="11"/>
  <c r="BQ78" i="11"/>
  <c r="BR78" i="11"/>
  <c r="AF30" i="14" s="1"/>
  <c r="BT78" i="11"/>
  <c r="BU78" i="11"/>
  <c r="BV78" i="11"/>
  <c r="BW78" i="11"/>
  <c r="BY78" i="11"/>
  <c r="AE30" i="23" s="1"/>
  <c r="CA78" i="11"/>
  <c r="AG30" i="23" s="1"/>
  <c r="CB78" i="11"/>
  <c r="AH30" i="23" s="1"/>
  <c r="CF78" i="11"/>
  <c r="AL30" i="23" s="1"/>
  <c r="Q79" i="11"/>
  <c r="I79" i="11"/>
  <c r="J79" i="11"/>
  <c r="K79" i="11"/>
  <c r="L79" i="11"/>
  <c r="M79" i="11"/>
  <c r="N79" i="11"/>
  <c r="O79" i="11"/>
  <c r="P79" i="11"/>
  <c r="R79" i="11"/>
  <c r="K31" i="23" s="1"/>
  <c r="S79" i="11"/>
  <c r="L31" i="23" s="1"/>
  <c r="T79" i="11"/>
  <c r="M31" i="23" s="1"/>
  <c r="U79" i="11"/>
  <c r="N31" i="23" s="1"/>
  <c r="V79" i="11"/>
  <c r="O31" i="23" s="1"/>
  <c r="W79" i="11"/>
  <c r="P31" i="23" s="1"/>
  <c r="X79" i="11"/>
  <c r="Q31" i="23" s="1"/>
  <c r="Y79" i="11"/>
  <c r="Z79" i="11"/>
  <c r="AA79" i="11"/>
  <c r="AB79" i="11"/>
  <c r="AC79" i="11"/>
  <c r="S31" i="23" s="1"/>
  <c r="AE79" i="11"/>
  <c r="AF79" i="11"/>
  <c r="AH79" i="11"/>
  <c r="U31" i="23" s="1"/>
  <c r="AI79" i="11"/>
  <c r="AJ79" i="11"/>
  <c r="V31" i="23" s="1"/>
  <c r="AK79" i="11"/>
  <c r="AL79" i="11"/>
  <c r="AM79" i="11"/>
  <c r="AN79" i="11"/>
  <c r="AO79" i="11"/>
  <c r="AP79" i="11"/>
  <c r="AQ79" i="11"/>
  <c r="AR79" i="11"/>
  <c r="AS79" i="11"/>
  <c r="AT79" i="11"/>
  <c r="AU79" i="11"/>
  <c r="AV79" i="11"/>
  <c r="AW79" i="11"/>
  <c r="AX79" i="11"/>
  <c r="X31" i="23" s="1"/>
  <c r="AY79" i="11"/>
  <c r="Y31" i="23" s="1"/>
  <c r="AZ79" i="11"/>
  <c r="BA79" i="11"/>
  <c r="BB79" i="11"/>
  <c r="BC79" i="11"/>
  <c r="BD79" i="11"/>
  <c r="BE79" i="11"/>
  <c r="BF79" i="11"/>
  <c r="BG79" i="11"/>
  <c r="BH79" i="11"/>
  <c r="BI79" i="11"/>
  <c r="BJ79" i="11"/>
  <c r="BK79" i="11"/>
  <c r="BL79" i="11"/>
  <c r="BM79" i="11"/>
  <c r="BN79" i="11"/>
  <c r="BO79" i="11"/>
  <c r="BP79" i="11"/>
  <c r="BQ79" i="11"/>
  <c r="BS79" i="11"/>
  <c r="BT79" i="11"/>
  <c r="BU79" i="11"/>
  <c r="BV79" i="11"/>
  <c r="BW79" i="11"/>
  <c r="BX79" i="11"/>
  <c r="BY79" i="11"/>
  <c r="AE31" i="23" s="1"/>
  <c r="CA79" i="11"/>
  <c r="AG31" i="23" s="1"/>
  <c r="CB79" i="11"/>
  <c r="AH31" i="23" s="1"/>
  <c r="CF79" i="11"/>
  <c r="AL31" i="23" s="1"/>
  <c r="I80" i="11"/>
  <c r="J80" i="11"/>
  <c r="K80" i="11"/>
  <c r="L80" i="11"/>
  <c r="M80" i="11"/>
  <c r="N80" i="11"/>
  <c r="O80" i="11"/>
  <c r="P80" i="11"/>
  <c r="Q80" i="11"/>
  <c r="R80" i="11"/>
  <c r="K32" i="23" s="1"/>
  <c r="S80" i="11"/>
  <c r="L32" i="23" s="1"/>
  <c r="T80" i="11"/>
  <c r="M32" i="23" s="1"/>
  <c r="U80" i="11"/>
  <c r="N32" i="23" s="1"/>
  <c r="V80" i="11"/>
  <c r="O32" i="23" s="1"/>
  <c r="W80" i="11"/>
  <c r="P32" i="23" s="1"/>
  <c r="X80" i="11"/>
  <c r="Q32" i="23" s="1"/>
  <c r="Y80" i="11"/>
  <c r="Z80" i="11"/>
  <c r="AA80" i="11"/>
  <c r="AB80" i="11"/>
  <c r="AC80" i="11"/>
  <c r="S32" i="23" s="1"/>
  <c r="AE80" i="11"/>
  <c r="AF80" i="11"/>
  <c r="AI80" i="11"/>
  <c r="AJ80" i="11"/>
  <c r="V32" i="23" s="1"/>
  <c r="AK80" i="11"/>
  <c r="AL80" i="11"/>
  <c r="AM80" i="11"/>
  <c r="AN80" i="11"/>
  <c r="AO80" i="11"/>
  <c r="AP80" i="11"/>
  <c r="AQ80" i="11"/>
  <c r="AR80" i="11"/>
  <c r="AT80" i="11"/>
  <c r="AU80" i="11"/>
  <c r="AV80" i="11"/>
  <c r="AW80" i="11"/>
  <c r="AX80" i="11"/>
  <c r="X32" i="23" s="1"/>
  <c r="AY80" i="11"/>
  <c r="Y32" i="23" s="1"/>
  <c r="AZ80" i="11"/>
  <c r="BA80" i="11"/>
  <c r="BB80" i="11"/>
  <c r="BC80" i="11"/>
  <c r="BD80" i="11"/>
  <c r="BE80" i="11"/>
  <c r="BF80" i="11"/>
  <c r="BG80" i="11"/>
  <c r="BH80" i="11"/>
  <c r="BI80" i="11"/>
  <c r="BJ80" i="11"/>
  <c r="BK80" i="11"/>
  <c r="BL80" i="11"/>
  <c r="BM80" i="11"/>
  <c r="BN80" i="11"/>
  <c r="BO80" i="11"/>
  <c r="BP80" i="11"/>
  <c r="BQ80" i="11"/>
  <c r="BS80" i="11"/>
  <c r="BT80" i="11"/>
  <c r="BU80" i="11"/>
  <c r="BV80" i="11"/>
  <c r="BW80" i="11"/>
  <c r="BX80" i="11"/>
  <c r="BY80" i="11"/>
  <c r="AE32" i="23" s="1"/>
  <c r="CA80" i="11"/>
  <c r="AG32" i="23" s="1"/>
  <c r="CB80" i="11"/>
  <c r="AH32" i="23" s="1"/>
  <c r="CF80" i="11"/>
  <c r="AL32" i="23" s="1"/>
  <c r="I81" i="11"/>
  <c r="J81" i="11"/>
  <c r="K81" i="11"/>
  <c r="L81" i="11"/>
  <c r="M81" i="11"/>
  <c r="N81" i="11"/>
  <c r="O81" i="11"/>
  <c r="P81" i="11"/>
  <c r="Q81" i="11"/>
  <c r="R81" i="11"/>
  <c r="K33" i="23" s="1"/>
  <c r="S81" i="11"/>
  <c r="L33" i="23" s="1"/>
  <c r="T81" i="11"/>
  <c r="M33" i="23" s="1"/>
  <c r="U81" i="11"/>
  <c r="N33" i="23" s="1"/>
  <c r="V81" i="11"/>
  <c r="O33" i="23" s="1"/>
  <c r="W81" i="11"/>
  <c r="P33" i="23" s="1"/>
  <c r="X81" i="11"/>
  <c r="Q33" i="23" s="1"/>
  <c r="Y81" i="11"/>
  <c r="Z81" i="11"/>
  <c r="AA81" i="11"/>
  <c r="AB81" i="11"/>
  <c r="AC81" i="11"/>
  <c r="S33" i="23" s="1"/>
  <c r="AE81" i="11"/>
  <c r="AF81" i="11"/>
  <c r="AI81" i="11"/>
  <c r="AJ81" i="11"/>
  <c r="V33" i="23" s="1"/>
  <c r="AK81" i="11"/>
  <c r="AL81" i="11"/>
  <c r="AM81" i="11"/>
  <c r="AO81" i="11"/>
  <c r="AS81" i="11"/>
  <c r="AT81" i="11"/>
  <c r="AU81" i="11"/>
  <c r="AX81" i="11"/>
  <c r="X33" i="23" s="1"/>
  <c r="AZ81" i="11"/>
  <c r="BA81" i="11"/>
  <c r="BB81" i="11"/>
  <c r="BC81" i="11"/>
  <c r="BD81" i="11"/>
  <c r="BE81" i="11"/>
  <c r="BG81" i="11"/>
  <c r="BI81" i="11"/>
  <c r="BJ81" i="11"/>
  <c r="BK81" i="11"/>
  <c r="BL81" i="11"/>
  <c r="BM81" i="11"/>
  <c r="BO81" i="11"/>
  <c r="BP81" i="11"/>
  <c r="BQ81" i="11"/>
  <c r="BR81" i="11"/>
  <c r="AF33" i="14" s="1"/>
  <c r="BS81" i="11"/>
  <c r="BT81" i="11"/>
  <c r="BU81" i="11"/>
  <c r="BW81" i="11"/>
  <c r="CA81" i="11"/>
  <c r="AG33" i="23" s="1"/>
  <c r="CF81" i="11"/>
  <c r="AL33" i="23" s="1"/>
  <c r="I82" i="11"/>
  <c r="J82" i="11"/>
  <c r="K82" i="11"/>
  <c r="L82" i="11"/>
  <c r="M82" i="11"/>
  <c r="N82" i="11"/>
  <c r="O82" i="11"/>
  <c r="P82" i="11"/>
  <c r="Q82" i="11"/>
  <c r="R82" i="11"/>
  <c r="K34" i="23" s="1"/>
  <c r="S82" i="11"/>
  <c r="L34" i="23" s="1"/>
  <c r="T82" i="11"/>
  <c r="M34" i="23" s="1"/>
  <c r="U82" i="11"/>
  <c r="N34" i="23" s="1"/>
  <c r="V82" i="11"/>
  <c r="O34" i="23" s="1"/>
  <c r="W82" i="11"/>
  <c r="P34" i="23" s="1"/>
  <c r="X82" i="11"/>
  <c r="Q34" i="23" s="1"/>
  <c r="Y82" i="11"/>
  <c r="Z82" i="11"/>
  <c r="AA82" i="11"/>
  <c r="AB82" i="11"/>
  <c r="AC82" i="11"/>
  <c r="S34" i="23" s="1"/>
  <c r="AE82" i="11"/>
  <c r="AF82" i="11"/>
  <c r="AH82" i="11"/>
  <c r="U34" i="23" s="1"/>
  <c r="AI82" i="11"/>
  <c r="AJ82" i="11"/>
  <c r="V34" i="23" s="1"/>
  <c r="AK82" i="11"/>
  <c r="AL82" i="11"/>
  <c r="AM82" i="11"/>
  <c r="AN82" i="11"/>
  <c r="AO82" i="11"/>
  <c r="AP82" i="11"/>
  <c r="AQ82" i="11"/>
  <c r="AR82" i="11"/>
  <c r="AS82" i="11"/>
  <c r="AT82" i="11"/>
  <c r="AU82" i="11"/>
  <c r="AW82" i="11"/>
  <c r="AX82" i="11"/>
  <c r="X34" i="23" s="1"/>
  <c r="AY82" i="11"/>
  <c r="Y34" i="23" s="1"/>
  <c r="AZ82" i="11"/>
  <c r="BA82" i="11"/>
  <c r="BB82" i="11"/>
  <c r="BC82" i="11"/>
  <c r="BD82" i="11"/>
  <c r="BE82" i="11"/>
  <c r="BF82" i="11"/>
  <c r="BG82" i="11"/>
  <c r="BI82" i="11"/>
  <c r="BJ82" i="11"/>
  <c r="BK82" i="11"/>
  <c r="BL82" i="11"/>
  <c r="BM82" i="11"/>
  <c r="BO82" i="11"/>
  <c r="BP82" i="11"/>
  <c r="BQ82" i="11"/>
  <c r="BR82" i="11"/>
  <c r="AF34" i="14" s="1"/>
  <c r="BS82" i="11"/>
  <c r="BT82" i="11"/>
  <c r="BU82" i="11"/>
  <c r="BV82" i="11"/>
  <c r="BW82" i="11"/>
  <c r="BY82" i="11"/>
  <c r="AE34" i="23" s="1"/>
  <c r="CA82" i="11"/>
  <c r="AG34" i="23" s="1"/>
  <c r="CF82" i="11"/>
  <c r="AL34" i="23" s="1"/>
  <c r="R83" i="11"/>
  <c r="K35" i="23" s="1"/>
  <c r="I83" i="11"/>
  <c r="J83" i="11"/>
  <c r="K83" i="11"/>
  <c r="L83" i="11"/>
  <c r="M83" i="11"/>
  <c r="N83" i="11"/>
  <c r="O83" i="11"/>
  <c r="P83" i="11"/>
  <c r="Q83" i="11"/>
  <c r="S83" i="11"/>
  <c r="L35" i="23" s="1"/>
  <c r="T83" i="11"/>
  <c r="M35" i="23" s="1"/>
  <c r="U83" i="11"/>
  <c r="N35" i="23" s="1"/>
  <c r="V83" i="11"/>
  <c r="O35" i="23" s="1"/>
  <c r="W83" i="11"/>
  <c r="P35" i="23" s="1"/>
  <c r="X83" i="11"/>
  <c r="Q35" i="23" s="1"/>
  <c r="Y83" i="11"/>
  <c r="Z83" i="11"/>
  <c r="AA83" i="11"/>
  <c r="AB83" i="11"/>
  <c r="AC83" i="11"/>
  <c r="S35" i="23" s="1"/>
  <c r="AE83" i="11"/>
  <c r="AF83" i="11"/>
  <c r="AI83" i="11"/>
  <c r="AJ83" i="11"/>
  <c r="V35" i="23" s="1"/>
  <c r="AK83" i="11"/>
  <c r="AL83" i="11"/>
  <c r="AM83" i="11"/>
  <c r="AN83" i="11"/>
  <c r="AO83" i="11"/>
  <c r="AR83" i="11"/>
  <c r="AS83" i="11"/>
  <c r="AT83" i="11"/>
  <c r="AU83" i="11"/>
  <c r="AW83" i="11"/>
  <c r="AX83" i="11"/>
  <c r="X35" i="23" s="1"/>
  <c r="AY83" i="11"/>
  <c r="Y35" i="23" s="1"/>
  <c r="AZ83" i="11"/>
  <c r="BA83" i="11"/>
  <c r="BB83" i="11"/>
  <c r="BC83" i="11"/>
  <c r="BD83" i="11"/>
  <c r="BE83" i="11"/>
  <c r="BF83" i="11"/>
  <c r="BG83" i="11"/>
  <c r="BH83" i="11"/>
  <c r="BI83" i="11"/>
  <c r="BJ83" i="11"/>
  <c r="BK83" i="11"/>
  <c r="BL83" i="11"/>
  <c r="BM83" i="11"/>
  <c r="BN83" i="11"/>
  <c r="BO83" i="11"/>
  <c r="BP83" i="11"/>
  <c r="BQ83" i="11"/>
  <c r="BR83" i="11"/>
  <c r="AF35" i="14" s="1"/>
  <c r="BS83" i="11"/>
  <c r="BT83" i="11"/>
  <c r="BU83" i="11"/>
  <c r="BV83" i="11"/>
  <c r="BW83" i="11"/>
  <c r="BX83" i="11"/>
  <c r="BY83" i="11"/>
  <c r="AE35" i="23" s="1"/>
  <c r="CA83" i="11"/>
  <c r="AG35" i="23" s="1"/>
  <c r="CB83" i="11"/>
  <c r="AH35" i="23" s="1"/>
  <c r="CF83" i="11"/>
  <c r="AL35" i="23" s="1"/>
  <c r="I84" i="11"/>
  <c r="J84" i="11"/>
  <c r="K84" i="11"/>
  <c r="L84" i="11"/>
  <c r="M84" i="11"/>
  <c r="N84" i="11"/>
  <c r="O84" i="11"/>
  <c r="P84" i="11"/>
  <c r="Q84" i="11"/>
  <c r="R84" i="11"/>
  <c r="K36" i="23" s="1"/>
  <c r="S84" i="11"/>
  <c r="L36" i="23" s="1"/>
  <c r="T84" i="11"/>
  <c r="M36" i="23" s="1"/>
  <c r="U84" i="11"/>
  <c r="N36" i="23" s="1"/>
  <c r="V84" i="11"/>
  <c r="O36" i="23" s="1"/>
  <c r="W84" i="11"/>
  <c r="P36" i="23" s="1"/>
  <c r="X84" i="11"/>
  <c r="Q36" i="23" s="1"/>
  <c r="Y84" i="11"/>
  <c r="Z84" i="11"/>
  <c r="AA84" i="11"/>
  <c r="AB84" i="11"/>
  <c r="AC84" i="11"/>
  <c r="S36" i="23" s="1"/>
  <c r="AE84" i="11"/>
  <c r="AF84" i="11"/>
  <c r="AI84" i="11"/>
  <c r="AJ84" i="11"/>
  <c r="V36" i="23" s="1"/>
  <c r="AK84" i="11"/>
  <c r="AL84" i="11"/>
  <c r="AM84" i="11"/>
  <c r="AO84" i="11"/>
  <c r="AR84" i="11"/>
  <c r="AS84" i="11"/>
  <c r="AT84" i="11"/>
  <c r="AU84" i="11"/>
  <c r="AX84" i="11"/>
  <c r="X36" i="23" s="1"/>
  <c r="AY84" i="11"/>
  <c r="Y36" i="23" s="1"/>
  <c r="AZ84" i="11"/>
  <c r="BA84" i="11"/>
  <c r="BB84" i="11"/>
  <c r="BC84" i="11"/>
  <c r="BD84" i="11"/>
  <c r="BE84" i="11"/>
  <c r="BF84" i="11"/>
  <c r="BG84" i="11"/>
  <c r="BH84" i="11"/>
  <c r="BI84" i="11"/>
  <c r="BJ84" i="11"/>
  <c r="BK84" i="11"/>
  <c r="BL84" i="11"/>
  <c r="BM84" i="11"/>
  <c r="BN84" i="11"/>
  <c r="BO84" i="11"/>
  <c r="BP84" i="11"/>
  <c r="BQ84" i="11"/>
  <c r="BR84" i="11"/>
  <c r="AF36" i="14" s="1"/>
  <c r="BT84" i="11"/>
  <c r="BU84" i="11"/>
  <c r="BV84" i="11"/>
  <c r="BW84" i="11"/>
  <c r="BX84" i="11"/>
  <c r="BY84" i="11"/>
  <c r="AE36" i="23" s="1"/>
  <c r="CA84" i="11"/>
  <c r="AG36" i="23" s="1"/>
  <c r="CB84" i="11"/>
  <c r="AH36" i="23" s="1"/>
  <c r="CF84" i="11"/>
  <c r="AL36" i="23" s="1"/>
  <c r="I85" i="11"/>
  <c r="J85" i="11"/>
  <c r="K85" i="11"/>
  <c r="L85" i="11"/>
  <c r="M85" i="11"/>
  <c r="N85" i="11"/>
  <c r="O85" i="11"/>
  <c r="P85" i="11"/>
  <c r="Q85" i="11"/>
  <c r="R85" i="11"/>
  <c r="K37" i="23" s="1"/>
  <c r="S85" i="11"/>
  <c r="L37" i="23" s="1"/>
  <c r="T85" i="11"/>
  <c r="M37" i="23" s="1"/>
  <c r="U85" i="11"/>
  <c r="N37" i="23" s="1"/>
  <c r="V85" i="11"/>
  <c r="O37" i="23" s="1"/>
  <c r="X85" i="11"/>
  <c r="Q37" i="23" s="1"/>
  <c r="Y85" i="11"/>
  <c r="Z85" i="11"/>
  <c r="AA85" i="11"/>
  <c r="AB85" i="11"/>
  <c r="AC85" i="11"/>
  <c r="S37" i="23" s="1"/>
  <c r="AE85" i="11"/>
  <c r="AF85" i="11"/>
  <c r="AH85" i="11"/>
  <c r="U37" i="23" s="1"/>
  <c r="AI85" i="11"/>
  <c r="AJ85" i="11"/>
  <c r="V37" i="23" s="1"/>
  <c r="AK85" i="11"/>
  <c r="AL85" i="11"/>
  <c r="AM85" i="11"/>
  <c r="AN85" i="11"/>
  <c r="AO85" i="11"/>
  <c r="AP85" i="11"/>
  <c r="AQ85" i="11"/>
  <c r="AR85" i="11"/>
  <c r="AS85" i="11"/>
  <c r="AT85" i="11"/>
  <c r="AU85" i="11"/>
  <c r="AV85" i="11"/>
  <c r="AW85" i="11"/>
  <c r="AX85" i="11"/>
  <c r="X37" i="23" s="1"/>
  <c r="AY85" i="11"/>
  <c r="Y37" i="23" s="1"/>
  <c r="AZ85" i="11"/>
  <c r="BA85" i="11"/>
  <c r="BB85" i="11"/>
  <c r="BC85" i="11"/>
  <c r="BD85" i="11"/>
  <c r="BE85" i="11"/>
  <c r="BF85" i="11"/>
  <c r="BG85" i="11"/>
  <c r="BH85" i="11"/>
  <c r="BI85" i="11"/>
  <c r="BJ85" i="11"/>
  <c r="BK85" i="11"/>
  <c r="BL85" i="11"/>
  <c r="BN85" i="11"/>
  <c r="BO85" i="11"/>
  <c r="BP85" i="11"/>
  <c r="BQ85" i="11"/>
  <c r="BR85" i="11"/>
  <c r="AF37" i="14" s="1"/>
  <c r="BS85" i="11"/>
  <c r="BT85" i="11"/>
  <c r="BU85" i="11"/>
  <c r="BW85" i="11"/>
  <c r="BX85" i="11"/>
  <c r="BY85" i="11"/>
  <c r="AE37" i="23" s="1"/>
  <c r="CA85" i="11"/>
  <c r="AG37" i="23" s="1"/>
  <c r="CB85" i="11"/>
  <c r="AH37" i="23" s="1"/>
  <c r="CF85" i="11"/>
  <c r="AL37" i="23" s="1"/>
  <c r="I86" i="11"/>
  <c r="J86" i="11"/>
  <c r="K86" i="11"/>
  <c r="L86" i="11"/>
  <c r="M86" i="11"/>
  <c r="N86" i="11"/>
  <c r="O86" i="11"/>
  <c r="P86" i="11"/>
  <c r="Q86" i="11"/>
  <c r="R86" i="11"/>
  <c r="K38" i="23" s="1"/>
  <c r="S86" i="11"/>
  <c r="L38" i="23" s="1"/>
  <c r="T86" i="11"/>
  <c r="M38" i="23" s="1"/>
  <c r="U86" i="11"/>
  <c r="N38" i="23" s="1"/>
  <c r="V86" i="11"/>
  <c r="O38" i="23" s="1"/>
  <c r="W86" i="11"/>
  <c r="P38" i="23" s="1"/>
  <c r="X86" i="11"/>
  <c r="Q38" i="23" s="1"/>
  <c r="Y86" i="11"/>
  <c r="Z86" i="11"/>
  <c r="AA86" i="11"/>
  <c r="AB86" i="11"/>
  <c r="AC86" i="11"/>
  <c r="S38" i="23" s="1"/>
  <c r="AE86" i="11"/>
  <c r="AF86" i="11"/>
  <c r="AI86" i="11"/>
  <c r="AJ86" i="11"/>
  <c r="V38" i="23" s="1"/>
  <c r="AK86" i="11"/>
  <c r="AL86" i="11"/>
  <c r="AM86" i="11"/>
  <c r="AN86" i="11"/>
  <c r="AO86" i="11"/>
  <c r="AP86" i="11"/>
  <c r="AQ86" i="11"/>
  <c r="AR86" i="11"/>
  <c r="AS86" i="11"/>
  <c r="AT86" i="11"/>
  <c r="AU86" i="11"/>
  <c r="AV86" i="11"/>
  <c r="AW86" i="11"/>
  <c r="AX86" i="11"/>
  <c r="X38" i="23" s="1"/>
  <c r="AY86" i="11"/>
  <c r="Y38" i="23" s="1"/>
  <c r="AZ86" i="11"/>
  <c r="BA86" i="11"/>
  <c r="BB86" i="11"/>
  <c r="BC86" i="11"/>
  <c r="BD86" i="11"/>
  <c r="BE86" i="11"/>
  <c r="BF86" i="11"/>
  <c r="BG86" i="11"/>
  <c r="BH86" i="11"/>
  <c r="BI86" i="11"/>
  <c r="BJ86" i="11"/>
  <c r="BK86" i="11"/>
  <c r="BL86" i="11"/>
  <c r="BM86" i="11"/>
  <c r="BN86" i="11"/>
  <c r="BO86" i="11"/>
  <c r="BP86" i="11"/>
  <c r="BQ86" i="11"/>
  <c r="BR86" i="11"/>
  <c r="AF38" i="14" s="1"/>
  <c r="BS86" i="11"/>
  <c r="BT86" i="11"/>
  <c r="BU86" i="11"/>
  <c r="BV86" i="11"/>
  <c r="BW86" i="11"/>
  <c r="BY86" i="11"/>
  <c r="AE38" i="23" s="1"/>
  <c r="CA86" i="11"/>
  <c r="AG38" i="23" s="1"/>
  <c r="CB86" i="11"/>
  <c r="AH38" i="23" s="1"/>
  <c r="CF86" i="11"/>
  <c r="AL38" i="23" s="1"/>
  <c r="I87" i="11"/>
  <c r="J87" i="11"/>
  <c r="K87" i="11"/>
  <c r="L87" i="11"/>
  <c r="M87" i="11"/>
  <c r="N87" i="11"/>
  <c r="O87" i="11"/>
  <c r="P87" i="11"/>
  <c r="Q87" i="11"/>
  <c r="R87" i="11"/>
  <c r="K39" i="23" s="1"/>
  <c r="S87" i="11"/>
  <c r="L39" i="23" s="1"/>
  <c r="T87" i="11"/>
  <c r="M39" i="23" s="1"/>
  <c r="U87" i="11"/>
  <c r="N39" i="23" s="1"/>
  <c r="V87" i="11"/>
  <c r="O39" i="23" s="1"/>
  <c r="W87" i="11"/>
  <c r="P39" i="23" s="1"/>
  <c r="X87" i="11"/>
  <c r="Q39" i="23" s="1"/>
  <c r="Y87" i="11"/>
  <c r="Z87" i="11"/>
  <c r="AA87" i="11"/>
  <c r="AB87" i="11"/>
  <c r="AC87" i="11"/>
  <c r="S39" i="23" s="1"/>
  <c r="AE87" i="11"/>
  <c r="AF87" i="11"/>
  <c r="AI87" i="11"/>
  <c r="AJ87" i="11"/>
  <c r="V39" i="23" s="1"/>
  <c r="AK87" i="11"/>
  <c r="AL87" i="11"/>
  <c r="AM87" i="11"/>
  <c r="AN87" i="11"/>
  <c r="AO87" i="11"/>
  <c r="AP87" i="11"/>
  <c r="AQ87" i="11"/>
  <c r="AR87" i="11"/>
  <c r="AS87" i="11"/>
  <c r="AT87" i="11"/>
  <c r="AU87" i="11"/>
  <c r="AV87" i="11"/>
  <c r="AW87" i="11"/>
  <c r="AX87" i="11"/>
  <c r="X39" i="23" s="1"/>
  <c r="AZ87" i="11"/>
  <c r="BA87" i="11"/>
  <c r="BB87" i="11"/>
  <c r="BC87" i="11"/>
  <c r="BD87" i="11"/>
  <c r="BE87" i="11"/>
  <c r="BF87" i="11"/>
  <c r="BH87" i="11"/>
  <c r="BI87" i="11"/>
  <c r="BJ87" i="11"/>
  <c r="BK87" i="11"/>
  <c r="BL87" i="11"/>
  <c r="BM87" i="11"/>
  <c r="BO87" i="11"/>
  <c r="BP87" i="11"/>
  <c r="BQ87" i="11"/>
  <c r="BR87" i="11"/>
  <c r="AF39" i="14" s="1"/>
  <c r="BS87" i="11"/>
  <c r="BU87" i="11"/>
  <c r="BV87" i="11"/>
  <c r="BW87" i="11"/>
  <c r="BY87" i="11"/>
  <c r="AE39" i="23" s="1"/>
  <c r="CA87" i="11"/>
  <c r="AG39" i="23" s="1"/>
  <c r="CB87" i="11"/>
  <c r="AH39" i="23" s="1"/>
  <c r="CF87" i="11"/>
  <c r="AL39" i="23" s="1"/>
  <c r="V88" i="11"/>
  <c r="O40" i="23" s="1"/>
  <c r="I88" i="11"/>
  <c r="J88" i="11"/>
  <c r="K88" i="11"/>
  <c r="L88" i="11"/>
  <c r="M88" i="11"/>
  <c r="N88" i="11"/>
  <c r="O88" i="11"/>
  <c r="P88" i="11"/>
  <c r="Q88" i="11"/>
  <c r="R88" i="11"/>
  <c r="K40" i="23" s="1"/>
  <c r="S88" i="11"/>
  <c r="L40" i="23" s="1"/>
  <c r="T88" i="11"/>
  <c r="M40" i="23" s="1"/>
  <c r="U88" i="11"/>
  <c r="N40" i="23" s="1"/>
  <c r="W88" i="11"/>
  <c r="P40" i="23" s="1"/>
  <c r="X88" i="11"/>
  <c r="Q40" i="23" s="1"/>
  <c r="Y88" i="11"/>
  <c r="Z88" i="11"/>
  <c r="AA88" i="11"/>
  <c r="AB88" i="11"/>
  <c r="AC88" i="11"/>
  <c r="S40" i="23" s="1"/>
  <c r="AE88" i="11"/>
  <c r="AF88" i="11"/>
  <c r="AH88" i="11"/>
  <c r="U40" i="23" s="1"/>
  <c r="AI88" i="11"/>
  <c r="AJ88" i="11"/>
  <c r="V40" i="23" s="1"/>
  <c r="AK88" i="11"/>
  <c r="AL88" i="11"/>
  <c r="AM88" i="11"/>
  <c r="AN88" i="11"/>
  <c r="AO88" i="11"/>
  <c r="AP88" i="11"/>
  <c r="AQ88" i="11"/>
  <c r="AR88" i="11"/>
  <c r="AS88" i="11"/>
  <c r="AT88" i="11"/>
  <c r="AU88" i="11"/>
  <c r="AV88" i="11"/>
  <c r="AW88" i="11"/>
  <c r="AX88" i="11"/>
  <c r="X40" i="23" s="1"/>
  <c r="AY88" i="11"/>
  <c r="Y40" i="23" s="1"/>
  <c r="AZ88" i="11"/>
  <c r="BA88" i="11"/>
  <c r="BC88" i="11"/>
  <c r="BD88" i="11"/>
  <c r="BE88" i="11"/>
  <c r="BF88" i="11"/>
  <c r="BG88" i="11"/>
  <c r="BH88" i="11"/>
  <c r="BI88" i="11"/>
  <c r="BJ88" i="11"/>
  <c r="BK88" i="11"/>
  <c r="BL88" i="11"/>
  <c r="BM88" i="11"/>
  <c r="BO88" i="11"/>
  <c r="BP88" i="11"/>
  <c r="BQ88" i="11"/>
  <c r="BR88" i="11"/>
  <c r="AF40" i="14" s="1"/>
  <c r="BU88" i="11"/>
  <c r="BV88" i="11"/>
  <c r="BW88" i="11"/>
  <c r="BX88" i="11"/>
  <c r="BY88" i="11"/>
  <c r="AE40" i="23" s="1"/>
  <c r="CA88" i="11"/>
  <c r="AG40" i="23" s="1"/>
  <c r="CB88" i="11"/>
  <c r="AH40" i="23" s="1"/>
  <c r="CF88" i="11"/>
  <c r="AL40" i="23" s="1"/>
  <c r="W89" i="11"/>
  <c r="P41" i="23" s="1"/>
  <c r="I89" i="11"/>
  <c r="J89" i="11"/>
  <c r="K89" i="11"/>
  <c r="L89" i="11"/>
  <c r="M89" i="11"/>
  <c r="N89" i="11"/>
  <c r="O89" i="11"/>
  <c r="P89" i="11"/>
  <c r="Q89" i="11"/>
  <c r="R89" i="11"/>
  <c r="K41" i="23" s="1"/>
  <c r="S89" i="11"/>
  <c r="L41" i="23" s="1"/>
  <c r="T89" i="11"/>
  <c r="M41" i="23" s="1"/>
  <c r="U89" i="11"/>
  <c r="N41" i="23" s="1"/>
  <c r="V89" i="11"/>
  <c r="O41" i="23" s="1"/>
  <c r="X89" i="11"/>
  <c r="Q41" i="23" s="1"/>
  <c r="Y89" i="11"/>
  <c r="Z89" i="11"/>
  <c r="AA89" i="11"/>
  <c r="AB89" i="11"/>
  <c r="AC89" i="11"/>
  <c r="S41" i="23" s="1"/>
  <c r="AE89" i="11"/>
  <c r="AF89" i="11"/>
  <c r="AI89" i="11"/>
  <c r="AJ89" i="11"/>
  <c r="V41" i="23" s="1"/>
  <c r="AK89" i="11"/>
  <c r="AL89" i="11"/>
  <c r="AM89" i="11"/>
  <c r="AN89" i="11"/>
  <c r="AO89" i="11"/>
  <c r="AP89" i="11"/>
  <c r="AQ89" i="11"/>
  <c r="AR89" i="11"/>
  <c r="AS89" i="11"/>
  <c r="AT89" i="11"/>
  <c r="AU89" i="11"/>
  <c r="AV89" i="11"/>
  <c r="AW89" i="11"/>
  <c r="AX89" i="11"/>
  <c r="X41" i="23" s="1"/>
  <c r="AY89" i="11"/>
  <c r="Y41" i="23" s="1"/>
  <c r="AZ89" i="11"/>
  <c r="BA89" i="11"/>
  <c r="BB89" i="11"/>
  <c r="BC89" i="11"/>
  <c r="BE89" i="11"/>
  <c r="BF89" i="11"/>
  <c r="BG89" i="11"/>
  <c r="BH89" i="11"/>
  <c r="BI89" i="11"/>
  <c r="BJ89" i="11"/>
  <c r="BK89" i="11"/>
  <c r="BL89" i="11"/>
  <c r="BM89" i="11"/>
  <c r="BN89" i="11"/>
  <c r="BO89" i="11"/>
  <c r="BP89" i="11"/>
  <c r="BQ89" i="11"/>
  <c r="BR89" i="11"/>
  <c r="AF41" i="14" s="1"/>
  <c r="BS89" i="11"/>
  <c r="BU89" i="11"/>
  <c r="BV89" i="11"/>
  <c r="BW89" i="11"/>
  <c r="BY89" i="11"/>
  <c r="AE41" i="23" s="1"/>
  <c r="CA89" i="11"/>
  <c r="AG41" i="23" s="1"/>
  <c r="CB89" i="11"/>
  <c r="AH41" i="23" s="1"/>
  <c r="CF89" i="11"/>
  <c r="AL41" i="23" s="1"/>
  <c r="I90" i="11"/>
  <c r="J90" i="11"/>
  <c r="K90" i="11"/>
  <c r="L90" i="11"/>
  <c r="M90" i="11"/>
  <c r="N90" i="11"/>
  <c r="O90" i="11"/>
  <c r="P90" i="11"/>
  <c r="Q90" i="11"/>
  <c r="R90" i="11"/>
  <c r="K42" i="23" s="1"/>
  <c r="S90" i="11"/>
  <c r="L42" i="23" s="1"/>
  <c r="T90" i="11"/>
  <c r="M42" i="23" s="1"/>
  <c r="U90" i="11"/>
  <c r="N42" i="23" s="1"/>
  <c r="V90" i="11"/>
  <c r="O42" i="23" s="1"/>
  <c r="W90" i="11"/>
  <c r="P42" i="23" s="1"/>
  <c r="X90" i="11"/>
  <c r="Q42" i="23" s="1"/>
  <c r="Y90" i="11"/>
  <c r="Z90" i="11"/>
  <c r="AA90" i="11"/>
  <c r="AB90" i="11"/>
  <c r="AC90" i="11"/>
  <c r="S42" i="23" s="1"/>
  <c r="AE90" i="11"/>
  <c r="AF90" i="11"/>
  <c r="AI90" i="11"/>
  <c r="AJ90" i="11"/>
  <c r="V42" i="23" s="1"/>
  <c r="AK90" i="11"/>
  <c r="AL90" i="11"/>
  <c r="AM90" i="11"/>
  <c r="AN90" i="11"/>
  <c r="AO90" i="11"/>
  <c r="AP90" i="11"/>
  <c r="AQ90" i="11"/>
  <c r="AR90" i="11"/>
  <c r="AS90" i="11"/>
  <c r="AT90" i="11"/>
  <c r="AU90" i="11"/>
  <c r="AV90" i="11"/>
  <c r="AW90" i="11"/>
  <c r="AX90" i="11"/>
  <c r="X42" i="23" s="1"/>
  <c r="AY90" i="11"/>
  <c r="Y42" i="23" s="1"/>
  <c r="AZ90" i="11"/>
  <c r="BA90" i="11"/>
  <c r="BB90" i="11"/>
  <c r="BC90" i="11"/>
  <c r="BD90" i="11"/>
  <c r="BE90" i="11"/>
  <c r="BF90" i="11"/>
  <c r="BG90" i="11"/>
  <c r="BH90" i="11"/>
  <c r="BI90" i="11"/>
  <c r="BJ90" i="11"/>
  <c r="BK90" i="11"/>
  <c r="BL90" i="11"/>
  <c r="BM90" i="11"/>
  <c r="BN90" i="11"/>
  <c r="BO90" i="11"/>
  <c r="BP90" i="11"/>
  <c r="BQ90" i="11"/>
  <c r="BR90" i="11"/>
  <c r="AF42" i="14" s="1"/>
  <c r="BS90" i="11"/>
  <c r="BT90" i="11"/>
  <c r="BU90" i="11"/>
  <c r="BV90" i="11"/>
  <c r="BW90" i="11"/>
  <c r="BX90" i="11"/>
  <c r="BY90" i="11"/>
  <c r="AE42" i="23" s="1"/>
  <c r="CA90" i="11"/>
  <c r="AG42" i="23" s="1"/>
  <c r="CB90" i="11"/>
  <c r="AH42" i="23" s="1"/>
  <c r="CF90" i="11"/>
  <c r="AL42" i="23" s="1"/>
  <c r="I91" i="11"/>
  <c r="J91" i="11"/>
  <c r="K91" i="11"/>
  <c r="L91" i="11"/>
  <c r="M91" i="11"/>
  <c r="N91" i="11"/>
  <c r="O91" i="11"/>
  <c r="P91" i="11"/>
  <c r="Q91" i="11"/>
  <c r="R91" i="11"/>
  <c r="K43" i="23" s="1"/>
  <c r="S91" i="11"/>
  <c r="L43" i="23" s="1"/>
  <c r="T91" i="11"/>
  <c r="M43" i="23" s="1"/>
  <c r="U91" i="11"/>
  <c r="N43" i="23" s="1"/>
  <c r="V91" i="11"/>
  <c r="O43" i="23" s="1"/>
  <c r="W91" i="11"/>
  <c r="P43" i="23" s="1"/>
  <c r="X91" i="11"/>
  <c r="Q43" i="23" s="1"/>
  <c r="Y91" i="11"/>
  <c r="Z91" i="11"/>
  <c r="AA91" i="11"/>
  <c r="AB91" i="11"/>
  <c r="AC91" i="11"/>
  <c r="S43" i="23" s="1"/>
  <c r="AE91" i="11"/>
  <c r="AF91" i="11"/>
  <c r="AH91" i="11"/>
  <c r="U43" i="23" s="1"/>
  <c r="AI91" i="11"/>
  <c r="AJ91" i="11"/>
  <c r="V43" i="23" s="1"/>
  <c r="AK91" i="11"/>
  <c r="AL91" i="11"/>
  <c r="AM91" i="11"/>
  <c r="AN91" i="11"/>
  <c r="AO91" i="11"/>
  <c r="AP91" i="11"/>
  <c r="AQ91" i="11"/>
  <c r="AR91" i="11"/>
  <c r="AS91" i="11"/>
  <c r="AT91" i="11"/>
  <c r="AU91" i="11"/>
  <c r="AV91" i="11"/>
  <c r="AW91" i="11"/>
  <c r="AX91" i="11"/>
  <c r="X43" i="23" s="1"/>
  <c r="AY91" i="11"/>
  <c r="Y43" i="23" s="1"/>
  <c r="AZ91" i="11"/>
  <c r="BA91" i="11"/>
  <c r="BB91" i="11"/>
  <c r="BC91" i="11"/>
  <c r="BD91" i="11"/>
  <c r="BE91" i="11"/>
  <c r="BF91" i="11"/>
  <c r="BG91" i="11"/>
  <c r="BH91" i="11"/>
  <c r="BI91" i="11"/>
  <c r="BJ91" i="11"/>
  <c r="BK91" i="11"/>
  <c r="BL91" i="11"/>
  <c r="BM91" i="11"/>
  <c r="BN91" i="11"/>
  <c r="BO91" i="11"/>
  <c r="BQ91" i="11"/>
  <c r="BR91" i="11"/>
  <c r="AF43" i="14" s="1"/>
  <c r="BT91" i="11"/>
  <c r="BU91" i="11"/>
  <c r="BV91" i="11"/>
  <c r="BW91" i="11"/>
  <c r="BX91" i="11"/>
  <c r="BY91" i="11"/>
  <c r="AE43" i="23" s="1"/>
  <c r="CA91" i="11"/>
  <c r="AG43" i="23" s="1"/>
  <c r="CB91" i="11"/>
  <c r="AH43" i="23" s="1"/>
  <c r="CF91" i="11"/>
  <c r="AL43" i="23" s="1"/>
  <c r="I92" i="11"/>
  <c r="J92" i="11"/>
  <c r="K92" i="11"/>
  <c r="L92" i="11"/>
  <c r="M92" i="11"/>
  <c r="N92" i="11"/>
  <c r="O92" i="11"/>
  <c r="P92" i="11"/>
  <c r="Q92" i="11"/>
  <c r="R92" i="11"/>
  <c r="K44" i="23" s="1"/>
  <c r="S92" i="11"/>
  <c r="L44" i="23" s="1"/>
  <c r="T92" i="11"/>
  <c r="M44" i="23" s="1"/>
  <c r="U92" i="11"/>
  <c r="N44" i="23" s="1"/>
  <c r="V92" i="11"/>
  <c r="O44" i="23" s="1"/>
  <c r="W92" i="11"/>
  <c r="P44" i="23" s="1"/>
  <c r="X92" i="11"/>
  <c r="Q44" i="23" s="1"/>
  <c r="Y92" i="11"/>
  <c r="Z92" i="11"/>
  <c r="AA92" i="11"/>
  <c r="AB92" i="11"/>
  <c r="AC92" i="11"/>
  <c r="S44" i="23" s="1"/>
  <c r="AE92" i="11"/>
  <c r="AF92" i="11"/>
  <c r="AH92" i="11"/>
  <c r="U44" i="23" s="1"/>
  <c r="AI92" i="11"/>
  <c r="AJ92" i="11"/>
  <c r="V44" i="23" s="1"/>
  <c r="AK92" i="11"/>
  <c r="AL92" i="11"/>
  <c r="AM92" i="11"/>
  <c r="AN92" i="11"/>
  <c r="AO92" i="11"/>
  <c r="AP92" i="11"/>
  <c r="AQ92" i="11"/>
  <c r="AR92" i="11"/>
  <c r="AS92" i="11"/>
  <c r="AT92" i="11"/>
  <c r="AU92" i="11"/>
  <c r="AV92" i="11"/>
  <c r="AW92" i="11"/>
  <c r="AX92" i="11"/>
  <c r="X44" i="23" s="1"/>
  <c r="AY92" i="11"/>
  <c r="Y44" i="23" s="1"/>
  <c r="AZ92" i="11"/>
  <c r="BA92" i="11"/>
  <c r="BB92" i="11"/>
  <c r="BC92" i="11"/>
  <c r="BD92" i="11"/>
  <c r="BE92" i="11"/>
  <c r="BF92" i="11"/>
  <c r="BG92" i="11"/>
  <c r="BH92" i="11"/>
  <c r="BI92" i="11"/>
  <c r="BJ92" i="11"/>
  <c r="BK92" i="11"/>
  <c r="BL92" i="11"/>
  <c r="BM92" i="11"/>
  <c r="BN92" i="11"/>
  <c r="BO92" i="11"/>
  <c r="BP92" i="11"/>
  <c r="BQ92" i="11"/>
  <c r="BR92" i="11"/>
  <c r="AF44" i="14" s="1"/>
  <c r="BS92" i="11"/>
  <c r="BT92" i="11"/>
  <c r="BU92" i="11"/>
  <c r="BV92" i="11"/>
  <c r="BW92" i="11"/>
  <c r="BY92" i="11"/>
  <c r="AE44" i="23" s="1"/>
  <c r="CA92" i="11"/>
  <c r="AG44" i="23" s="1"/>
  <c r="CB92" i="11"/>
  <c r="AH44" i="23" s="1"/>
  <c r="CF92" i="11"/>
  <c r="AL44" i="23" s="1"/>
  <c r="I93" i="11"/>
  <c r="J93" i="11"/>
  <c r="K93" i="11"/>
  <c r="L93" i="11"/>
  <c r="M93" i="11"/>
  <c r="N93" i="11"/>
  <c r="O93" i="11"/>
  <c r="P93" i="11"/>
  <c r="Q93" i="11"/>
  <c r="R93" i="11"/>
  <c r="K45" i="23" s="1"/>
  <c r="S93" i="11"/>
  <c r="L45" i="23" s="1"/>
  <c r="T93" i="11"/>
  <c r="M45" i="23" s="1"/>
  <c r="U93" i="11"/>
  <c r="N45" i="23" s="1"/>
  <c r="V93" i="11"/>
  <c r="O45" i="23" s="1"/>
  <c r="W93" i="11"/>
  <c r="P45" i="23" s="1"/>
  <c r="X93" i="11"/>
  <c r="Q45" i="23" s="1"/>
  <c r="Y93" i="11"/>
  <c r="Z93" i="11"/>
  <c r="AA93" i="11"/>
  <c r="AB93" i="11"/>
  <c r="AC93" i="11"/>
  <c r="S45" i="23" s="1"/>
  <c r="AE93" i="11"/>
  <c r="AF93" i="11"/>
  <c r="AH93" i="11"/>
  <c r="U45" i="23" s="1"/>
  <c r="AI93" i="11"/>
  <c r="AJ93" i="11"/>
  <c r="V45" i="23" s="1"/>
  <c r="AK93" i="11"/>
  <c r="AL93" i="11"/>
  <c r="AM93" i="11"/>
  <c r="AN93" i="11"/>
  <c r="AO93" i="11"/>
  <c r="AP93" i="11"/>
  <c r="AQ93" i="11"/>
  <c r="AR93" i="11"/>
  <c r="AS93" i="11"/>
  <c r="AT93" i="11"/>
  <c r="AU93" i="11"/>
  <c r="AV93" i="11"/>
  <c r="AW93" i="11"/>
  <c r="AX93" i="11"/>
  <c r="X45" i="23" s="1"/>
  <c r="AY93" i="11"/>
  <c r="Y45" i="23" s="1"/>
  <c r="AZ93" i="11"/>
  <c r="BA93" i="11"/>
  <c r="BB93" i="11"/>
  <c r="BC93" i="11"/>
  <c r="BD93" i="11"/>
  <c r="BE93" i="11"/>
  <c r="BF93" i="11"/>
  <c r="BG93" i="11"/>
  <c r="BH93" i="11"/>
  <c r="BI93" i="11"/>
  <c r="BJ93" i="11"/>
  <c r="BK93" i="11"/>
  <c r="BL93" i="11"/>
  <c r="BM93" i="11"/>
  <c r="BN93" i="11"/>
  <c r="BO93" i="11"/>
  <c r="BP93" i="11"/>
  <c r="BQ93" i="11"/>
  <c r="BR93" i="11"/>
  <c r="AF45" i="14" s="1"/>
  <c r="BS93" i="11"/>
  <c r="BU93" i="11"/>
  <c r="BW93" i="11"/>
  <c r="BX93" i="11"/>
  <c r="BY93" i="11"/>
  <c r="AE45" i="23" s="1"/>
  <c r="CA93" i="11"/>
  <c r="AG45" i="23" s="1"/>
  <c r="CB93" i="11"/>
  <c r="AH45" i="23" s="1"/>
  <c r="CF93" i="11"/>
  <c r="AL45" i="23" s="1"/>
  <c r="I94" i="11"/>
  <c r="J94" i="11"/>
  <c r="K94" i="11"/>
  <c r="L94" i="11"/>
  <c r="M94" i="11"/>
  <c r="N94" i="11"/>
  <c r="O94" i="11"/>
  <c r="P94" i="11"/>
  <c r="Q94" i="11"/>
  <c r="R94" i="11"/>
  <c r="K46" i="23" s="1"/>
  <c r="S94" i="11"/>
  <c r="L46" i="23" s="1"/>
  <c r="T94" i="11"/>
  <c r="M46" i="23" s="1"/>
  <c r="U94" i="11"/>
  <c r="N46" i="23" s="1"/>
  <c r="V94" i="11"/>
  <c r="O46" i="23" s="1"/>
  <c r="W94" i="11"/>
  <c r="P46" i="23" s="1"/>
  <c r="X94" i="11"/>
  <c r="Q46" i="23" s="1"/>
  <c r="Y94" i="11"/>
  <c r="Z94" i="11"/>
  <c r="AA94" i="11"/>
  <c r="AB94" i="11"/>
  <c r="AC94" i="11"/>
  <c r="S46" i="23" s="1"/>
  <c r="AE94" i="11"/>
  <c r="AF94" i="11"/>
  <c r="AH94" i="11"/>
  <c r="U46" i="23" s="1"/>
  <c r="AI94" i="11"/>
  <c r="AJ94" i="11"/>
  <c r="V46" i="23" s="1"/>
  <c r="AK94" i="11"/>
  <c r="AL94" i="11"/>
  <c r="AM94" i="11"/>
  <c r="AN94" i="11"/>
  <c r="AO94" i="11"/>
  <c r="AP94" i="11"/>
  <c r="AQ94" i="11"/>
  <c r="AR94" i="11"/>
  <c r="AS94" i="11"/>
  <c r="AT94" i="11"/>
  <c r="AU94" i="11"/>
  <c r="AV94" i="11"/>
  <c r="AW94" i="11"/>
  <c r="AX94" i="11"/>
  <c r="X46" i="23" s="1"/>
  <c r="AY94" i="11"/>
  <c r="Y46" i="23" s="1"/>
  <c r="AZ94" i="11"/>
  <c r="BA94" i="11"/>
  <c r="BB94" i="11"/>
  <c r="BC94" i="11"/>
  <c r="BD94" i="11"/>
  <c r="BE94" i="11"/>
  <c r="BF94" i="11"/>
  <c r="BG94" i="11"/>
  <c r="BH94" i="11"/>
  <c r="BI94" i="11"/>
  <c r="BJ94" i="11"/>
  <c r="BK94" i="11"/>
  <c r="BL94" i="11"/>
  <c r="BM94" i="11"/>
  <c r="BN94" i="11"/>
  <c r="BO94" i="11"/>
  <c r="BP94" i="11"/>
  <c r="BQ94" i="11"/>
  <c r="BR94" i="11"/>
  <c r="AF46" i="14" s="1"/>
  <c r="BT94" i="11"/>
  <c r="BU94" i="11"/>
  <c r="BV94" i="11"/>
  <c r="BW94" i="11"/>
  <c r="BX94" i="11"/>
  <c r="BY94" i="11"/>
  <c r="AE46" i="23" s="1"/>
  <c r="CA94" i="11"/>
  <c r="AG46" i="23" s="1"/>
  <c r="CB94" i="11"/>
  <c r="AH46" i="23" s="1"/>
  <c r="CF94" i="11"/>
  <c r="AL46" i="23" s="1"/>
  <c r="I95" i="11"/>
  <c r="J95" i="11"/>
  <c r="K95" i="11"/>
  <c r="L95" i="11"/>
  <c r="M95" i="11"/>
  <c r="N95" i="11"/>
  <c r="O95" i="11"/>
  <c r="P95" i="11"/>
  <c r="Q95" i="11"/>
  <c r="R95" i="11"/>
  <c r="K47" i="23" s="1"/>
  <c r="S95" i="11"/>
  <c r="L47" i="23" s="1"/>
  <c r="T95" i="11"/>
  <c r="M47" i="23" s="1"/>
  <c r="U95" i="11"/>
  <c r="N47" i="23" s="1"/>
  <c r="V95" i="11"/>
  <c r="O47" i="23" s="1"/>
  <c r="W95" i="11"/>
  <c r="P47" i="23" s="1"/>
  <c r="X95" i="11"/>
  <c r="Q47" i="23" s="1"/>
  <c r="Y95" i="11"/>
  <c r="Z95" i="11"/>
  <c r="AA95" i="11"/>
  <c r="AB95" i="11"/>
  <c r="AC95" i="11"/>
  <c r="S47" i="23" s="1"/>
  <c r="AE95" i="11"/>
  <c r="AF95" i="11"/>
  <c r="AI95" i="11"/>
  <c r="AJ95" i="11"/>
  <c r="V47" i="23" s="1"/>
  <c r="AK95" i="11"/>
  <c r="AL95" i="11"/>
  <c r="AM95" i="11"/>
  <c r="AN95" i="11"/>
  <c r="AO95" i="11"/>
  <c r="AP95" i="11"/>
  <c r="AR95" i="11"/>
  <c r="AS95" i="11"/>
  <c r="AT95" i="11"/>
  <c r="AU95" i="11"/>
  <c r="AV95" i="11"/>
  <c r="AW95" i="11"/>
  <c r="AX95" i="11"/>
  <c r="X47" i="23" s="1"/>
  <c r="AY95" i="11"/>
  <c r="Y47" i="23" s="1"/>
  <c r="AZ95" i="11"/>
  <c r="BA95" i="11"/>
  <c r="BB95" i="11"/>
  <c r="BC95" i="11"/>
  <c r="BD95" i="11"/>
  <c r="BE95" i="11"/>
  <c r="BF95" i="11"/>
  <c r="BG95" i="11"/>
  <c r="BI95" i="11"/>
  <c r="BJ95" i="11"/>
  <c r="BK95" i="11"/>
  <c r="BL95" i="11"/>
  <c r="BM95" i="11"/>
  <c r="BO95" i="11"/>
  <c r="BP95" i="11"/>
  <c r="BQ95" i="11"/>
  <c r="BR95" i="11"/>
  <c r="AF47" i="14" s="1"/>
  <c r="BS95" i="11"/>
  <c r="BT95" i="11"/>
  <c r="BU95" i="11"/>
  <c r="BW95" i="11"/>
  <c r="BY95" i="11"/>
  <c r="AE47" i="23" s="1"/>
  <c r="CA95" i="11"/>
  <c r="AG47" i="23" s="1"/>
  <c r="CB95" i="11"/>
  <c r="AH47" i="23" s="1"/>
  <c r="CF95" i="11"/>
  <c r="AL47" i="23" s="1"/>
  <c r="W96" i="11"/>
  <c r="P48" i="23" s="1"/>
  <c r="I96" i="11"/>
  <c r="J96" i="11"/>
  <c r="K96" i="11"/>
  <c r="L96" i="11"/>
  <c r="M96" i="11"/>
  <c r="N96" i="11"/>
  <c r="O96" i="11"/>
  <c r="P96" i="11"/>
  <c r="Q96" i="11"/>
  <c r="R96" i="11"/>
  <c r="K48" i="23" s="1"/>
  <c r="S96" i="11"/>
  <c r="L48" i="23" s="1"/>
  <c r="T96" i="11"/>
  <c r="M48" i="23" s="1"/>
  <c r="U96" i="11"/>
  <c r="N48" i="23" s="1"/>
  <c r="V96" i="11"/>
  <c r="O48" i="23" s="1"/>
  <c r="X96" i="11"/>
  <c r="Q48" i="23" s="1"/>
  <c r="Y96" i="11"/>
  <c r="Z96" i="11"/>
  <c r="AA96" i="11"/>
  <c r="AB96" i="11"/>
  <c r="AC96" i="11"/>
  <c r="S48" i="23" s="1"/>
  <c r="AE96" i="11"/>
  <c r="AF96" i="11"/>
  <c r="AI96" i="11"/>
  <c r="AJ96" i="11"/>
  <c r="V48" i="23" s="1"/>
  <c r="AK96" i="11"/>
  <c r="AL96" i="11"/>
  <c r="AM96" i="11"/>
  <c r="AN96" i="11"/>
  <c r="AO96" i="11"/>
  <c r="AP96" i="11"/>
  <c r="AQ96" i="11"/>
  <c r="AR96" i="11"/>
  <c r="AS96" i="11"/>
  <c r="AT96" i="11"/>
  <c r="AV96" i="11"/>
  <c r="AW96" i="11"/>
  <c r="AX96" i="11"/>
  <c r="X48" i="23" s="1"/>
  <c r="AY96" i="11"/>
  <c r="Y48" i="23" s="1"/>
  <c r="AZ96" i="11"/>
  <c r="BA96" i="11"/>
  <c r="BB96" i="11"/>
  <c r="BC96" i="11"/>
  <c r="BD96" i="11"/>
  <c r="BE96" i="11"/>
  <c r="BF96" i="11"/>
  <c r="BG96" i="11"/>
  <c r="BH96" i="11"/>
  <c r="BI96" i="11"/>
  <c r="BJ96" i="11"/>
  <c r="BK96" i="11"/>
  <c r="BL96" i="11"/>
  <c r="BM96" i="11"/>
  <c r="BN96" i="11"/>
  <c r="BO96" i="11"/>
  <c r="BP96" i="11"/>
  <c r="BQ96" i="11"/>
  <c r="BR96" i="11"/>
  <c r="AF48" i="14" s="1"/>
  <c r="BS96" i="11"/>
  <c r="BU96" i="11"/>
  <c r="BW96" i="11"/>
  <c r="BY96" i="11"/>
  <c r="AE48" i="23" s="1"/>
  <c r="CA96" i="11"/>
  <c r="AG48" i="23" s="1"/>
  <c r="CB96" i="11"/>
  <c r="AH48" i="23" s="1"/>
  <c r="CF96" i="11"/>
  <c r="AL48" i="23" s="1"/>
  <c r="I97" i="11"/>
  <c r="J97" i="11"/>
  <c r="K97" i="11"/>
  <c r="L97" i="11"/>
  <c r="M97" i="11"/>
  <c r="N97" i="11"/>
  <c r="O97" i="11"/>
  <c r="P97" i="11"/>
  <c r="Q97" i="11"/>
  <c r="R97" i="11"/>
  <c r="K49" i="23" s="1"/>
  <c r="S97" i="11"/>
  <c r="L49" i="23" s="1"/>
  <c r="T97" i="11"/>
  <c r="M49" i="23" s="1"/>
  <c r="U97" i="11"/>
  <c r="N49" i="23" s="1"/>
  <c r="V97" i="11"/>
  <c r="O49" i="23" s="1"/>
  <c r="W97" i="11"/>
  <c r="P49" i="23" s="1"/>
  <c r="X97" i="11"/>
  <c r="Q49" i="23" s="1"/>
  <c r="Y97" i="11"/>
  <c r="Z97" i="11"/>
  <c r="AA97" i="11"/>
  <c r="AB97" i="11"/>
  <c r="AC97" i="11"/>
  <c r="S49" i="23" s="1"/>
  <c r="AE97" i="11"/>
  <c r="AF97" i="11"/>
  <c r="AI97" i="11"/>
  <c r="AJ97" i="11"/>
  <c r="V49" i="23" s="1"/>
  <c r="AK97" i="11"/>
  <c r="AL97" i="11"/>
  <c r="AM97" i="11"/>
  <c r="AO97" i="11"/>
  <c r="AR97" i="11"/>
  <c r="AT97" i="11"/>
  <c r="AX97" i="11"/>
  <c r="X49" i="23" s="1"/>
  <c r="AY97" i="11"/>
  <c r="Y49" i="23" s="1"/>
  <c r="AZ97" i="11"/>
  <c r="BA97" i="11"/>
  <c r="BB97" i="11"/>
  <c r="BC97" i="11"/>
  <c r="BD97" i="11"/>
  <c r="BE97" i="11"/>
  <c r="BF97" i="11"/>
  <c r="BG97" i="11"/>
  <c r="BH97" i="11"/>
  <c r="BI97" i="11"/>
  <c r="BJ97" i="11"/>
  <c r="BK97" i="11"/>
  <c r="BL97" i="11"/>
  <c r="BM97" i="11"/>
  <c r="BO97" i="11"/>
  <c r="BP97" i="11"/>
  <c r="BQ97" i="11"/>
  <c r="BR97" i="11"/>
  <c r="AF49" i="14" s="1"/>
  <c r="BS97" i="11"/>
  <c r="BU97" i="11"/>
  <c r="BW97" i="11"/>
  <c r="BY97" i="11"/>
  <c r="AE49" i="23" s="1"/>
  <c r="CA97" i="11"/>
  <c r="AG49" i="23" s="1"/>
  <c r="CB97" i="11"/>
  <c r="AH49" i="23" s="1"/>
  <c r="CF97" i="11"/>
  <c r="AL49" i="23" s="1"/>
  <c r="I98" i="11"/>
  <c r="J98" i="11"/>
  <c r="K98" i="11"/>
  <c r="L98" i="11"/>
  <c r="M98" i="11"/>
  <c r="N98" i="11"/>
  <c r="O98" i="11"/>
  <c r="P98" i="11"/>
  <c r="Q98" i="11"/>
  <c r="R98" i="11"/>
  <c r="K50" i="23" s="1"/>
  <c r="S98" i="11"/>
  <c r="L50" i="23" s="1"/>
  <c r="T98" i="11"/>
  <c r="M50" i="23" s="1"/>
  <c r="U98" i="11"/>
  <c r="N50" i="23" s="1"/>
  <c r="V98" i="11"/>
  <c r="O50" i="23" s="1"/>
  <c r="W98" i="11"/>
  <c r="P50" i="23" s="1"/>
  <c r="X98" i="11"/>
  <c r="Q50" i="23" s="1"/>
  <c r="Y98" i="11"/>
  <c r="Z98" i="11"/>
  <c r="AA98" i="11"/>
  <c r="AB98" i="11"/>
  <c r="AC98" i="11"/>
  <c r="S50" i="23" s="1"/>
  <c r="AE98" i="11"/>
  <c r="AF98" i="11"/>
  <c r="AH98" i="11"/>
  <c r="U50" i="23" s="1"/>
  <c r="AI98" i="11"/>
  <c r="AJ98" i="11"/>
  <c r="V50" i="23" s="1"/>
  <c r="AK98" i="11"/>
  <c r="AL98" i="11"/>
  <c r="AM98" i="11"/>
  <c r="AN98" i="11"/>
  <c r="AO98" i="11"/>
  <c r="AP98" i="11"/>
  <c r="AQ98" i="11"/>
  <c r="AR98" i="11"/>
  <c r="AS98" i="11"/>
  <c r="AT98" i="11"/>
  <c r="AU98" i="11"/>
  <c r="AV98" i="11"/>
  <c r="AW98" i="11"/>
  <c r="AX98" i="11"/>
  <c r="X50" i="23" s="1"/>
  <c r="AY98" i="11"/>
  <c r="Y50" i="23" s="1"/>
  <c r="AZ98" i="11"/>
  <c r="BA98" i="11"/>
  <c r="BB98" i="11"/>
  <c r="BC98" i="11"/>
  <c r="BD98" i="11"/>
  <c r="BE98" i="11"/>
  <c r="BF98" i="11"/>
  <c r="BG98" i="11"/>
  <c r="BH98" i="11"/>
  <c r="BI98" i="11"/>
  <c r="BJ98" i="11"/>
  <c r="BK98" i="11"/>
  <c r="BL98" i="11"/>
  <c r="BM98" i="11"/>
  <c r="BN98" i="11"/>
  <c r="BO98" i="11"/>
  <c r="BP98" i="11"/>
  <c r="BQ98" i="11"/>
  <c r="BR98" i="11"/>
  <c r="AF50" i="14" s="1"/>
  <c r="BS98" i="11"/>
  <c r="BU98" i="11"/>
  <c r="BW98" i="11"/>
  <c r="BX98" i="11"/>
  <c r="BY98" i="11"/>
  <c r="AE50" i="23" s="1"/>
  <c r="CA98" i="11"/>
  <c r="AG50" i="23" s="1"/>
  <c r="CB98" i="11"/>
  <c r="AH50" i="23" s="1"/>
  <c r="CF98" i="11"/>
  <c r="AL50" i="23" s="1"/>
  <c r="W99" i="11"/>
  <c r="P51" i="23" s="1"/>
  <c r="I99" i="11"/>
  <c r="J99" i="11"/>
  <c r="K99" i="11"/>
  <c r="L99" i="11"/>
  <c r="M99" i="11"/>
  <c r="N99" i="11"/>
  <c r="O99" i="11"/>
  <c r="P99" i="11"/>
  <c r="Q99" i="11"/>
  <c r="R99" i="11"/>
  <c r="K51" i="23" s="1"/>
  <c r="S99" i="11"/>
  <c r="L51" i="23" s="1"/>
  <c r="U99" i="11"/>
  <c r="N51" i="23" s="1"/>
  <c r="V99" i="11"/>
  <c r="O51" i="23" s="1"/>
  <c r="X99" i="11"/>
  <c r="Q51" i="23" s="1"/>
  <c r="Y99" i="11"/>
  <c r="Z99" i="11"/>
  <c r="AA99" i="11"/>
  <c r="AB99" i="11"/>
  <c r="AC99" i="11"/>
  <c r="S51" i="23" s="1"/>
  <c r="AE99" i="11"/>
  <c r="AF99" i="11"/>
  <c r="AI99" i="11"/>
  <c r="AJ99" i="11"/>
  <c r="V51" i="23" s="1"/>
  <c r="AK99" i="11"/>
  <c r="AL99" i="11"/>
  <c r="AM99" i="11"/>
  <c r="AN99" i="11"/>
  <c r="AO99" i="11"/>
  <c r="AP99" i="11"/>
  <c r="AR99" i="11"/>
  <c r="AT99" i="11"/>
  <c r="AU99" i="11"/>
  <c r="AV99" i="11"/>
  <c r="AW99" i="11"/>
  <c r="AX99" i="11"/>
  <c r="X51" i="23" s="1"/>
  <c r="AY99" i="11"/>
  <c r="Y51" i="23" s="1"/>
  <c r="AZ99" i="11"/>
  <c r="BA99" i="11"/>
  <c r="BB99" i="11"/>
  <c r="BC99" i="11"/>
  <c r="BD99" i="11"/>
  <c r="BE99" i="11"/>
  <c r="BF99" i="11"/>
  <c r="BG99" i="11"/>
  <c r="BH99" i="11"/>
  <c r="BI99" i="11"/>
  <c r="BJ99" i="11"/>
  <c r="BK99" i="11"/>
  <c r="BL99" i="11"/>
  <c r="BM99" i="11"/>
  <c r="BN99" i="11"/>
  <c r="BO99" i="11"/>
  <c r="BP99" i="11"/>
  <c r="BQ99" i="11"/>
  <c r="BR99" i="11"/>
  <c r="AF51" i="14" s="1"/>
  <c r="BS99" i="11"/>
  <c r="BU99" i="11"/>
  <c r="BV99" i="11"/>
  <c r="BW99" i="11"/>
  <c r="BX99" i="11"/>
  <c r="BY99" i="11"/>
  <c r="AE51" i="23" s="1"/>
  <c r="CA99" i="11"/>
  <c r="AG51" i="23" s="1"/>
  <c r="CB99" i="11"/>
  <c r="AH51" i="23" s="1"/>
  <c r="CF99" i="11"/>
  <c r="AL51" i="23" s="1"/>
  <c r="I100" i="11"/>
  <c r="J100" i="11"/>
  <c r="K100" i="11"/>
  <c r="L100" i="11"/>
  <c r="M100" i="11"/>
  <c r="N100" i="11"/>
  <c r="O100" i="11"/>
  <c r="P100" i="11"/>
  <c r="Q100" i="11"/>
  <c r="R100" i="11"/>
  <c r="K52" i="23" s="1"/>
  <c r="S100" i="11"/>
  <c r="L52" i="23" s="1"/>
  <c r="U100" i="11"/>
  <c r="N52" i="23" s="1"/>
  <c r="V100" i="11"/>
  <c r="O52" i="23" s="1"/>
  <c r="W100" i="11"/>
  <c r="P52" i="23" s="1"/>
  <c r="X100" i="11"/>
  <c r="Q52" i="23" s="1"/>
  <c r="Y100" i="11"/>
  <c r="Z100" i="11"/>
  <c r="AA100" i="11"/>
  <c r="AB100" i="11"/>
  <c r="AC100" i="11"/>
  <c r="S52" i="23" s="1"/>
  <c r="AE100" i="11"/>
  <c r="AF100" i="11"/>
  <c r="AI100" i="11"/>
  <c r="AJ100" i="11"/>
  <c r="V52" i="23" s="1"/>
  <c r="AK100" i="11"/>
  <c r="AL100" i="11"/>
  <c r="AM100" i="11"/>
  <c r="AO100" i="11"/>
  <c r="AR100" i="11"/>
  <c r="AS100" i="11"/>
  <c r="AT100" i="11"/>
  <c r="AU100" i="11"/>
  <c r="AX100" i="11"/>
  <c r="X52" i="23" s="1"/>
  <c r="AY100" i="11"/>
  <c r="Y52" i="23" s="1"/>
  <c r="AZ100" i="11"/>
  <c r="BA100" i="11"/>
  <c r="BB100" i="11"/>
  <c r="BC100" i="11"/>
  <c r="BD100" i="11"/>
  <c r="BE100" i="11"/>
  <c r="BF100" i="11"/>
  <c r="BG100" i="11"/>
  <c r="BH100" i="11"/>
  <c r="BI100" i="11"/>
  <c r="BJ100" i="11"/>
  <c r="BK100" i="11"/>
  <c r="BL100" i="11"/>
  <c r="BM100" i="11"/>
  <c r="BN100" i="11"/>
  <c r="BO100" i="11"/>
  <c r="BP100" i="11"/>
  <c r="BQ100" i="11"/>
  <c r="BR100" i="11"/>
  <c r="AF52" i="14" s="1"/>
  <c r="BS100" i="11"/>
  <c r="BU100" i="11"/>
  <c r="BW100" i="11"/>
  <c r="BX100" i="11"/>
  <c r="BY100" i="11"/>
  <c r="AE52" i="23" s="1"/>
  <c r="CA100" i="11"/>
  <c r="AG52" i="23" s="1"/>
  <c r="CB100" i="11"/>
  <c r="AH52" i="23" s="1"/>
  <c r="CF100" i="11"/>
  <c r="AL52" i="23" s="1"/>
  <c r="Q101" i="11"/>
  <c r="I101" i="11"/>
  <c r="J101" i="11"/>
  <c r="K101" i="11"/>
  <c r="L101" i="11"/>
  <c r="M101" i="11"/>
  <c r="N101" i="11"/>
  <c r="O101" i="11"/>
  <c r="P101" i="11"/>
  <c r="R101" i="11"/>
  <c r="K53" i="23" s="1"/>
  <c r="S101" i="11"/>
  <c r="L53" i="23" s="1"/>
  <c r="U101" i="11"/>
  <c r="N53" i="23" s="1"/>
  <c r="V101" i="11"/>
  <c r="O53" i="23" s="1"/>
  <c r="X101" i="11"/>
  <c r="Q53" i="23" s="1"/>
  <c r="Y101" i="11"/>
  <c r="Z101" i="11"/>
  <c r="AA101" i="11"/>
  <c r="AB101" i="11"/>
  <c r="AC101" i="11"/>
  <c r="S53" i="23" s="1"/>
  <c r="AE101" i="11"/>
  <c r="AF101" i="11"/>
  <c r="AI101" i="11"/>
  <c r="AJ101" i="11"/>
  <c r="V53" i="23" s="1"/>
  <c r="AK101" i="11"/>
  <c r="AL101" i="11"/>
  <c r="AM101" i="11"/>
  <c r="AN101" i="11"/>
  <c r="AO101" i="11"/>
  <c r="AP101" i="11"/>
  <c r="AR101" i="11"/>
  <c r="AT101" i="11"/>
  <c r="AU101" i="11"/>
  <c r="AV101" i="11"/>
  <c r="AW101" i="11"/>
  <c r="AX101" i="11"/>
  <c r="X53" i="23" s="1"/>
  <c r="AY101" i="11"/>
  <c r="Y53" i="23" s="1"/>
  <c r="AZ101" i="11"/>
  <c r="BA101" i="11"/>
  <c r="BB101" i="11"/>
  <c r="BC101" i="11"/>
  <c r="BD101" i="11"/>
  <c r="BE101" i="11"/>
  <c r="BF101" i="11"/>
  <c r="BG101" i="11"/>
  <c r="BH101" i="11"/>
  <c r="BI101" i="11"/>
  <c r="BJ101" i="11"/>
  <c r="BK101" i="11"/>
  <c r="BL101" i="11"/>
  <c r="BM101" i="11"/>
  <c r="BN101" i="11"/>
  <c r="BO101" i="11"/>
  <c r="BP101" i="11"/>
  <c r="BQ101" i="11"/>
  <c r="BR101" i="11"/>
  <c r="AF53" i="14" s="1"/>
  <c r="BS101" i="11"/>
  <c r="BU101" i="11"/>
  <c r="BW101" i="11"/>
  <c r="BX101" i="11"/>
  <c r="BY101" i="11"/>
  <c r="AE53" i="23" s="1"/>
  <c r="CA101" i="11"/>
  <c r="AG53" i="23" s="1"/>
  <c r="CB101" i="11"/>
  <c r="AH53" i="23" s="1"/>
  <c r="CF101" i="11"/>
  <c r="AL53" i="23" s="1"/>
  <c r="T102" i="11"/>
  <c r="M54" i="23" s="1"/>
  <c r="I102" i="11"/>
  <c r="J102" i="11"/>
  <c r="K102" i="11"/>
  <c r="L102" i="11"/>
  <c r="M102" i="11"/>
  <c r="N102" i="11"/>
  <c r="O102" i="11"/>
  <c r="P102" i="11"/>
  <c r="Q102" i="11"/>
  <c r="R102" i="11"/>
  <c r="K54" i="23" s="1"/>
  <c r="S102" i="11"/>
  <c r="L54" i="23" s="1"/>
  <c r="U102" i="11"/>
  <c r="N54" i="23" s="1"/>
  <c r="V102" i="11"/>
  <c r="O54" i="23" s="1"/>
  <c r="W102" i="11"/>
  <c r="P54" i="23" s="1"/>
  <c r="X102" i="11"/>
  <c r="Q54" i="23" s="1"/>
  <c r="Y102" i="11"/>
  <c r="Z102" i="11"/>
  <c r="AA102" i="11"/>
  <c r="AB102" i="11"/>
  <c r="AC102" i="11"/>
  <c r="S54" i="23" s="1"/>
  <c r="AE102" i="11"/>
  <c r="AF102" i="11"/>
  <c r="AI102" i="11"/>
  <c r="AJ102" i="11"/>
  <c r="V54" i="23" s="1"/>
  <c r="AK102" i="11"/>
  <c r="AL102" i="11"/>
  <c r="AM102" i="11"/>
  <c r="AO102" i="11"/>
  <c r="AR102" i="11"/>
  <c r="AS102" i="11"/>
  <c r="AT102" i="11"/>
  <c r="AU102" i="11"/>
  <c r="AX102" i="11"/>
  <c r="X54" i="23" s="1"/>
  <c r="AZ102" i="11"/>
  <c r="BA102" i="11"/>
  <c r="BB102" i="11"/>
  <c r="BC102" i="11"/>
  <c r="BD102" i="11"/>
  <c r="BE102" i="11"/>
  <c r="BF102" i="11"/>
  <c r="BG102" i="11"/>
  <c r="BH102" i="11"/>
  <c r="BI102" i="11"/>
  <c r="BJ102" i="11"/>
  <c r="BK102" i="11"/>
  <c r="BL102" i="11"/>
  <c r="BM102" i="11"/>
  <c r="BN102" i="11"/>
  <c r="BO102" i="11"/>
  <c r="BP102" i="11"/>
  <c r="BQ102" i="11"/>
  <c r="BR102" i="11"/>
  <c r="AF54" i="14" s="1"/>
  <c r="BS102" i="11"/>
  <c r="BU102" i="11"/>
  <c r="BW102" i="11"/>
  <c r="BX102" i="11"/>
  <c r="BY102" i="11"/>
  <c r="AE54" i="23" s="1"/>
  <c r="CA102" i="11"/>
  <c r="AG54" i="23" s="1"/>
  <c r="CB102" i="11"/>
  <c r="AH54" i="23" s="1"/>
  <c r="CF102" i="11"/>
  <c r="AL54" i="23" s="1"/>
  <c r="W103" i="11"/>
  <c r="P55" i="23" s="1"/>
  <c r="I103" i="11"/>
  <c r="J103" i="11"/>
  <c r="K103" i="11"/>
  <c r="L103" i="11"/>
  <c r="M103" i="11"/>
  <c r="N103" i="11"/>
  <c r="O103" i="11"/>
  <c r="P103" i="11"/>
  <c r="R103" i="11"/>
  <c r="K55" i="23" s="1"/>
  <c r="S103" i="11"/>
  <c r="L55" i="23" s="1"/>
  <c r="T103" i="11"/>
  <c r="M55" i="23" s="1"/>
  <c r="U103" i="11"/>
  <c r="N55" i="23" s="1"/>
  <c r="V103" i="11"/>
  <c r="O55" i="23" s="1"/>
  <c r="X103" i="11"/>
  <c r="Q55" i="23" s="1"/>
  <c r="Y103" i="11"/>
  <c r="Z103" i="11"/>
  <c r="AA103" i="11"/>
  <c r="AB103" i="11"/>
  <c r="AC103" i="11"/>
  <c r="S55" i="23" s="1"/>
  <c r="AE103" i="11"/>
  <c r="AF103" i="11"/>
  <c r="AI103" i="11"/>
  <c r="AJ103" i="11"/>
  <c r="V55" i="23" s="1"/>
  <c r="AK103" i="11"/>
  <c r="AL103" i="11"/>
  <c r="AM103" i="11"/>
  <c r="AN103" i="11"/>
  <c r="AO103" i="11"/>
  <c r="AP103" i="11"/>
  <c r="AR103" i="11"/>
  <c r="AT103" i="11"/>
  <c r="AU103" i="11"/>
  <c r="AV103" i="11"/>
  <c r="AW103" i="11"/>
  <c r="AX103" i="11"/>
  <c r="X55" i="23" s="1"/>
  <c r="AY103" i="11"/>
  <c r="Y55" i="23" s="1"/>
  <c r="AZ103" i="11"/>
  <c r="BA103" i="11"/>
  <c r="BB103" i="11"/>
  <c r="BC103" i="11"/>
  <c r="BD103" i="11"/>
  <c r="BE103" i="11"/>
  <c r="BF103" i="11"/>
  <c r="BG103" i="11"/>
  <c r="BH103" i="11"/>
  <c r="BI103" i="11"/>
  <c r="BJ103" i="11"/>
  <c r="BK103" i="11"/>
  <c r="BL103" i="11"/>
  <c r="BM103" i="11"/>
  <c r="BN103" i="11"/>
  <c r="BO103" i="11"/>
  <c r="BP103" i="11"/>
  <c r="BQ103" i="11"/>
  <c r="BR103" i="11"/>
  <c r="AF55" i="14" s="1"/>
  <c r="BS103" i="11"/>
  <c r="BT103" i="11"/>
  <c r="BU103" i="11"/>
  <c r="BV103" i="11"/>
  <c r="BW103" i="11"/>
  <c r="BX103" i="11"/>
  <c r="BY103" i="11"/>
  <c r="AE55" i="23" s="1"/>
  <c r="CA103" i="11"/>
  <c r="AG55" i="23" s="1"/>
  <c r="CB103" i="11"/>
  <c r="AH55" i="23" s="1"/>
  <c r="CF103" i="11"/>
  <c r="AL55" i="23" s="1"/>
  <c r="T104" i="11"/>
  <c r="M56" i="23" s="1"/>
  <c r="I104" i="11"/>
  <c r="J104" i="11"/>
  <c r="K104" i="11"/>
  <c r="L104" i="11"/>
  <c r="M104" i="11"/>
  <c r="N104" i="11"/>
  <c r="O104" i="11"/>
  <c r="P104" i="11"/>
  <c r="Q104" i="11"/>
  <c r="R104" i="11"/>
  <c r="K56" i="23" s="1"/>
  <c r="S104" i="11"/>
  <c r="L56" i="23" s="1"/>
  <c r="U104" i="11"/>
  <c r="N56" i="23" s="1"/>
  <c r="V104" i="11"/>
  <c r="O56" i="23" s="1"/>
  <c r="X104" i="11"/>
  <c r="Q56" i="23" s="1"/>
  <c r="Y104" i="11"/>
  <c r="Z104" i="11"/>
  <c r="AA104" i="11"/>
  <c r="AB104" i="11"/>
  <c r="AC104" i="11"/>
  <c r="S56" i="23" s="1"/>
  <c r="AE104" i="11"/>
  <c r="AF104" i="11"/>
  <c r="AI104" i="11"/>
  <c r="AJ104" i="11"/>
  <c r="V56" i="23" s="1"/>
  <c r="AK104" i="11"/>
  <c r="AL104" i="11"/>
  <c r="AM104" i="11"/>
  <c r="AN104" i="11"/>
  <c r="AO104" i="11"/>
  <c r="AP104" i="11"/>
  <c r="AQ104" i="11"/>
  <c r="AR104" i="11"/>
  <c r="AS104" i="11"/>
  <c r="AT104" i="11"/>
  <c r="AU104" i="11"/>
  <c r="AW104" i="11"/>
  <c r="AX104" i="11"/>
  <c r="X56" i="23" s="1"/>
  <c r="AZ104" i="11"/>
  <c r="BA104" i="11"/>
  <c r="BB104" i="11"/>
  <c r="BC104" i="11"/>
  <c r="BD104" i="11"/>
  <c r="BE104" i="11"/>
  <c r="BF104" i="11"/>
  <c r="BG104" i="11"/>
  <c r="BH104" i="11"/>
  <c r="BI104" i="11"/>
  <c r="BJ104" i="11"/>
  <c r="BK104" i="11"/>
  <c r="BL104" i="11"/>
  <c r="BM104" i="11"/>
  <c r="BN104" i="11"/>
  <c r="BO104" i="11"/>
  <c r="BP104" i="11"/>
  <c r="BQ104" i="11"/>
  <c r="BR104" i="11"/>
  <c r="AF56" i="14" s="1"/>
  <c r="BS104" i="11"/>
  <c r="BT104" i="11"/>
  <c r="BU104" i="11"/>
  <c r="BV104" i="11"/>
  <c r="BW104" i="11"/>
  <c r="BX104" i="11"/>
  <c r="BY104" i="11"/>
  <c r="AE56" i="23" s="1"/>
  <c r="CA104" i="11"/>
  <c r="AG56" i="23" s="1"/>
  <c r="CB104" i="11"/>
  <c r="AH56" i="23" s="1"/>
  <c r="CF104" i="11"/>
  <c r="AL56" i="23" s="1"/>
  <c r="I105" i="11"/>
  <c r="J105" i="11"/>
  <c r="K105" i="11"/>
  <c r="L105" i="11"/>
  <c r="M105" i="11"/>
  <c r="N105" i="11"/>
  <c r="O105" i="11"/>
  <c r="P105" i="11"/>
  <c r="Q105" i="11"/>
  <c r="R105" i="11"/>
  <c r="K57" i="23" s="1"/>
  <c r="S105" i="11"/>
  <c r="L57" i="23" s="1"/>
  <c r="T105" i="11"/>
  <c r="M57" i="23" s="1"/>
  <c r="U105" i="11"/>
  <c r="N57" i="23" s="1"/>
  <c r="V105" i="11"/>
  <c r="O57" i="23" s="1"/>
  <c r="W105" i="11"/>
  <c r="P57" i="23" s="1"/>
  <c r="X105" i="11"/>
  <c r="Q57" i="23" s="1"/>
  <c r="Y105" i="11"/>
  <c r="Z105" i="11"/>
  <c r="AA105" i="11"/>
  <c r="AB105" i="11"/>
  <c r="AC105" i="11"/>
  <c r="S57" i="23" s="1"/>
  <c r="AE105" i="11"/>
  <c r="AF105" i="11"/>
  <c r="AI105" i="11"/>
  <c r="AJ105" i="11"/>
  <c r="V57" i="23" s="1"/>
  <c r="AK105" i="11"/>
  <c r="AL105" i="11"/>
  <c r="AM105" i="11"/>
  <c r="AN105" i="11"/>
  <c r="AO105" i="11"/>
  <c r="AP105" i="11"/>
  <c r="AR105" i="11"/>
  <c r="AS105" i="11"/>
  <c r="AT105" i="11"/>
  <c r="AU105" i="11"/>
  <c r="AV105" i="11"/>
  <c r="AW105" i="11"/>
  <c r="AX105" i="11"/>
  <c r="X57" i="23" s="1"/>
  <c r="AZ105" i="11"/>
  <c r="BA105" i="11"/>
  <c r="BB105" i="11"/>
  <c r="BC105" i="11"/>
  <c r="BD105" i="11"/>
  <c r="BE105" i="11"/>
  <c r="BF105" i="11"/>
  <c r="BG105" i="11"/>
  <c r="BH105" i="11"/>
  <c r="BI105" i="11"/>
  <c r="BJ105" i="11"/>
  <c r="BK105" i="11"/>
  <c r="BL105" i="11"/>
  <c r="BM105" i="11"/>
  <c r="BN105" i="11"/>
  <c r="BO105" i="11"/>
  <c r="BP105" i="11"/>
  <c r="BQ105" i="11"/>
  <c r="BR105" i="11"/>
  <c r="AF57" i="14" s="1"/>
  <c r="BS105" i="11"/>
  <c r="BT105" i="11"/>
  <c r="BU105" i="11"/>
  <c r="BV105" i="11"/>
  <c r="BW105" i="11"/>
  <c r="BX105" i="11"/>
  <c r="BY105" i="11"/>
  <c r="AE57" i="23" s="1"/>
  <c r="CA105" i="11"/>
  <c r="AG57" i="23" s="1"/>
  <c r="CB105" i="11"/>
  <c r="AH57" i="23" s="1"/>
  <c r="CF105" i="11"/>
  <c r="AL57" i="23" s="1"/>
  <c r="I106" i="11"/>
  <c r="J106" i="11"/>
  <c r="K106" i="11"/>
  <c r="L106" i="11"/>
  <c r="M106" i="11"/>
  <c r="N106" i="11"/>
  <c r="O106" i="11"/>
  <c r="P106" i="11"/>
  <c r="Q106" i="11"/>
  <c r="R106" i="11"/>
  <c r="K58" i="23" s="1"/>
  <c r="S106" i="11"/>
  <c r="L58" i="23" s="1"/>
  <c r="T106" i="11"/>
  <c r="M58" i="23" s="1"/>
  <c r="U106" i="11"/>
  <c r="N58" i="23" s="1"/>
  <c r="V106" i="11"/>
  <c r="O58" i="23" s="1"/>
  <c r="W106" i="11"/>
  <c r="P58" i="23" s="1"/>
  <c r="X106" i="11"/>
  <c r="Q58" i="23" s="1"/>
  <c r="Y106" i="11"/>
  <c r="Z106" i="11"/>
  <c r="AA106" i="11"/>
  <c r="AB106" i="11"/>
  <c r="AC106" i="11"/>
  <c r="S58" i="23" s="1"/>
  <c r="AE106" i="11"/>
  <c r="AF106" i="11"/>
  <c r="AI106" i="11"/>
  <c r="AJ106" i="11"/>
  <c r="V58" i="23" s="1"/>
  <c r="AK106" i="11"/>
  <c r="AL106" i="11"/>
  <c r="AM106" i="11"/>
  <c r="AN106" i="11"/>
  <c r="AO106" i="11"/>
  <c r="AP106" i="11"/>
  <c r="AQ106" i="11"/>
  <c r="AR106" i="11"/>
  <c r="AS106" i="11"/>
  <c r="AT106" i="11"/>
  <c r="AU106" i="11"/>
  <c r="AV106" i="11"/>
  <c r="AW106" i="11"/>
  <c r="AX106" i="11"/>
  <c r="X58" i="23" s="1"/>
  <c r="AY106" i="11"/>
  <c r="Y58" i="23" s="1"/>
  <c r="AZ106" i="11"/>
  <c r="BA106" i="11"/>
  <c r="BB106" i="11"/>
  <c r="BC106" i="11"/>
  <c r="BD106" i="11"/>
  <c r="BE106" i="11"/>
  <c r="BF106" i="11"/>
  <c r="BG106" i="11"/>
  <c r="BH106" i="11"/>
  <c r="BI106" i="11"/>
  <c r="BJ106" i="11"/>
  <c r="BK106" i="11"/>
  <c r="BL106" i="11"/>
  <c r="BM106" i="11"/>
  <c r="BN106" i="11"/>
  <c r="BO106" i="11"/>
  <c r="BP106" i="11"/>
  <c r="BQ106" i="11"/>
  <c r="BR106" i="11"/>
  <c r="AF58" i="14" s="1"/>
  <c r="BS106" i="11"/>
  <c r="BT106" i="11"/>
  <c r="BU106" i="11"/>
  <c r="BV106" i="11"/>
  <c r="BW106" i="11"/>
  <c r="BX106" i="11"/>
  <c r="BY106" i="11"/>
  <c r="AE58" i="23" s="1"/>
  <c r="CA106" i="11"/>
  <c r="AG58" i="23" s="1"/>
  <c r="CB106" i="11"/>
  <c r="AH58" i="23" s="1"/>
  <c r="CF106" i="11"/>
  <c r="AL58" i="23" s="1"/>
  <c r="I107" i="11"/>
  <c r="J107" i="11"/>
  <c r="K107" i="11"/>
  <c r="L107" i="11"/>
  <c r="M107" i="11"/>
  <c r="N107" i="11"/>
  <c r="O107" i="11"/>
  <c r="P107" i="11"/>
  <c r="Q107" i="11"/>
  <c r="R107" i="11"/>
  <c r="K59" i="23" s="1"/>
  <c r="S107" i="11"/>
  <c r="L59" i="23" s="1"/>
  <c r="U107" i="11"/>
  <c r="N59" i="23" s="1"/>
  <c r="V107" i="11"/>
  <c r="O59" i="23" s="1"/>
  <c r="W107" i="11"/>
  <c r="P59" i="23" s="1"/>
  <c r="X107" i="11"/>
  <c r="Q59" i="23" s="1"/>
  <c r="Y107" i="11"/>
  <c r="Z107" i="11"/>
  <c r="AA107" i="11"/>
  <c r="AB107" i="11"/>
  <c r="AC107" i="11"/>
  <c r="S59" i="23" s="1"/>
  <c r="AE107" i="11"/>
  <c r="AF107" i="11"/>
  <c r="AH107" i="11"/>
  <c r="U59" i="23" s="1"/>
  <c r="AI107" i="11"/>
  <c r="AJ107" i="11"/>
  <c r="V59" i="23" s="1"/>
  <c r="AK107" i="11"/>
  <c r="AL107" i="11"/>
  <c r="AM107" i="11"/>
  <c r="AN107" i="11"/>
  <c r="AO107" i="11"/>
  <c r="AQ107" i="11"/>
  <c r="AR107" i="11"/>
  <c r="AS107" i="11"/>
  <c r="AT107" i="11"/>
  <c r="AU107" i="11"/>
  <c r="AV107" i="11"/>
  <c r="AW107" i="11"/>
  <c r="AX107" i="11"/>
  <c r="X59" i="23" s="1"/>
  <c r="AY107" i="11"/>
  <c r="Y59" i="23" s="1"/>
  <c r="AZ107" i="11"/>
  <c r="BA107" i="11"/>
  <c r="BC107" i="11"/>
  <c r="BD107" i="11"/>
  <c r="BE107" i="11"/>
  <c r="BF107" i="11"/>
  <c r="BG107" i="11"/>
  <c r="BH107" i="11"/>
  <c r="BI107" i="11"/>
  <c r="BJ107" i="11"/>
  <c r="BK107" i="11"/>
  <c r="BL107" i="11"/>
  <c r="BM107" i="11"/>
  <c r="BO107" i="11"/>
  <c r="BP107" i="11"/>
  <c r="BQ107" i="11"/>
  <c r="BR107" i="11"/>
  <c r="AF59" i="14" s="1"/>
  <c r="BS107" i="11"/>
  <c r="BU107" i="11"/>
  <c r="BV107" i="11"/>
  <c r="BW107" i="11"/>
  <c r="BX107" i="11"/>
  <c r="BY107" i="11"/>
  <c r="AE59" i="23" s="1"/>
  <c r="CA107" i="11"/>
  <c r="AG59" i="23" s="1"/>
  <c r="CB107" i="11"/>
  <c r="AH59" i="23" s="1"/>
  <c r="CF107" i="11"/>
  <c r="AL59" i="23" s="1"/>
  <c r="I108" i="11"/>
  <c r="J108" i="11"/>
  <c r="K108" i="11"/>
  <c r="L108" i="11"/>
  <c r="M108" i="11"/>
  <c r="N108" i="11"/>
  <c r="O108" i="11"/>
  <c r="P108" i="11"/>
  <c r="Q108" i="11"/>
  <c r="R108" i="11"/>
  <c r="K60" i="23" s="1"/>
  <c r="S108" i="11"/>
  <c r="L60" i="23" s="1"/>
  <c r="T108" i="11"/>
  <c r="M60" i="23" s="1"/>
  <c r="U108" i="11"/>
  <c r="N60" i="23" s="1"/>
  <c r="V108" i="11"/>
  <c r="O60" i="23" s="1"/>
  <c r="W108" i="11"/>
  <c r="P60" i="23" s="1"/>
  <c r="X108" i="11"/>
  <c r="Q60" i="23" s="1"/>
  <c r="Y108" i="11"/>
  <c r="Z108" i="11"/>
  <c r="AA108" i="11"/>
  <c r="AB108" i="11"/>
  <c r="AC108" i="11"/>
  <c r="S60" i="23" s="1"/>
  <c r="AE108" i="11"/>
  <c r="AF108" i="11"/>
  <c r="AI108" i="11"/>
  <c r="AJ108" i="11"/>
  <c r="V60" i="23" s="1"/>
  <c r="AK108" i="11"/>
  <c r="AL108" i="11"/>
  <c r="AM108" i="11"/>
  <c r="AN108" i="11"/>
  <c r="AO108" i="11"/>
  <c r="AR108" i="11"/>
  <c r="AS108" i="11"/>
  <c r="AT108" i="11"/>
  <c r="AV108" i="11"/>
  <c r="AX108" i="11"/>
  <c r="X60" i="23" s="1"/>
  <c r="AY108" i="11"/>
  <c r="Y60" i="23" s="1"/>
  <c r="AZ108" i="11"/>
  <c r="BA108" i="11"/>
  <c r="BB108" i="11"/>
  <c r="BC108" i="11"/>
  <c r="BD108" i="11"/>
  <c r="BE108" i="11"/>
  <c r="BF108" i="11"/>
  <c r="BG108" i="11"/>
  <c r="BH108" i="11"/>
  <c r="BI108" i="11"/>
  <c r="BJ108" i="11"/>
  <c r="BK108" i="11"/>
  <c r="BL108" i="11"/>
  <c r="BM108" i="11"/>
  <c r="BO108" i="11"/>
  <c r="BP108" i="11"/>
  <c r="BQ108" i="11"/>
  <c r="BR108" i="11"/>
  <c r="AF60" i="14" s="1"/>
  <c r="BS108" i="11"/>
  <c r="BT108" i="11"/>
  <c r="BU108" i="11"/>
  <c r="BW108" i="11"/>
  <c r="BY108" i="11"/>
  <c r="AE60" i="23" s="1"/>
  <c r="CA108" i="11"/>
  <c r="AG60" i="23" s="1"/>
  <c r="CB108" i="11"/>
  <c r="AH60" i="23" s="1"/>
  <c r="CF108" i="11"/>
  <c r="AL60" i="23" s="1"/>
  <c r="I109" i="11"/>
  <c r="J109" i="11"/>
  <c r="K109" i="11"/>
  <c r="L109" i="11"/>
  <c r="M109" i="11"/>
  <c r="N109" i="11"/>
  <c r="O109" i="11"/>
  <c r="P109" i="11"/>
  <c r="Q109" i="11"/>
  <c r="R109" i="11"/>
  <c r="K61" i="23" s="1"/>
  <c r="S109" i="11"/>
  <c r="L61" i="23" s="1"/>
  <c r="T109" i="11"/>
  <c r="M61" i="23" s="1"/>
  <c r="U109" i="11"/>
  <c r="N61" i="23" s="1"/>
  <c r="V109" i="11"/>
  <c r="O61" i="23" s="1"/>
  <c r="W109" i="11"/>
  <c r="P61" i="23" s="1"/>
  <c r="X109" i="11"/>
  <c r="Q61" i="23" s="1"/>
  <c r="Y109" i="11"/>
  <c r="Z109" i="11"/>
  <c r="AA109" i="11"/>
  <c r="AB109" i="11"/>
  <c r="AC109" i="11"/>
  <c r="S61" i="23" s="1"/>
  <c r="AE109" i="11"/>
  <c r="AF109" i="11"/>
  <c r="AH109" i="11"/>
  <c r="U61" i="23" s="1"/>
  <c r="AI109" i="11"/>
  <c r="AJ109" i="11"/>
  <c r="V61" i="23" s="1"/>
  <c r="AK109" i="11"/>
  <c r="AL109" i="11"/>
  <c r="AM109" i="11"/>
  <c r="AN109" i="11"/>
  <c r="AO109" i="11"/>
  <c r="AP109" i="11"/>
  <c r="AQ109" i="11"/>
  <c r="AR109" i="11"/>
  <c r="AS109" i="11"/>
  <c r="AT109" i="11"/>
  <c r="AU109" i="11"/>
  <c r="AV109" i="11"/>
  <c r="AW109" i="11"/>
  <c r="AX109" i="11"/>
  <c r="X61" i="23" s="1"/>
  <c r="AY109" i="11"/>
  <c r="Y61" i="23" s="1"/>
  <c r="AZ109" i="11"/>
  <c r="BA109" i="11"/>
  <c r="BB109" i="11"/>
  <c r="BC109" i="11"/>
  <c r="BD109" i="11"/>
  <c r="BE109" i="11"/>
  <c r="BF109" i="11"/>
  <c r="BG109" i="11"/>
  <c r="BH109" i="11"/>
  <c r="BI109" i="11"/>
  <c r="BJ109" i="11"/>
  <c r="BK109" i="11"/>
  <c r="BL109" i="11"/>
  <c r="BM109" i="11"/>
  <c r="BO109" i="11"/>
  <c r="BP109" i="11"/>
  <c r="BQ109" i="11"/>
  <c r="BR109" i="11"/>
  <c r="AF61" i="14" s="1"/>
  <c r="BS109" i="11"/>
  <c r="BU109" i="11"/>
  <c r="BV109" i="11"/>
  <c r="BW109" i="11"/>
  <c r="BX109" i="11"/>
  <c r="BY109" i="11"/>
  <c r="AE61" i="23" s="1"/>
  <c r="CA109" i="11"/>
  <c r="AG61" i="23" s="1"/>
  <c r="CB109" i="11"/>
  <c r="AH61" i="23" s="1"/>
  <c r="CF109" i="11"/>
  <c r="AL61" i="23" s="1"/>
  <c r="I110" i="11"/>
  <c r="J110" i="11"/>
  <c r="K110" i="11"/>
  <c r="L110" i="11"/>
  <c r="M110" i="11"/>
  <c r="N110" i="11"/>
  <c r="O110" i="11"/>
  <c r="P110" i="11"/>
  <c r="Q110" i="11"/>
  <c r="R110" i="11"/>
  <c r="K62" i="23" s="1"/>
  <c r="S110" i="11"/>
  <c r="L62" i="23" s="1"/>
  <c r="T110" i="11"/>
  <c r="M62" i="23" s="1"/>
  <c r="U110" i="11"/>
  <c r="N62" i="23" s="1"/>
  <c r="V110" i="11"/>
  <c r="O62" i="23" s="1"/>
  <c r="W110" i="11"/>
  <c r="P62" i="23" s="1"/>
  <c r="X110" i="11"/>
  <c r="Q62" i="23" s="1"/>
  <c r="Y110" i="11"/>
  <c r="Z110" i="11"/>
  <c r="AA110" i="11"/>
  <c r="AB110" i="11"/>
  <c r="AC110" i="11"/>
  <c r="S62" i="23" s="1"/>
  <c r="AE110" i="11"/>
  <c r="AF110" i="11"/>
  <c r="AI110" i="11"/>
  <c r="AJ110" i="11"/>
  <c r="V62" i="23" s="1"/>
  <c r="AK110" i="11"/>
  <c r="AL110" i="11"/>
  <c r="AM110" i="11"/>
  <c r="AN110" i="11"/>
  <c r="AO110" i="11"/>
  <c r="AP110" i="11"/>
  <c r="AQ110" i="11"/>
  <c r="AR110" i="11"/>
  <c r="AS110" i="11"/>
  <c r="AT110" i="11"/>
  <c r="AU110" i="11"/>
  <c r="AV110" i="11"/>
  <c r="AW110" i="11"/>
  <c r="AX110" i="11"/>
  <c r="X62" i="23" s="1"/>
  <c r="AY110" i="11"/>
  <c r="Y62" i="23" s="1"/>
  <c r="AZ110" i="11"/>
  <c r="BA110" i="11"/>
  <c r="BB110" i="11"/>
  <c r="BC110" i="11"/>
  <c r="BD110" i="11"/>
  <c r="BE110" i="11"/>
  <c r="BF110" i="11"/>
  <c r="BG110" i="11"/>
  <c r="BH110" i="11"/>
  <c r="BI110" i="11"/>
  <c r="BJ110" i="11"/>
  <c r="BK110" i="11"/>
  <c r="BL110" i="11"/>
  <c r="BM110" i="11"/>
  <c r="BN110" i="11"/>
  <c r="BO110" i="11"/>
  <c r="BP110" i="11"/>
  <c r="BQ110" i="11"/>
  <c r="BS110" i="11"/>
  <c r="BT110" i="11"/>
  <c r="BU110" i="11"/>
  <c r="BV110" i="11"/>
  <c r="BW110" i="11"/>
  <c r="BX110" i="11"/>
  <c r="BY110" i="11"/>
  <c r="AE62" i="23" s="1"/>
  <c r="CA110" i="11"/>
  <c r="AG62" i="23" s="1"/>
  <c r="CB110" i="11"/>
  <c r="AH62" i="23" s="1"/>
  <c r="CF110" i="11"/>
  <c r="AL62" i="23" s="1"/>
  <c r="W111" i="11"/>
  <c r="P63" i="23" s="1"/>
  <c r="I111" i="11"/>
  <c r="J111" i="11"/>
  <c r="K111" i="11"/>
  <c r="L111" i="11"/>
  <c r="M111" i="11"/>
  <c r="N111" i="11"/>
  <c r="O111" i="11"/>
  <c r="P111" i="11"/>
  <c r="Q111" i="11"/>
  <c r="R111" i="11"/>
  <c r="K63" i="23" s="1"/>
  <c r="S111" i="11"/>
  <c r="L63" i="23" s="1"/>
  <c r="T111" i="11"/>
  <c r="M63" i="23" s="1"/>
  <c r="U111" i="11"/>
  <c r="N63" i="23" s="1"/>
  <c r="V111" i="11"/>
  <c r="O63" i="23" s="1"/>
  <c r="X111" i="11"/>
  <c r="Q63" i="23" s="1"/>
  <c r="Y111" i="11"/>
  <c r="Z111" i="11"/>
  <c r="AA111" i="11"/>
  <c r="AB111" i="11"/>
  <c r="AC111" i="11"/>
  <c r="S63" i="23" s="1"/>
  <c r="AE111" i="11"/>
  <c r="AF111" i="11"/>
  <c r="AH111" i="11"/>
  <c r="U63" i="23" s="1"/>
  <c r="AI111" i="11"/>
  <c r="AJ111" i="11"/>
  <c r="V63" i="23" s="1"/>
  <c r="AK111" i="11"/>
  <c r="AL111" i="11"/>
  <c r="AM111" i="11"/>
  <c r="AN111" i="11"/>
  <c r="AO111" i="11"/>
  <c r="AP111" i="11"/>
  <c r="AQ111" i="11"/>
  <c r="AR111" i="11"/>
  <c r="AS111" i="11"/>
  <c r="AT111" i="11"/>
  <c r="AU111" i="11"/>
  <c r="AV111" i="11"/>
  <c r="AW111" i="11"/>
  <c r="AX111" i="11"/>
  <c r="X63" i="23" s="1"/>
  <c r="AY111" i="11"/>
  <c r="Y63" i="23" s="1"/>
  <c r="AZ111" i="11"/>
  <c r="BA111" i="11"/>
  <c r="BB111" i="11"/>
  <c r="BC111" i="11"/>
  <c r="BD111" i="11"/>
  <c r="BE111" i="11"/>
  <c r="BF111" i="11"/>
  <c r="BG111" i="11"/>
  <c r="BH111" i="11"/>
  <c r="BI111" i="11"/>
  <c r="BJ111" i="11"/>
  <c r="BK111" i="11"/>
  <c r="BL111" i="11"/>
  <c r="BM111" i="11"/>
  <c r="BN111" i="11"/>
  <c r="BO111" i="11"/>
  <c r="BP111" i="11"/>
  <c r="BQ111" i="11"/>
  <c r="BR111" i="11"/>
  <c r="AF63" i="14" s="1"/>
  <c r="BS111" i="11"/>
  <c r="BT111" i="11"/>
  <c r="BU111" i="11"/>
  <c r="BV111" i="11"/>
  <c r="BW111" i="11"/>
  <c r="BX111" i="11"/>
  <c r="BY111" i="11"/>
  <c r="AE63" i="23" s="1"/>
  <c r="CA111" i="11"/>
  <c r="AG63" i="23" s="1"/>
  <c r="CB111" i="11"/>
  <c r="AH63" i="23" s="1"/>
  <c r="CF111" i="11"/>
  <c r="AL63" i="23" s="1"/>
  <c r="T112" i="11"/>
  <c r="M64" i="23" s="1"/>
  <c r="I112" i="11"/>
  <c r="J112" i="11"/>
  <c r="K112" i="11"/>
  <c r="L112" i="11"/>
  <c r="M112" i="11"/>
  <c r="N112" i="11"/>
  <c r="O112" i="11"/>
  <c r="P112" i="11"/>
  <c r="Q112" i="11"/>
  <c r="R112" i="11"/>
  <c r="K64" i="23" s="1"/>
  <c r="S112" i="11"/>
  <c r="L64" i="23" s="1"/>
  <c r="U112" i="11"/>
  <c r="N64" i="23" s="1"/>
  <c r="V112" i="11"/>
  <c r="O64" i="23" s="1"/>
  <c r="X112" i="11"/>
  <c r="Q64" i="23" s="1"/>
  <c r="Y112" i="11"/>
  <c r="Z112" i="11"/>
  <c r="AA112" i="11"/>
  <c r="AB112" i="11"/>
  <c r="AC112" i="11"/>
  <c r="S64" i="23" s="1"/>
  <c r="AF112" i="11"/>
  <c r="AI112" i="11"/>
  <c r="AJ112" i="11"/>
  <c r="V64" i="23" s="1"/>
  <c r="AK112" i="11"/>
  <c r="AL112" i="11"/>
  <c r="AM112" i="11"/>
  <c r="AN112" i="11"/>
  <c r="AO112" i="11"/>
  <c r="AS112" i="11"/>
  <c r="AT112" i="11"/>
  <c r="AV112" i="11"/>
  <c r="AX112" i="11"/>
  <c r="X64" i="23" s="1"/>
  <c r="AY112" i="11"/>
  <c r="Y64" i="23" s="1"/>
  <c r="AZ112" i="11"/>
  <c r="BA112" i="11"/>
  <c r="BB112" i="11"/>
  <c r="BC112" i="11"/>
  <c r="BD112" i="11"/>
  <c r="BE112" i="11"/>
  <c r="BF112" i="11"/>
  <c r="BG112" i="11"/>
  <c r="BH112" i="11"/>
  <c r="BI112" i="11"/>
  <c r="BJ112" i="11"/>
  <c r="BK112" i="11"/>
  <c r="BL112" i="11"/>
  <c r="BM112" i="11"/>
  <c r="BN112" i="11"/>
  <c r="BO112" i="11"/>
  <c r="BP112" i="11"/>
  <c r="BQ112" i="11"/>
  <c r="BR112" i="11"/>
  <c r="AF64" i="14" s="1"/>
  <c r="BS112" i="11"/>
  <c r="BT112" i="11"/>
  <c r="BU112" i="11"/>
  <c r="BW112" i="11"/>
  <c r="BY112" i="11"/>
  <c r="AE64" i="23" s="1"/>
  <c r="CA112" i="11"/>
  <c r="AG64" i="23" s="1"/>
  <c r="CB112" i="11"/>
  <c r="AH64" i="23" s="1"/>
  <c r="CF112" i="11"/>
  <c r="AL64" i="23" s="1"/>
  <c r="I113" i="11"/>
  <c r="J113" i="11"/>
  <c r="K113" i="11"/>
  <c r="L113" i="11"/>
  <c r="M113" i="11"/>
  <c r="N113" i="11"/>
  <c r="O113" i="11"/>
  <c r="P113" i="11"/>
  <c r="Q113" i="11"/>
  <c r="R113" i="11"/>
  <c r="K65" i="23" s="1"/>
  <c r="S113" i="11"/>
  <c r="L65" i="23" s="1"/>
  <c r="T113" i="11"/>
  <c r="M65" i="23" s="1"/>
  <c r="U113" i="11"/>
  <c r="N65" i="23" s="1"/>
  <c r="V113" i="11"/>
  <c r="O65" i="23" s="1"/>
  <c r="W113" i="11"/>
  <c r="P65" i="23" s="1"/>
  <c r="X113" i="11"/>
  <c r="Q65" i="23" s="1"/>
  <c r="Y113" i="11"/>
  <c r="Z113" i="11"/>
  <c r="AA113" i="11"/>
  <c r="AB113" i="11"/>
  <c r="AC113" i="11"/>
  <c r="S65" i="23" s="1"/>
  <c r="AE113" i="11"/>
  <c r="AF113" i="11"/>
  <c r="AH113" i="11"/>
  <c r="U65" i="23" s="1"/>
  <c r="AI113" i="11"/>
  <c r="AJ113" i="11"/>
  <c r="V65" i="23" s="1"/>
  <c r="AK113" i="11"/>
  <c r="AL113" i="11"/>
  <c r="AM113" i="11"/>
  <c r="AN113" i="11"/>
  <c r="AO113" i="11"/>
  <c r="AP113" i="11"/>
  <c r="AQ113" i="11"/>
  <c r="AR113" i="11"/>
  <c r="AS113" i="11"/>
  <c r="AT113" i="11"/>
  <c r="AU113" i="11"/>
  <c r="AV113" i="11"/>
  <c r="AW113" i="11"/>
  <c r="AX113" i="11"/>
  <c r="X65" i="23" s="1"/>
  <c r="AY113" i="11"/>
  <c r="Y65" i="23" s="1"/>
  <c r="AZ113" i="11"/>
  <c r="BA113" i="11"/>
  <c r="BB113" i="11"/>
  <c r="BC113" i="11"/>
  <c r="BD113" i="11"/>
  <c r="BE113" i="11"/>
  <c r="BF113" i="11"/>
  <c r="BG113" i="11"/>
  <c r="BH113" i="11"/>
  <c r="BI113" i="11"/>
  <c r="BJ113" i="11"/>
  <c r="BK113" i="11"/>
  <c r="BL113" i="11"/>
  <c r="BM113" i="11"/>
  <c r="BN113" i="11"/>
  <c r="BO113" i="11"/>
  <c r="BP113" i="11"/>
  <c r="BQ113" i="11"/>
  <c r="BR113" i="11"/>
  <c r="AF65" i="14" s="1"/>
  <c r="BS113" i="11"/>
  <c r="BT113" i="11"/>
  <c r="BU113" i="11"/>
  <c r="BV113" i="11"/>
  <c r="BW113" i="11"/>
  <c r="BY113" i="11"/>
  <c r="AE65" i="23" s="1"/>
  <c r="CA113" i="11"/>
  <c r="AG65" i="23" s="1"/>
  <c r="CB113" i="11"/>
  <c r="AH65" i="23" s="1"/>
  <c r="CF113" i="11"/>
  <c r="AL65" i="23" s="1"/>
  <c r="I114" i="11"/>
  <c r="J114" i="11"/>
  <c r="K114" i="11"/>
  <c r="L114" i="11"/>
  <c r="M114" i="11"/>
  <c r="N114" i="11"/>
  <c r="O114" i="11"/>
  <c r="P114" i="11"/>
  <c r="Q114" i="11"/>
  <c r="R114" i="11"/>
  <c r="K66" i="23" s="1"/>
  <c r="S114" i="11"/>
  <c r="L66" i="23" s="1"/>
  <c r="T114" i="11"/>
  <c r="M66" i="23" s="1"/>
  <c r="U114" i="11"/>
  <c r="N66" i="23" s="1"/>
  <c r="V114" i="11"/>
  <c r="O66" i="23" s="1"/>
  <c r="W114" i="11"/>
  <c r="P66" i="23" s="1"/>
  <c r="X114" i="11"/>
  <c r="Q66" i="23" s="1"/>
  <c r="Y114" i="11"/>
  <c r="Z114" i="11"/>
  <c r="AA114" i="11"/>
  <c r="AB114" i="11"/>
  <c r="AC114" i="11"/>
  <c r="S66" i="23" s="1"/>
  <c r="AE114" i="11"/>
  <c r="AF114" i="11"/>
  <c r="AI114" i="11"/>
  <c r="AJ114" i="11"/>
  <c r="V66" i="23" s="1"/>
  <c r="AK114" i="11"/>
  <c r="AL114" i="11"/>
  <c r="AM114" i="11"/>
  <c r="AN114" i="11"/>
  <c r="AO114" i="11"/>
  <c r="AP114" i="11"/>
  <c r="AQ114" i="11"/>
  <c r="AR114" i="11"/>
  <c r="AS114" i="11"/>
  <c r="AT114" i="11"/>
  <c r="AU114" i="11"/>
  <c r="AV114" i="11"/>
  <c r="AW114" i="11"/>
  <c r="AX114" i="11"/>
  <c r="X66" i="23" s="1"/>
  <c r="AY114" i="11"/>
  <c r="Y66" i="23" s="1"/>
  <c r="AZ114" i="11"/>
  <c r="BA114" i="11"/>
  <c r="BB114" i="11"/>
  <c r="BC114" i="11"/>
  <c r="BD114" i="11"/>
  <c r="BE114" i="11"/>
  <c r="BF114" i="11"/>
  <c r="BG114" i="11"/>
  <c r="BH114" i="11"/>
  <c r="BI114" i="11"/>
  <c r="BJ114" i="11"/>
  <c r="BK114" i="11"/>
  <c r="BL114" i="11"/>
  <c r="BM114" i="11"/>
  <c r="BN114" i="11"/>
  <c r="BO114" i="11"/>
  <c r="BP114" i="11"/>
  <c r="BQ114" i="11"/>
  <c r="BR114" i="11"/>
  <c r="AF66" i="14" s="1"/>
  <c r="BS114" i="11"/>
  <c r="BT114" i="11"/>
  <c r="BU114" i="11"/>
  <c r="BV114" i="11"/>
  <c r="BW114" i="11"/>
  <c r="BY114" i="11"/>
  <c r="AE66" i="23" s="1"/>
  <c r="CA114" i="11"/>
  <c r="AG66" i="23" s="1"/>
  <c r="CB114" i="11"/>
  <c r="AH66" i="23" s="1"/>
  <c r="CF114" i="11"/>
  <c r="AL66" i="23" s="1"/>
  <c r="W115" i="11"/>
  <c r="P67" i="23" s="1"/>
  <c r="I115" i="11"/>
  <c r="J115" i="11"/>
  <c r="K115" i="11"/>
  <c r="L115" i="11"/>
  <c r="M115" i="11"/>
  <c r="N115" i="11"/>
  <c r="O115" i="11"/>
  <c r="P115" i="11"/>
  <c r="R115" i="11"/>
  <c r="K67" i="23" s="1"/>
  <c r="S115" i="11"/>
  <c r="L67" i="23" s="1"/>
  <c r="U115" i="11"/>
  <c r="N67" i="23" s="1"/>
  <c r="V115" i="11"/>
  <c r="O67" i="23" s="1"/>
  <c r="X115" i="11"/>
  <c r="Q67" i="23" s="1"/>
  <c r="Y115" i="11"/>
  <c r="Z115" i="11"/>
  <c r="AA115" i="11"/>
  <c r="AB115" i="11"/>
  <c r="AC115" i="11"/>
  <c r="S67" i="23" s="1"/>
  <c r="AE115" i="11"/>
  <c r="AF115" i="11"/>
  <c r="AI115" i="11"/>
  <c r="AJ115" i="11"/>
  <c r="V67" i="23" s="1"/>
  <c r="AK115" i="11"/>
  <c r="AL115" i="11"/>
  <c r="AM115" i="11"/>
  <c r="AO115" i="11"/>
  <c r="AR115" i="11"/>
  <c r="AS115" i="11"/>
  <c r="AT115" i="11"/>
  <c r="AU115" i="11"/>
  <c r="AW115" i="11"/>
  <c r="AX115" i="11"/>
  <c r="X67" i="23" s="1"/>
  <c r="AY115" i="11"/>
  <c r="Y67" i="23" s="1"/>
  <c r="AZ115" i="11"/>
  <c r="BA115" i="11"/>
  <c r="BB115" i="11"/>
  <c r="BC115" i="11"/>
  <c r="BD115" i="11"/>
  <c r="BE115" i="11"/>
  <c r="BF115" i="11"/>
  <c r="BG115" i="11"/>
  <c r="BH115" i="11"/>
  <c r="BI115" i="11"/>
  <c r="BJ115" i="11"/>
  <c r="BK115" i="11"/>
  <c r="BL115" i="11"/>
  <c r="BM115" i="11"/>
  <c r="BO115" i="11"/>
  <c r="BP115" i="11"/>
  <c r="BQ115" i="11"/>
  <c r="BR115" i="11"/>
  <c r="AF67" i="14" s="1"/>
  <c r="BU115" i="11"/>
  <c r="BV115" i="11"/>
  <c r="BW115" i="11"/>
  <c r="BY115" i="11"/>
  <c r="AE67" i="23" s="1"/>
  <c r="CA115" i="11"/>
  <c r="AG67" i="23" s="1"/>
  <c r="CB115" i="11"/>
  <c r="AH67" i="23" s="1"/>
  <c r="CF115" i="11"/>
  <c r="AL67" i="23" s="1"/>
  <c r="I116" i="11"/>
  <c r="J116" i="11"/>
  <c r="K116" i="11"/>
  <c r="L116" i="11"/>
  <c r="M116" i="11"/>
  <c r="N116" i="11"/>
  <c r="O116" i="11"/>
  <c r="P116" i="11"/>
  <c r="Q116" i="11"/>
  <c r="R116" i="11"/>
  <c r="K68" i="23" s="1"/>
  <c r="S116" i="11"/>
  <c r="L68" i="23" s="1"/>
  <c r="T116" i="11"/>
  <c r="M68" i="23" s="1"/>
  <c r="U116" i="11"/>
  <c r="N68" i="23" s="1"/>
  <c r="V116" i="11"/>
  <c r="O68" i="23" s="1"/>
  <c r="W116" i="11"/>
  <c r="P68" i="23" s="1"/>
  <c r="X116" i="11"/>
  <c r="Q68" i="23" s="1"/>
  <c r="Y116" i="11"/>
  <c r="Z116" i="11"/>
  <c r="AA116" i="11"/>
  <c r="AB116" i="11"/>
  <c r="AC116" i="11"/>
  <c r="S68" i="23" s="1"/>
  <c r="AE116" i="11"/>
  <c r="AF116" i="11"/>
  <c r="AH116" i="11"/>
  <c r="U68" i="23" s="1"/>
  <c r="AI116" i="11"/>
  <c r="AJ116" i="11"/>
  <c r="V68" i="23" s="1"/>
  <c r="AK116" i="11"/>
  <c r="AL116" i="11"/>
  <c r="AM116" i="11"/>
  <c r="AN116" i="11"/>
  <c r="AO116" i="11"/>
  <c r="AP116" i="11"/>
  <c r="AQ116" i="11"/>
  <c r="AR116" i="11"/>
  <c r="AS116" i="11"/>
  <c r="AT116" i="11"/>
  <c r="AU116" i="11"/>
  <c r="AV116" i="11"/>
  <c r="AW116" i="11"/>
  <c r="AX116" i="11"/>
  <c r="X68" i="23" s="1"/>
  <c r="AY116" i="11"/>
  <c r="Y68" i="23" s="1"/>
  <c r="AZ116" i="11"/>
  <c r="BA116" i="11"/>
  <c r="BB116" i="11"/>
  <c r="BC116" i="11"/>
  <c r="BD116" i="11"/>
  <c r="BE116" i="11"/>
  <c r="BF116" i="11"/>
  <c r="BG116" i="11"/>
  <c r="BH116" i="11"/>
  <c r="BI116" i="11"/>
  <c r="BJ116" i="11"/>
  <c r="BK116" i="11"/>
  <c r="BL116" i="11"/>
  <c r="BM116" i="11"/>
  <c r="BN116" i="11"/>
  <c r="BO116" i="11"/>
  <c r="BP116" i="11"/>
  <c r="BQ116" i="11"/>
  <c r="BR116" i="11"/>
  <c r="AF68" i="14" s="1"/>
  <c r="BS116" i="11"/>
  <c r="BT116" i="11"/>
  <c r="BU116" i="11"/>
  <c r="BV116" i="11"/>
  <c r="BW116" i="11"/>
  <c r="BY116" i="11"/>
  <c r="AE68" i="23" s="1"/>
  <c r="CA116" i="11"/>
  <c r="AG68" i="23" s="1"/>
  <c r="CB116" i="11"/>
  <c r="AH68" i="23" s="1"/>
  <c r="CF116" i="11"/>
  <c r="AL68" i="23" s="1"/>
  <c r="I117" i="11"/>
  <c r="J117" i="11"/>
  <c r="K117" i="11"/>
  <c r="L117" i="11"/>
  <c r="M117" i="11"/>
  <c r="N117" i="11"/>
  <c r="O117" i="11"/>
  <c r="P117" i="11"/>
  <c r="Q117" i="11"/>
  <c r="R117" i="11"/>
  <c r="K69" i="23" s="1"/>
  <c r="S117" i="11"/>
  <c r="L69" i="23" s="1"/>
  <c r="T117" i="11"/>
  <c r="M69" i="23" s="1"/>
  <c r="U117" i="11"/>
  <c r="N69" i="23" s="1"/>
  <c r="V117" i="11"/>
  <c r="O69" i="23" s="1"/>
  <c r="X117" i="11"/>
  <c r="Q69" i="23" s="1"/>
  <c r="Y117" i="11"/>
  <c r="Z117" i="11"/>
  <c r="AA117" i="11"/>
  <c r="AB117" i="11"/>
  <c r="AC117" i="11"/>
  <c r="S69" i="23" s="1"/>
  <c r="AE117" i="11"/>
  <c r="AF117" i="11"/>
  <c r="AI117" i="11"/>
  <c r="AJ117" i="11"/>
  <c r="V69" i="23" s="1"/>
  <c r="AK117" i="11"/>
  <c r="AL117" i="11"/>
  <c r="AM117" i="11"/>
  <c r="AO117" i="11"/>
  <c r="AP117" i="11"/>
  <c r="AR117" i="11"/>
  <c r="AS117" i="11"/>
  <c r="AT117" i="11"/>
  <c r="AW117" i="11"/>
  <c r="AX117" i="11"/>
  <c r="X69" i="23" s="1"/>
  <c r="AY117" i="11"/>
  <c r="Y69" i="23" s="1"/>
  <c r="AZ117" i="11"/>
  <c r="BA117" i="11"/>
  <c r="BB117" i="11"/>
  <c r="BC117" i="11"/>
  <c r="BD117" i="11"/>
  <c r="BE117" i="11"/>
  <c r="BF117" i="11"/>
  <c r="BG117" i="11"/>
  <c r="BH117" i="11"/>
  <c r="BI117" i="11"/>
  <c r="BJ117" i="11"/>
  <c r="BK117" i="11"/>
  <c r="BL117" i="11"/>
  <c r="BM117" i="11"/>
  <c r="BN117" i="11"/>
  <c r="BO117" i="11"/>
  <c r="BP117" i="11"/>
  <c r="BQ117" i="11"/>
  <c r="BR117" i="11"/>
  <c r="AF69" i="14" s="1"/>
  <c r="BS117" i="11"/>
  <c r="BT117" i="11"/>
  <c r="BU117" i="11"/>
  <c r="BV117" i="11"/>
  <c r="BW117" i="11"/>
  <c r="BY117" i="11"/>
  <c r="AE69" i="23" s="1"/>
  <c r="CA117" i="11"/>
  <c r="AG69" i="23" s="1"/>
  <c r="CB117" i="11"/>
  <c r="AH69" i="23" s="1"/>
  <c r="CF117" i="11"/>
  <c r="AL69" i="23" s="1"/>
  <c r="I118" i="11"/>
  <c r="J118" i="11"/>
  <c r="K118" i="11"/>
  <c r="L118" i="11"/>
  <c r="M118" i="11"/>
  <c r="N118" i="11"/>
  <c r="O118" i="11"/>
  <c r="P118" i="11"/>
  <c r="Q118" i="11"/>
  <c r="R118" i="11"/>
  <c r="K70" i="23" s="1"/>
  <c r="S118" i="11"/>
  <c r="L70" i="23" s="1"/>
  <c r="T118" i="11"/>
  <c r="M70" i="23" s="1"/>
  <c r="U118" i="11"/>
  <c r="N70" i="23" s="1"/>
  <c r="V118" i="11"/>
  <c r="O70" i="23" s="1"/>
  <c r="W118" i="11"/>
  <c r="P70" i="23" s="1"/>
  <c r="X118" i="11"/>
  <c r="Q70" i="23" s="1"/>
  <c r="Y118" i="11"/>
  <c r="Z118" i="11"/>
  <c r="AA118" i="11"/>
  <c r="AB118" i="11"/>
  <c r="AC118" i="11"/>
  <c r="S70" i="23" s="1"/>
  <c r="AE118" i="11"/>
  <c r="AF118" i="11"/>
  <c r="AI118" i="11"/>
  <c r="AJ118" i="11"/>
  <c r="V70" i="23" s="1"/>
  <c r="AK118" i="11"/>
  <c r="AL118" i="11"/>
  <c r="AM118" i="11"/>
  <c r="AN118" i="11"/>
  <c r="AO118" i="11"/>
  <c r="AP118" i="11"/>
  <c r="AQ118" i="11"/>
  <c r="AR118" i="11"/>
  <c r="AS118" i="11"/>
  <c r="AT118" i="11"/>
  <c r="AW118" i="11"/>
  <c r="AX118" i="11"/>
  <c r="X70" i="23" s="1"/>
  <c r="AY118" i="11"/>
  <c r="Y70" i="23" s="1"/>
  <c r="AZ118" i="11"/>
  <c r="BA118" i="11"/>
  <c r="BB118" i="11"/>
  <c r="BC118" i="11"/>
  <c r="BD118" i="11"/>
  <c r="BE118" i="11"/>
  <c r="BF118" i="11"/>
  <c r="BG118" i="11"/>
  <c r="BH118" i="11"/>
  <c r="BI118" i="11"/>
  <c r="BJ118" i="11"/>
  <c r="BK118" i="11"/>
  <c r="BL118" i="11"/>
  <c r="BM118" i="11"/>
  <c r="BN118" i="11"/>
  <c r="BO118" i="11"/>
  <c r="BP118" i="11"/>
  <c r="BQ118" i="11"/>
  <c r="BR118" i="11"/>
  <c r="AF70" i="14" s="1"/>
  <c r="BS118" i="11"/>
  <c r="BT118" i="11"/>
  <c r="BU118" i="11"/>
  <c r="BV118" i="11"/>
  <c r="BW118" i="11"/>
  <c r="BY118" i="11"/>
  <c r="AE70" i="23" s="1"/>
  <c r="CA118" i="11"/>
  <c r="AG70" i="23" s="1"/>
  <c r="CB118" i="11"/>
  <c r="AH70" i="23" s="1"/>
  <c r="CF118" i="11"/>
  <c r="AL70" i="23" s="1"/>
  <c r="I119" i="11"/>
  <c r="J119" i="11"/>
  <c r="K119" i="11"/>
  <c r="L119" i="11"/>
  <c r="M119" i="11"/>
  <c r="N119" i="11"/>
  <c r="O119" i="11"/>
  <c r="P119" i="11"/>
  <c r="R119" i="11"/>
  <c r="K71" i="23" s="1"/>
  <c r="S119" i="11"/>
  <c r="L71" i="23" s="1"/>
  <c r="T119" i="11"/>
  <c r="M71" i="23" s="1"/>
  <c r="U119" i="11"/>
  <c r="N71" i="23" s="1"/>
  <c r="V119" i="11"/>
  <c r="O71" i="23" s="1"/>
  <c r="W119" i="11"/>
  <c r="P71" i="23" s="1"/>
  <c r="X119" i="11"/>
  <c r="Q71" i="23" s="1"/>
  <c r="Y119" i="11"/>
  <c r="Z119" i="11"/>
  <c r="AA119" i="11"/>
  <c r="AB119" i="11"/>
  <c r="AC119" i="11"/>
  <c r="S71" i="23" s="1"/>
  <c r="AE119" i="11"/>
  <c r="AF119" i="11"/>
  <c r="AH119" i="11"/>
  <c r="U71" i="23" s="1"/>
  <c r="AI119" i="11"/>
  <c r="AJ119" i="11"/>
  <c r="V71" i="23" s="1"/>
  <c r="AK119" i="11"/>
  <c r="AL119" i="11"/>
  <c r="AM119" i="11"/>
  <c r="AN119" i="11"/>
  <c r="AO119" i="11"/>
  <c r="AP119" i="11"/>
  <c r="AQ119" i="11"/>
  <c r="AR119" i="11"/>
  <c r="AS119" i="11"/>
  <c r="AT119" i="11"/>
  <c r="AU119" i="11"/>
  <c r="AV119" i="11"/>
  <c r="AW119" i="11"/>
  <c r="AX119" i="11"/>
  <c r="X71" i="23" s="1"/>
  <c r="AY119" i="11"/>
  <c r="Y71" i="23" s="1"/>
  <c r="AZ119" i="11"/>
  <c r="BA119" i="11"/>
  <c r="BC119" i="11"/>
  <c r="BD119" i="11"/>
  <c r="BE119" i="11"/>
  <c r="BF119" i="11"/>
  <c r="BG119" i="11"/>
  <c r="BH119" i="11"/>
  <c r="BI119" i="11"/>
  <c r="BJ119" i="11"/>
  <c r="BK119" i="11"/>
  <c r="BL119" i="11"/>
  <c r="BM119" i="11"/>
  <c r="BN119" i="11"/>
  <c r="BO119" i="11"/>
  <c r="BP119" i="11"/>
  <c r="BQ119" i="11"/>
  <c r="BR119" i="11"/>
  <c r="AF71" i="14" s="1"/>
  <c r="BT119" i="11"/>
  <c r="BU119" i="11"/>
  <c r="BV119" i="11"/>
  <c r="BW119" i="11"/>
  <c r="BX119" i="11"/>
  <c r="BY119" i="11"/>
  <c r="AE71" i="23" s="1"/>
  <c r="CA119" i="11"/>
  <c r="AG71" i="23" s="1"/>
  <c r="CB119" i="11"/>
  <c r="AH71" i="23" s="1"/>
  <c r="CF119" i="11"/>
  <c r="AL71" i="23" s="1"/>
  <c r="I120" i="11"/>
  <c r="J120" i="11"/>
  <c r="K120" i="11"/>
  <c r="L120" i="11"/>
  <c r="M120" i="11"/>
  <c r="N120" i="11"/>
  <c r="O120" i="11"/>
  <c r="P120" i="11"/>
  <c r="Q120" i="11"/>
  <c r="R120" i="11"/>
  <c r="K72" i="23" s="1"/>
  <c r="S120" i="11"/>
  <c r="L72" i="23" s="1"/>
  <c r="T120" i="11"/>
  <c r="M72" i="23" s="1"/>
  <c r="U120" i="11"/>
  <c r="N72" i="23" s="1"/>
  <c r="V120" i="11"/>
  <c r="O72" i="23" s="1"/>
  <c r="W120" i="11"/>
  <c r="P72" i="23" s="1"/>
  <c r="X120" i="11"/>
  <c r="Q72" i="23" s="1"/>
  <c r="Y120" i="11"/>
  <c r="Z120" i="11"/>
  <c r="AA120" i="11"/>
  <c r="AB120" i="11"/>
  <c r="AC120" i="11"/>
  <c r="S72" i="23" s="1"/>
  <c r="AE120" i="11"/>
  <c r="AF120" i="11"/>
  <c r="AH120" i="11"/>
  <c r="U72" i="23" s="1"/>
  <c r="AI120" i="11"/>
  <c r="AJ120" i="11"/>
  <c r="V72" i="23" s="1"/>
  <c r="AK120" i="11"/>
  <c r="AL120" i="11"/>
  <c r="AM120" i="11"/>
  <c r="AN120" i="11"/>
  <c r="AO120" i="11"/>
  <c r="AP120" i="11"/>
  <c r="AQ120" i="11"/>
  <c r="AR120" i="11"/>
  <c r="AS120" i="11"/>
  <c r="AT120" i="11"/>
  <c r="AU120" i="11"/>
  <c r="AV120" i="11"/>
  <c r="AW120" i="11"/>
  <c r="AX120" i="11"/>
  <c r="X72" i="23" s="1"/>
  <c r="AY120" i="11"/>
  <c r="Y72" i="23" s="1"/>
  <c r="AZ120" i="11"/>
  <c r="BA120" i="11"/>
  <c r="BB120" i="11"/>
  <c r="BC120" i="11"/>
  <c r="BD120" i="11"/>
  <c r="BE120" i="11"/>
  <c r="BF120" i="11"/>
  <c r="BG120" i="11"/>
  <c r="BH120" i="11"/>
  <c r="BI120" i="11"/>
  <c r="BJ120" i="11"/>
  <c r="BK120" i="11"/>
  <c r="BL120" i="11"/>
  <c r="BM120" i="11"/>
  <c r="BN120" i="11"/>
  <c r="BO120" i="11"/>
  <c r="BP120" i="11"/>
  <c r="BQ120" i="11"/>
  <c r="BR120" i="11"/>
  <c r="AF72" i="14" s="1"/>
  <c r="BS120" i="11"/>
  <c r="BT120" i="11"/>
  <c r="BU120" i="11"/>
  <c r="BV120" i="11"/>
  <c r="BW120" i="11"/>
  <c r="BX120" i="11"/>
  <c r="BY120" i="11"/>
  <c r="AE72" i="23" s="1"/>
  <c r="CA120" i="11"/>
  <c r="AG72" i="23" s="1"/>
  <c r="CB120" i="11"/>
  <c r="AH72" i="23" s="1"/>
  <c r="CF120" i="11"/>
  <c r="AL72" i="23" s="1"/>
  <c r="I121" i="11"/>
  <c r="J121" i="11"/>
  <c r="K121" i="11"/>
  <c r="L121" i="11"/>
  <c r="M121" i="11"/>
  <c r="N121" i="11"/>
  <c r="O121" i="11"/>
  <c r="P121" i="11"/>
  <c r="Q121" i="11"/>
  <c r="R121" i="11"/>
  <c r="K73" i="23" s="1"/>
  <c r="S121" i="11"/>
  <c r="L73" i="23" s="1"/>
  <c r="T121" i="11"/>
  <c r="M73" i="23" s="1"/>
  <c r="U121" i="11"/>
  <c r="N73" i="23" s="1"/>
  <c r="V121" i="11"/>
  <c r="O73" i="23" s="1"/>
  <c r="W121" i="11"/>
  <c r="P73" i="23" s="1"/>
  <c r="X121" i="11"/>
  <c r="Q73" i="23" s="1"/>
  <c r="Y121" i="11"/>
  <c r="Z121" i="11"/>
  <c r="AA121" i="11"/>
  <c r="AB121" i="11"/>
  <c r="AC121" i="11"/>
  <c r="S73" i="23" s="1"/>
  <c r="AE121" i="11"/>
  <c r="AF121" i="11"/>
  <c r="AI121" i="11"/>
  <c r="AJ121" i="11"/>
  <c r="V73" i="23" s="1"/>
  <c r="AK121" i="11"/>
  <c r="AL121" i="11"/>
  <c r="AM121" i="11"/>
  <c r="AN121" i="11"/>
  <c r="AO121" i="11"/>
  <c r="AP121" i="11"/>
  <c r="AQ121" i="11"/>
  <c r="AR121" i="11"/>
  <c r="AS121" i="11"/>
  <c r="AT121" i="11"/>
  <c r="AU121" i="11"/>
  <c r="AV121" i="11"/>
  <c r="AW121" i="11"/>
  <c r="AX121" i="11"/>
  <c r="X73" i="23" s="1"/>
  <c r="AY121" i="11"/>
  <c r="Y73" i="23" s="1"/>
  <c r="AZ121" i="11"/>
  <c r="BA121" i="11"/>
  <c r="BB121" i="11"/>
  <c r="BC121" i="11"/>
  <c r="BD121" i="11"/>
  <c r="BE121" i="11"/>
  <c r="BF121" i="11"/>
  <c r="BG121" i="11"/>
  <c r="BH121" i="11"/>
  <c r="BI121" i="11"/>
  <c r="BJ121" i="11"/>
  <c r="BL121" i="11"/>
  <c r="BM121" i="11"/>
  <c r="BO121" i="11"/>
  <c r="BP121" i="11"/>
  <c r="BQ121" i="11"/>
  <c r="BR121" i="11"/>
  <c r="AF73" i="14" s="1"/>
  <c r="BS121" i="11"/>
  <c r="BT121" i="11"/>
  <c r="BU121" i="11"/>
  <c r="BW121" i="11"/>
  <c r="BX121" i="11"/>
  <c r="BY121" i="11"/>
  <c r="AE73" i="23" s="1"/>
  <c r="CB121" i="11"/>
  <c r="AH73" i="23" s="1"/>
  <c r="CF121" i="11"/>
  <c r="AL73" i="23" s="1"/>
  <c r="I122" i="11"/>
  <c r="J122" i="11"/>
  <c r="K122" i="11"/>
  <c r="L122" i="11"/>
  <c r="M122" i="11"/>
  <c r="N122" i="11"/>
  <c r="O122" i="11"/>
  <c r="P122" i="11"/>
  <c r="Q122" i="11"/>
  <c r="R122" i="11"/>
  <c r="K74" i="23" s="1"/>
  <c r="S122" i="11"/>
  <c r="L74" i="23" s="1"/>
  <c r="T122" i="11"/>
  <c r="M74" i="23" s="1"/>
  <c r="U122" i="11"/>
  <c r="N74" i="23" s="1"/>
  <c r="V122" i="11"/>
  <c r="O74" i="23" s="1"/>
  <c r="W122" i="11"/>
  <c r="P74" i="23" s="1"/>
  <c r="X122" i="11"/>
  <c r="Q74" i="23" s="1"/>
  <c r="Y122" i="11"/>
  <c r="Z122" i="11"/>
  <c r="AA122" i="11"/>
  <c r="AB122" i="11"/>
  <c r="AC122" i="11"/>
  <c r="S74" i="23" s="1"/>
  <c r="AE122" i="11"/>
  <c r="AF122" i="11"/>
  <c r="AH122" i="11"/>
  <c r="U74" i="23" s="1"/>
  <c r="AI122" i="11"/>
  <c r="AJ122" i="11"/>
  <c r="V74" i="23" s="1"/>
  <c r="AK122" i="11"/>
  <c r="AL122" i="11"/>
  <c r="AM122" i="11"/>
  <c r="AN122" i="11"/>
  <c r="AO122" i="11"/>
  <c r="AP122" i="11"/>
  <c r="AQ122" i="11"/>
  <c r="AR122" i="11"/>
  <c r="AS122" i="11"/>
  <c r="AT122" i="11"/>
  <c r="AU122" i="11"/>
  <c r="AV122" i="11"/>
  <c r="AW122" i="11"/>
  <c r="AX122" i="11"/>
  <c r="X74" i="23" s="1"/>
  <c r="AY122" i="11"/>
  <c r="Y74" i="23" s="1"/>
  <c r="AZ122" i="11"/>
  <c r="BA122" i="11"/>
  <c r="BB122" i="11"/>
  <c r="BC122" i="11"/>
  <c r="BD122" i="11"/>
  <c r="BE122" i="11"/>
  <c r="BF122" i="11"/>
  <c r="BG122" i="11"/>
  <c r="BH122" i="11"/>
  <c r="BI122" i="11"/>
  <c r="BJ122" i="11"/>
  <c r="BK122" i="11"/>
  <c r="BL122" i="11"/>
  <c r="BM122" i="11"/>
  <c r="BN122" i="11"/>
  <c r="BO122" i="11"/>
  <c r="BP122" i="11"/>
  <c r="BQ122" i="11"/>
  <c r="BR122" i="11"/>
  <c r="AF74" i="14" s="1"/>
  <c r="BS122" i="11"/>
  <c r="BT122" i="11"/>
  <c r="BU122" i="11"/>
  <c r="BV122" i="11"/>
  <c r="BW122" i="11"/>
  <c r="BY122" i="11"/>
  <c r="AE74" i="23" s="1"/>
  <c r="CA122" i="11"/>
  <c r="AG74" i="23" s="1"/>
  <c r="CF122" i="11"/>
  <c r="AL74" i="23" s="1"/>
  <c r="T123" i="11"/>
  <c r="M75" i="23" s="1"/>
  <c r="I123" i="11"/>
  <c r="J123" i="11"/>
  <c r="K123" i="11"/>
  <c r="L123" i="11"/>
  <c r="M123" i="11"/>
  <c r="N123" i="11"/>
  <c r="O123" i="11"/>
  <c r="P123" i="11"/>
  <c r="Q123" i="11"/>
  <c r="R123" i="11"/>
  <c r="K75" i="23" s="1"/>
  <c r="S123" i="11"/>
  <c r="L75" i="23" s="1"/>
  <c r="U123" i="11"/>
  <c r="N75" i="23" s="1"/>
  <c r="V123" i="11"/>
  <c r="O75" i="23" s="1"/>
  <c r="W123" i="11"/>
  <c r="P75" i="23" s="1"/>
  <c r="X123" i="11"/>
  <c r="Q75" i="23" s="1"/>
  <c r="Y123" i="11"/>
  <c r="Z123" i="11"/>
  <c r="AA123" i="11"/>
  <c r="AB123" i="11"/>
  <c r="AC123" i="11"/>
  <c r="S75" i="23" s="1"/>
  <c r="AE123" i="11"/>
  <c r="AF123" i="11"/>
  <c r="AH123" i="11"/>
  <c r="U75" i="23" s="1"/>
  <c r="AI123" i="11"/>
  <c r="AJ123" i="11"/>
  <c r="V75" i="23" s="1"/>
  <c r="AK123" i="11"/>
  <c r="AL123" i="11"/>
  <c r="AM123" i="11"/>
  <c r="AN123" i="11"/>
  <c r="AO123" i="11"/>
  <c r="AP123" i="11"/>
  <c r="AQ123" i="11"/>
  <c r="AR123" i="11"/>
  <c r="AS123" i="11"/>
  <c r="AT123" i="11"/>
  <c r="AU123" i="11"/>
  <c r="AV123" i="11"/>
  <c r="AW123" i="11"/>
  <c r="AX123" i="11"/>
  <c r="X75" i="23" s="1"/>
  <c r="AY123" i="11"/>
  <c r="Y75" i="23" s="1"/>
  <c r="AZ123" i="11"/>
  <c r="BA123" i="11"/>
  <c r="BB123" i="11"/>
  <c r="BC123" i="11"/>
  <c r="BD123" i="11"/>
  <c r="BE123" i="11"/>
  <c r="BF123" i="11"/>
  <c r="BG123" i="11"/>
  <c r="BH123" i="11"/>
  <c r="BI123" i="11"/>
  <c r="BJ123" i="11"/>
  <c r="BK123" i="11"/>
  <c r="BL123" i="11"/>
  <c r="BM123" i="11"/>
  <c r="BN123" i="11"/>
  <c r="BO123" i="11"/>
  <c r="BP123" i="11"/>
  <c r="BQ123" i="11"/>
  <c r="BR123" i="11"/>
  <c r="AF75" i="14" s="1"/>
  <c r="BS123" i="11"/>
  <c r="BT123" i="11"/>
  <c r="BU123" i="11"/>
  <c r="BV123" i="11"/>
  <c r="BW123" i="11"/>
  <c r="BX123" i="11"/>
  <c r="BY123" i="11"/>
  <c r="AE75" i="23" s="1"/>
  <c r="CA123" i="11"/>
  <c r="AG75" i="23" s="1"/>
  <c r="CB123" i="11"/>
  <c r="AH75" i="23" s="1"/>
  <c r="CF123" i="11"/>
  <c r="AL75" i="23" s="1"/>
  <c r="I124" i="11"/>
  <c r="J124" i="11"/>
  <c r="K124" i="11"/>
  <c r="L124" i="11"/>
  <c r="M124" i="11"/>
  <c r="N124" i="11"/>
  <c r="O124" i="11"/>
  <c r="P124" i="11"/>
  <c r="Q124" i="11"/>
  <c r="R124" i="11"/>
  <c r="K76" i="23" s="1"/>
  <c r="S124" i="11"/>
  <c r="L76" i="23" s="1"/>
  <c r="T124" i="11"/>
  <c r="M76" i="23" s="1"/>
  <c r="U124" i="11"/>
  <c r="N76" i="23" s="1"/>
  <c r="V124" i="11"/>
  <c r="O76" i="23" s="1"/>
  <c r="W124" i="11"/>
  <c r="P76" i="23" s="1"/>
  <c r="X124" i="11"/>
  <c r="Q76" i="23" s="1"/>
  <c r="Y124" i="11"/>
  <c r="Z124" i="11"/>
  <c r="AA124" i="11"/>
  <c r="AB124" i="11"/>
  <c r="AC124" i="11"/>
  <c r="S76" i="23" s="1"/>
  <c r="AE124" i="11"/>
  <c r="AF124" i="11"/>
  <c r="AH124" i="11"/>
  <c r="U76" i="23" s="1"/>
  <c r="AI124" i="11"/>
  <c r="AJ124" i="11"/>
  <c r="V76" i="23" s="1"/>
  <c r="AK124" i="11"/>
  <c r="AL124" i="11"/>
  <c r="AM124" i="11"/>
  <c r="AN124" i="11"/>
  <c r="AO124" i="11"/>
  <c r="AP124" i="11"/>
  <c r="AQ124" i="11"/>
  <c r="AR124" i="11"/>
  <c r="AS124" i="11"/>
  <c r="AT124" i="11"/>
  <c r="AU124" i="11"/>
  <c r="AV124" i="11"/>
  <c r="AW124" i="11"/>
  <c r="AX124" i="11"/>
  <c r="X76" i="23" s="1"/>
  <c r="AZ124" i="11"/>
  <c r="BA124" i="11"/>
  <c r="BC124" i="11"/>
  <c r="BD124" i="11"/>
  <c r="BE124" i="11"/>
  <c r="BF124" i="11"/>
  <c r="BG124" i="11"/>
  <c r="BH124" i="11"/>
  <c r="BI124" i="11"/>
  <c r="BJ124" i="11"/>
  <c r="BK124" i="11"/>
  <c r="BL124" i="11"/>
  <c r="BM124" i="11"/>
  <c r="BN124" i="11"/>
  <c r="BO124" i="11"/>
  <c r="BP124" i="11"/>
  <c r="BQ124" i="11"/>
  <c r="BR124" i="11"/>
  <c r="AF76" i="14" s="1"/>
  <c r="BS124" i="11"/>
  <c r="BT124" i="11"/>
  <c r="BU124" i="11"/>
  <c r="BV124" i="11"/>
  <c r="BW124" i="11"/>
  <c r="BX124" i="11"/>
  <c r="BY124" i="11"/>
  <c r="AE76" i="23" s="1"/>
  <c r="CA124" i="11"/>
  <c r="AG76" i="23" s="1"/>
  <c r="CB124" i="11"/>
  <c r="AH76" i="23" s="1"/>
  <c r="CF124" i="11"/>
  <c r="AL76" i="23" s="1"/>
  <c r="O125" i="11"/>
  <c r="I125" i="11"/>
  <c r="J125" i="11"/>
  <c r="K125" i="11"/>
  <c r="L125" i="11"/>
  <c r="M125" i="11"/>
  <c r="N125" i="11"/>
  <c r="P125" i="11"/>
  <c r="Q125" i="11"/>
  <c r="R125" i="11"/>
  <c r="K77" i="23" s="1"/>
  <c r="S125" i="11"/>
  <c r="L77" i="23" s="1"/>
  <c r="T125" i="11"/>
  <c r="M77" i="23" s="1"/>
  <c r="U125" i="11"/>
  <c r="N77" i="23" s="1"/>
  <c r="V125" i="11"/>
  <c r="O77" i="23" s="1"/>
  <c r="W125" i="11"/>
  <c r="P77" i="23" s="1"/>
  <c r="X125" i="11"/>
  <c r="Q77" i="23" s="1"/>
  <c r="Y125" i="11"/>
  <c r="Z125" i="11"/>
  <c r="AA125" i="11"/>
  <c r="AB125" i="11"/>
  <c r="AC125" i="11"/>
  <c r="S77" i="23" s="1"/>
  <c r="AE125" i="11"/>
  <c r="AF125" i="11"/>
  <c r="AH125" i="11"/>
  <c r="U77" i="23" s="1"/>
  <c r="AI125" i="11"/>
  <c r="AJ125" i="11"/>
  <c r="V77" i="23" s="1"/>
  <c r="AK125" i="11"/>
  <c r="AL125" i="11"/>
  <c r="AM125" i="11"/>
  <c r="AN125" i="11"/>
  <c r="AO125" i="11"/>
  <c r="AP125" i="11"/>
  <c r="AQ125" i="11"/>
  <c r="AR125" i="11"/>
  <c r="AS125" i="11"/>
  <c r="AT125" i="11"/>
  <c r="AU125" i="11"/>
  <c r="AV125" i="11"/>
  <c r="AW125" i="11"/>
  <c r="AX125" i="11"/>
  <c r="X77" i="23" s="1"/>
  <c r="AY125" i="11"/>
  <c r="Y77" i="23" s="1"/>
  <c r="AZ125" i="11"/>
  <c r="BA125" i="11"/>
  <c r="BB125" i="11"/>
  <c r="BC125" i="11"/>
  <c r="BD125" i="11"/>
  <c r="BE125" i="11"/>
  <c r="BF125" i="11"/>
  <c r="BG125" i="11"/>
  <c r="BH125" i="11"/>
  <c r="BI125" i="11"/>
  <c r="BJ125" i="11"/>
  <c r="BK125" i="11"/>
  <c r="BL125" i="11"/>
  <c r="BM125" i="11"/>
  <c r="BN125" i="11"/>
  <c r="BO125" i="11"/>
  <c r="BP125" i="11"/>
  <c r="BQ125" i="11"/>
  <c r="BR125" i="11"/>
  <c r="AF77" i="14" s="1"/>
  <c r="BS125" i="11"/>
  <c r="BT125" i="11"/>
  <c r="BU125" i="11"/>
  <c r="BV125" i="11"/>
  <c r="BW125" i="11"/>
  <c r="BX125" i="11"/>
  <c r="BY125" i="11"/>
  <c r="AE77" i="23" s="1"/>
  <c r="CA125" i="11"/>
  <c r="AG77" i="23" s="1"/>
  <c r="CB125" i="11"/>
  <c r="AH77" i="23" s="1"/>
  <c r="CF125" i="11"/>
  <c r="AL77" i="23" s="1"/>
  <c r="I126" i="11"/>
  <c r="J126" i="11"/>
  <c r="K126" i="11"/>
  <c r="L126" i="11"/>
  <c r="M126" i="11"/>
  <c r="N126" i="11"/>
  <c r="O126" i="11"/>
  <c r="P126" i="11"/>
  <c r="Q126" i="11"/>
  <c r="R126" i="11"/>
  <c r="K78" i="23" s="1"/>
  <c r="S126" i="11"/>
  <c r="L78" i="23" s="1"/>
  <c r="T126" i="11"/>
  <c r="M78" i="23" s="1"/>
  <c r="U126" i="11"/>
  <c r="N78" i="23" s="1"/>
  <c r="V126" i="11"/>
  <c r="O78" i="23" s="1"/>
  <c r="W126" i="11"/>
  <c r="P78" i="23" s="1"/>
  <c r="X126" i="11"/>
  <c r="Q78" i="23" s="1"/>
  <c r="Y126" i="11"/>
  <c r="Z126" i="11"/>
  <c r="AA126" i="11"/>
  <c r="AB126" i="11"/>
  <c r="AC126" i="11"/>
  <c r="S78" i="23" s="1"/>
  <c r="AE126" i="11"/>
  <c r="AF126" i="11"/>
  <c r="AH126" i="11"/>
  <c r="U78" i="23" s="1"/>
  <c r="AI126" i="11"/>
  <c r="AJ126" i="11"/>
  <c r="V78" i="23" s="1"/>
  <c r="AK126" i="11"/>
  <c r="AL126" i="11"/>
  <c r="AM126" i="11"/>
  <c r="AN126" i="11"/>
  <c r="AO126" i="11"/>
  <c r="AP126" i="11"/>
  <c r="AQ126" i="11"/>
  <c r="AR126" i="11"/>
  <c r="AS126" i="11"/>
  <c r="AT126" i="11"/>
  <c r="AU126" i="11"/>
  <c r="AV126" i="11"/>
  <c r="AW126" i="11"/>
  <c r="AX126" i="11"/>
  <c r="X78" i="23" s="1"/>
  <c r="AY126" i="11"/>
  <c r="Y78" i="23" s="1"/>
  <c r="AZ126" i="11"/>
  <c r="BA126" i="11"/>
  <c r="BB126" i="11"/>
  <c r="BC126" i="11"/>
  <c r="BD126" i="11"/>
  <c r="BE126" i="11"/>
  <c r="BF126" i="11"/>
  <c r="BG126" i="11"/>
  <c r="BH126" i="11"/>
  <c r="BI126" i="11"/>
  <c r="BJ126" i="11"/>
  <c r="BK126" i="11"/>
  <c r="BL126" i="11"/>
  <c r="BM126" i="11"/>
  <c r="BN126" i="11"/>
  <c r="BO126" i="11"/>
  <c r="BP126" i="11"/>
  <c r="BQ126" i="11"/>
  <c r="BR126" i="11"/>
  <c r="AF78" i="14" s="1"/>
  <c r="BS126" i="11"/>
  <c r="BT126" i="11"/>
  <c r="BU126" i="11"/>
  <c r="BV126" i="11"/>
  <c r="BW126" i="11"/>
  <c r="BX126" i="11"/>
  <c r="BY126" i="11"/>
  <c r="AE78" i="23" s="1"/>
  <c r="CA126" i="11"/>
  <c r="AG78" i="23" s="1"/>
  <c r="CB126" i="11"/>
  <c r="AH78" i="23" s="1"/>
  <c r="CF126" i="11"/>
  <c r="AL78" i="23" s="1"/>
  <c r="O127" i="11"/>
  <c r="I127" i="11"/>
  <c r="J127" i="11"/>
  <c r="K127" i="11"/>
  <c r="L127" i="11"/>
  <c r="M127" i="11"/>
  <c r="N127" i="11"/>
  <c r="P127" i="11"/>
  <c r="Q127" i="11"/>
  <c r="R127" i="11"/>
  <c r="K79" i="23" s="1"/>
  <c r="S127" i="11"/>
  <c r="L79" i="23" s="1"/>
  <c r="T127" i="11"/>
  <c r="M79" i="23" s="1"/>
  <c r="U127" i="11"/>
  <c r="N79" i="23" s="1"/>
  <c r="V127" i="11"/>
  <c r="O79" i="23" s="1"/>
  <c r="W127" i="11"/>
  <c r="P79" i="23" s="1"/>
  <c r="X127" i="11"/>
  <c r="Q79" i="23" s="1"/>
  <c r="Y127" i="11"/>
  <c r="Z127" i="11"/>
  <c r="AA127" i="11"/>
  <c r="AB127" i="11"/>
  <c r="AC127" i="11"/>
  <c r="S79" i="23" s="1"/>
  <c r="AE127" i="11"/>
  <c r="AF127" i="11"/>
  <c r="AH127" i="11"/>
  <c r="U79" i="23" s="1"/>
  <c r="AI127" i="11"/>
  <c r="AJ127" i="11"/>
  <c r="V79" i="23" s="1"/>
  <c r="AK127" i="11"/>
  <c r="AL127" i="11"/>
  <c r="AM127" i="11"/>
  <c r="AN127" i="11"/>
  <c r="AO127" i="11"/>
  <c r="AP127" i="11"/>
  <c r="AQ127" i="11"/>
  <c r="AR127" i="11"/>
  <c r="AS127" i="11"/>
  <c r="AT127" i="11"/>
  <c r="AU127" i="11"/>
  <c r="AV127" i="11"/>
  <c r="AW127" i="11"/>
  <c r="AX127" i="11"/>
  <c r="X79" i="23" s="1"/>
  <c r="AY127" i="11"/>
  <c r="Y79" i="23" s="1"/>
  <c r="AZ127" i="11"/>
  <c r="BA127" i="11"/>
  <c r="BB127" i="11"/>
  <c r="BC127" i="11"/>
  <c r="BD127" i="11"/>
  <c r="BE127" i="11"/>
  <c r="BF127" i="11"/>
  <c r="BG127" i="11"/>
  <c r="BH127" i="11"/>
  <c r="BI127" i="11"/>
  <c r="BJ127" i="11"/>
  <c r="BK127" i="11"/>
  <c r="BL127" i="11"/>
  <c r="BM127" i="11"/>
  <c r="BN127" i="11"/>
  <c r="BO127" i="11"/>
  <c r="BP127" i="11"/>
  <c r="BQ127" i="11"/>
  <c r="BR127" i="11"/>
  <c r="AF79" i="14" s="1"/>
  <c r="BS127" i="11"/>
  <c r="BT127" i="11"/>
  <c r="BU127" i="11"/>
  <c r="BV127" i="11"/>
  <c r="BW127" i="11"/>
  <c r="BX127" i="11"/>
  <c r="BY127" i="11"/>
  <c r="AE79" i="23" s="1"/>
  <c r="CA127" i="11"/>
  <c r="AG79" i="23" s="1"/>
  <c r="CB127" i="11"/>
  <c r="AH79" i="23" s="1"/>
  <c r="CF127" i="11"/>
  <c r="AL79" i="23" s="1"/>
  <c r="I128" i="11"/>
  <c r="J128" i="11"/>
  <c r="K128" i="11"/>
  <c r="L128" i="11"/>
  <c r="M128" i="11"/>
  <c r="N128" i="11"/>
  <c r="O128" i="11"/>
  <c r="P128" i="11"/>
  <c r="Q128" i="11"/>
  <c r="R128" i="11"/>
  <c r="K80" i="23" s="1"/>
  <c r="S128" i="11"/>
  <c r="L80" i="23" s="1"/>
  <c r="T128" i="11"/>
  <c r="M80" i="23" s="1"/>
  <c r="U128" i="11"/>
  <c r="N80" i="23" s="1"/>
  <c r="V128" i="11"/>
  <c r="O80" i="23" s="1"/>
  <c r="W128" i="11"/>
  <c r="P80" i="23" s="1"/>
  <c r="X128" i="11"/>
  <c r="Q80" i="23" s="1"/>
  <c r="Y128" i="11"/>
  <c r="Z128" i="11"/>
  <c r="AA128" i="11"/>
  <c r="AB128" i="11"/>
  <c r="AC128" i="11"/>
  <c r="S80" i="23" s="1"/>
  <c r="AE128" i="11"/>
  <c r="AF128" i="11"/>
  <c r="AI128" i="11"/>
  <c r="AJ128" i="11"/>
  <c r="V80" i="23" s="1"/>
  <c r="AK128" i="11"/>
  <c r="AL128" i="11"/>
  <c r="AM128" i="11"/>
  <c r="AN128" i="11"/>
  <c r="AO128" i="11"/>
  <c r="AP128" i="11"/>
  <c r="AQ128" i="11"/>
  <c r="AR128" i="11"/>
  <c r="AS128" i="11"/>
  <c r="AT128" i="11"/>
  <c r="AU128" i="11"/>
  <c r="AV128" i="11"/>
  <c r="AW128" i="11"/>
  <c r="AX128" i="11"/>
  <c r="X80" i="23" s="1"/>
  <c r="AY128" i="11"/>
  <c r="Y80" i="23" s="1"/>
  <c r="AZ128" i="11"/>
  <c r="BA128" i="11"/>
  <c r="BB128" i="11"/>
  <c r="BC128" i="11"/>
  <c r="BD128" i="11"/>
  <c r="BE128" i="11"/>
  <c r="BF128" i="11"/>
  <c r="BG128" i="11"/>
  <c r="BH128" i="11"/>
  <c r="BI128" i="11"/>
  <c r="BJ128" i="11"/>
  <c r="BK128" i="11"/>
  <c r="BL128" i="11"/>
  <c r="BM128" i="11"/>
  <c r="BN128" i="11"/>
  <c r="BO128" i="11"/>
  <c r="BP128" i="11"/>
  <c r="BQ128" i="11"/>
  <c r="BR128" i="11"/>
  <c r="AF80" i="14" s="1"/>
  <c r="BS128" i="11"/>
  <c r="BT128" i="11"/>
  <c r="BU128" i="11"/>
  <c r="BV128" i="11"/>
  <c r="BW128" i="11"/>
  <c r="BX128" i="11"/>
  <c r="BY128" i="11"/>
  <c r="AE80" i="23" s="1"/>
  <c r="CA128" i="11"/>
  <c r="AG80" i="23" s="1"/>
  <c r="CB128" i="11"/>
  <c r="AH80" i="23" s="1"/>
  <c r="CF128" i="11"/>
  <c r="AL80" i="23" s="1"/>
  <c r="O129" i="11"/>
  <c r="I129" i="11"/>
  <c r="J129" i="11"/>
  <c r="K129" i="11"/>
  <c r="L129" i="11"/>
  <c r="M129" i="11"/>
  <c r="N129" i="11"/>
  <c r="P129" i="11"/>
  <c r="Q129" i="11"/>
  <c r="R129" i="11"/>
  <c r="K81" i="23" s="1"/>
  <c r="S129" i="11"/>
  <c r="L81" i="23" s="1"/>
  <c r="T129" i="11"/>
  <c r="M81" i="23" s="1"/>
  <c r="U129" i="11"/>
  <c r="N81" i="23" s="1"/>
  <c r="V129" i="11"/>
  <c r="O81" i="23" s="1"/>
  <c r="W129" i="11"/>
  <c r="P81" i="23" s="1"/>
  <c r="X129" i="11"/>
  <c r="Q81" i="23" s="1"/>
  <c r="Y129" i="11"/>
  <c r="Z129" i="11"/>
  <c r="AA129" i="11"/>
  <c r="AB129" i="11"/>
  <c r="AC129" i="11"/>
  <c r="S81" i="23" s="1"/>
  <c r="AE129" i="11"/>
  <c r="AF129" i="11"/>
  <c r="AH129" i="11"/>
  <c r="U81" i="23" s="1"/>
  <c r="AI129" i="11"/>
  <c r="AJ129" i="11"/>
  <c r="V81" i="23" s="1"/>
  <c r="AK129" i="11"/>
  <c r="AL129" i="11"/>
  <c r="AM129" i="11"/>
  <c r="AN129" i="11"/>
  <c r="AO129" i="11"/>
  <c r="AP129" i="11"/>
  <c r="AQ129" i="11"/>
  <c r="AR129" i="11"/>
  <c r="AS129" i="11"/>
  <c r="AT129" i="11"/>
  <c r="AU129" i="11"/>
  <c r="AV129" i="11"/>
  <c r="AW129" i="11"/>
  <c r="AX129" i="11"/>
  <c r="X81" i="23" s="1"/>
  <c r="AY129" i="11"/>
  <c r="Y81" i="23" s="1"/>
  <c r="AZ129" i="11"/>
  <c r="BA129" i="11"/>
  <c r="BB129" i="11"/>
  <c r="BC129" i="11"/>
  <c r="BD129" i="11"/>
  <c r="BE129" i="11"/>
  <c r="BF129" i="11"/>
  <c r="BG129" i="11"/>
  <c r="BH129" i="11"/>
  <c r="BI129" i="11"/>
  <c r="BJ129" i="11"/>
  <c r="BK129" i="11"/>
  <c r="BL129" i="11"/>
  <c r="BM129" i="11"/>
  <c r="BN129" i="11"/>
  <c r="BO129" i="11"/>
  <c r="BP129" i="11"/>
  <c r="BQ129" i="11"/>
  <c r="BR129" i="11"/>
  <c r="AF81" i="14" s="1"/>
  <c r="BS129" i="11"/>
  <c r="BT129" i="11"/>
  <c r="BU129" i="11"/>
  <c r="BV129" i="11"/>
  <c r="BW129" i="11"/>
  <c r="BX129" i="11"/>
  <c r="BY129" i="11"/>
  <c r="AE81" i="23" s="1"/>
  <c r="CA129" i="11"/>
  <c r="AG81" i="23" s="1"/>
  <c r="CB129" i="11"/>
  <c r="AH81" i="23" s="1"/>
  <c r="CF129" i="11"/>
  <c r="AL81" i="23" s="1"/>
  <c r="I130" i="11"/>
  <c r="J130" i="11"/>
  <c r="K130" i="11"/>
  <c r="L130" i="11"/>
  <c r="M130" i="11"/>
  <c r="N130" i="11"/>
  <c r="O130" i="11"/>
  <c r="P130" i="11"/>
  <c r="Q130" i="11"/>
  <c r="R130" i="11"/>
  <c r="K82" i="23" s="1"/>
  <c r="S130" i="11"/>
  <c r="L82" i="23" s="1"/>
  <c r="T130" i="11"/>
  <c r="M82" i="23" s="1"/>
  <c r="U130" i="11"/>
  <c r="N82" i="23" s="1"/>
  <c r="V130" i="11"/>
  <c r="O82" i="23" s="1"/>
  <c r="W130" i="11"/>
  <c r="P82" i="23" s="1"/>
  <c r="X130" i="11"/>
  <c r="Q82" i="23" s="1"/>
  <c r="Y130" i="11"/>
  <c r="Z130" i="11"/>
  <c r="AA130" i="11"/>
  <c r="AB130" i="11"/>
  <c r="AC130" i="11"/>
  <c r="S82" i="23" s="1"/>
  <c r="AE130" i="11"/>
  <c r="AF130" i="11"/>
  <c r="AH130" i="11"/>
  <c r="U82" i="23" s="1"/>
  <c r="AI130" i="11"/>
  <c r="AJ130" i="11"/>
  <c r="V82" i="23" s="1"/>
  <c r="AK130" i="11"/>
  <c r="AL130" i="11"/>
  <c r="AM130" i="11"/>
  <c r="AN130" i="11"/>
  <c r="AO130" i="11"/>
  <c r="AP130" i="11"/>
  <c r="AQ130" i="11"/>
  <c r="AR130" i="11"/>
  <c r="AS130" i="11"/>
  <c r="AT130" i="11"/>
  <c r="AU130" i="11"/>
  <c r="AV130" i="11"/>
  <c r="AW130" i="11"/>
  <c r="AX130" i="11"/>
  <c r="X82" i="23" s="1"/>
  <c r="AY130" i="11"/>
  <c r="Y82" i="23" s="1"/>
  <c r="AZ130" i="11"/>
  <c r="BA130" i="11"/>
  <c r="BB130" i="11"/>
  <c r="BC130" i="11"/>
  <c r="BD130" i="11"/>
  <c r="BE130" i="11"/>
  <c r="BF130" i="11"/>
  <c r="BG130" i="11"/>
  <c r="BH130" i="11"/>
  <c r="BI130" i="11"/>
  <c r="BJ130" i="11"/>
  <c r="BK130" i="11"/>
  <c r="BL130" i="11"/>
  <c r="BM130" i="11"/>
  <c r="BN130" i="11"/>
  <c r="BO130" i="11"/>
  <c r="BP130" i="11"/>
  <c r="BQ130" i="11"/>
  <c r="BR130" i="11"/>
  <c r="AF82" i="14" s="1"/>
  <c r="BS130" i="11"/>
  <c r="BT130" i="11"/>
  <c r="BU130" i="11"/>
  <c r="BV130" i="11"/>
  <c r="BW130" i="11"/>
  <c r="BX130" i="11"/>
  <c r="BY130" i="11"/>
  <c r="AE82" i="23" s="1"/>
  <c r="CA130" i="11"/>
  <c r="AG82" i="23" s="1"/>
  <c r="CB130" i="11"/>
  <c r="AH82" i="23" s="1"/>
  <c r="CF130" i="11"/>
  <c r="AL82" i="23" s="1"/>
  <c r="O131" i="11"/>
  <c r="I131" i="11"/>
  <c r="J131" i="11"/>
  <c r="K131" i="11"/>
  <c r="L131" i="11"/>
  <c r="M131" i="11"/>
  <c r="N131" i="11"/>
  <c r="P131" i="11"/>
  <c r="Q131" i="11"/>
  <c r="R131" i="11"/>
  <c r="K83" i="23" s="1"/>
  <c r="S131" i="11"/>
  <c r="L83" i="23" s="1"/>
  <c r="T131" i="11"/>
  <c r="M83" i="23" s="1"/>
  <c r="U131" i="11"/>
  <c r="N83" i="23" s="1"/>
  <c r="V131" i="11"/>
  <c r="O83" i="23" s="1"/>
  <c r="W131" i="11"/>
  <c r="P83" i="23" s="1"/>
  <c r="X131" i="11"/>
  <c r="Q83" i="23" s="1"/>
  <c r="Y131" i="11"/>
  <c r="Z131" i="11"/>
  <c r="AA131" i="11"/>
  <c r="AB131" i="11"/>
  <c r="AC131" i="11"/>
  <c r="S83" i="23" s="1"/>
  <c r="AE131" i="11"/>
  <c r="AF131" i="11"/>
  <c r="AH131" i="11"/>
  <c r="U83" i="23" s="1"/>
  <c r="AI131" i="11"/>
  <c r="AJ131" i="11"/>
  <c r="V83" i="23" s="1"/>
  <c r="AK131" i="11"/>
  <c r="AL131" i="11"/>
  <c r="AM131" i="11"/>
  <c r="AN131" i="11"/>
  <c r="AO131" i="11"/>
  <c r="AP131" i="11"/>
  <c r="AQ131" i="11"/>
  <c r="AR131" i="11"/>
  <c r="AS131" i="11"/>
  <c r="AT131" i="11"/>
  <c r="AU131" i="11"/>
  <c r="AV131" i="11"/>
  <c r="AW131" i="11"/>
  <c r="AX131" i="11"/>
  <c r="X83" i="23" s="1"/>
  <c r="AY131" i="11"/>
  <c r="Y83" i="23" s="1"/>
  <c r="AZ131" i="11"/>
  <c r="BA131" i="11"/>
  <c r="BB131" i="11"/>
  <c r="BC131" i="11"/>
  <c r="BD131" i="11"/>
  <c r="BE131" i="11"/>
  <c r="BF131" i="11"/>
  <c r="BG131" i="11"/>
  <c r="BH131" i="11"/>
  <c r="BI131" i="11"/>
  <c r="BJ131" i="11"/>
  <c r="BK131" i="11"/>
  <c r="BL131" i="11"/>
  <c r="BM131" i="11"/>
  <c r="BN131" i="11"/>
  <c r="BO131" i="11"/>
  <c r="BP131" i="11"/>
  <c r="BQ131" i="11"/>
  <c r="BR131" i="11"/>
  <c r="AF83" i="14" s="1"/>
  <c r="BS131" i="11"/>
  <c r="BT131" i="11"/>
  <c r="BU131" i="11"/>
  <c r="BV131" i="11"/>
  <c r="BW131" i="11"/>
  <c r="BX131" i="11"/>
  <c r="BY131" i="11"/>
  <c r="AE83" i="23" s="1"/>
  <c r="CA131" i="11"/>
  <c r="AG83" i="23" s="1"/>
  <c r="CB131" i="11"/>
  <c r="AH83" i="23" s="1"/>
  <c r="CF131" i="11"/>
  <c r="AL83" i="23" s="1"/>
  <c r="I132" i="11"/>
  <c r="J132" i="11"/>
  <c r="K132" i="11"/>
  <c r="L132" i="11"/>
  <c r="M132" i="11"/>
  <c r="N132" i="11"/>
  <c r="O132" i="11"/>
  <c r="P132" i="11"/>
  <c r="Q132" i="11"/>
  <c r="R132" i="11"/>
  <c r="K84" i="23" s="1"/>
  <c r="S132" i="11"/>
  <c r="L84" i="23" s="1"/>
  <c r="T132" i="11"/>
  <c r="M84" i="23" s="1"/>
  <c r="U132" i="11"/>
  <c r="N84" i="23" s="1"/>
  <c r="V132" i="11"/>
  <c r="O84" i="23" s="1"/>
  <c r="W132" i="11"/>
  <c r="P84" i="23" s="1"/>
  <c r="X132" i="11"/>
  <c r="Q84" i="23" s="1"/>
  <c r="Y132" i="11"/>
  <c r="Z132" i="11"/>
  <c r="AA132" i="11"/>
  <c r="AB132" i="11"/>
  <c r="AC132" i="11"/>
  <c r="S84" i="23" s="1"/>
  <c r="AE132" i="11"/>
  <c r="AF132" i="11"/>
  <c r="AH132" i="11"/>
  <c r="U84" i="23" s="1"/>
  <c r="AI132" i="11"/>
  <c r="AJ132" i="11"/>
  <c r="V84" i="23" s="1"/>
  <c r="AK132" i="11"/>
  <c r="AL132" i="11"/>
  <c r="AM132" i="11"/>
  <c r="AN132" i="11"/>
  <c r="AO132" i="11"/>
  <c r="AP132" i="11"/>
  <c r="AQ132" i="11"/>
  <c r="AR132" i="11"/>
  <c r="AS132" i="11"/>
  <c r="AT132" i="11"/>
  <c r="AU132" i="11"/>
  <c r="AV132" i="11"/>
  <c r="AW132" i="11"/>
  <c r="AX132" i="11"/>
  <c r="X84" i="23" s="1"/>
  <c r="AY132" i="11"/>
  <c r="Y84" i="23" s="1"/>
  <c r="AZ132" i="11"/>
  <c r="BA132" i="11"/>
  <c r="BB132" i="11"/>
  <c r="BC132" i="11"/>
  <c r="BD132" i="11"/>
  <c r="BE132" i="11"/>
  <c r="BF132" i="11"/>
  <c r="BG132" i="11"/>
  <c r="BH132" i="11"/>
  <c r="BI132" i="11"/>
  <c r="BJ132" i="11"/>
  <c r="BK132" i="11"/>
  <c r="BL132" i="11"/>
  <c r="BM132" i="11"/>
  <c r="BN132" i="11"/>
  <c r="BO132" i="11"/>
  <c r="BP132" i="11"/>
  <c r="BQ132" i="11"/>
  <c r="BR132" i="11"/>
  <c r="AF84" i="14" s="1"/>
  <c r="BS132" i="11"/>
  <c r="BT132" i="11"/>
  <c r="BU132" i="11"/>
  <c r="BV132" i="11"/>
  <c r="BW132" i="11"/>
  <c r="BX132" i="11"/>
  <c r="BY132" i="11"/>
  <c r="AE84" i="23" s="1"/>
  <c r="CA132" i="11"/>
  <c r="AG84" i="23" s="1"/>
  <c r="CB132" i="11"/>
  <c r="AH84" i="23" s="1"/>
  <c r="CF132" i="11"/>
  <c r="AL84" i="23" s="1"/>
  <c r="O133" i="11"/>
  <c r="I133" i="11"/>
  <c r="J133" i="11"/>
  <c r="K133" i="11"/>
  <c r="L133" i="11"/>
  <c r="M133" i="11"/>
  <c r="N133" i="11"/>
  <c r="P133" i="11"/>
  <c r="Q133" i="11"/>
  <c r="R133" i="11"/>
  <c r="K85" i="23" s="1"/>
  <c r="S133" i="11"/>
  <c r="L85" i="23" s="1"/>
  <c r="T133" i="11"/>
  <c r="M85" i="23" s="1"/>
  <c r="U133" i="11"/>
  <c r="N85" i="23" s="1"/>
  <c r="V133" i="11"/>
  <c r="O85" i="23" s="1"/>
  <c r="W133" i="11"/>
  <c r="P85" i="23" s="1"/>
  <c r="X133" i="11"/>
  <c r="Q85" i="23" s="1"/>
  <c r="Y133" i="11"/>
  <c r="Z133" i="11"/>
  <c r="AA133" i="11"/>
  <c r="AB133" i="11"/>
  <c r="AC133" i="11"/>
  <c r="S85" i="23" s="1"/>
  <c r="AE133" i="11"/>
  <c r="AF133" i="11"/>
  <c r="AH133" i="11"/>
  <c r="U85" i="23" s="1"/>
  <c r="AI133" i="11"/>
  <c r="AJ133" i="11"/>
  <c r="V85" i="23" s="1"/>
  <c r="AK133" i="11"/>
  <c r="AL133" i="11"/>
  <c r="AM133" i="11"/>
  <c r="AN133" i="11"/>
  <c r="AO133" i="11"/>
  <c r="AP133" i="11"/>
  <c r="AQ133" i="11"/>
  <c r="AR133" i="11"/>
  <c r="AS133" i="11"/>
  <c r="AT133" i="11"/>
  <c r="AU133" i="11"/>
  <c r="AV133" i="11"/>
  <c r="AW133" i="11"/>
  <c r="AX133" i="11"/>
  <c r="X85" i="23" s="1"/>
  <c r="AY133" i="11"/>
  <c r="Y85" i="23" s="1"/>
  <c r="AZ133" i="11"/>
  <c r="BA133" i="11"/>
  <c r="BB133" i="11"/>
  <c r="BC133" i="11"/>
  <c r="BD133" i="11"/>
  <c r="BE133" i="11"/>
  <c r="BF133" i="11"/>
  <c r="BG133" i="11"/>
  <c r="BH133" i="11"/>
  <c r="BI133" i="11"/>
  <c r="BJ133" i="11"/>
  <c r="BK133" i="11"/>
  <c r="BL133" i="11"/>
  <c r="BM133" i="11"/>
  <c r="BN133" i="11"/>
  <c r="BO133" i="11"/>
  <c r="BP133" i="11"/>
  <c r="BQ133" i="11"/>
  <c r="BR133" i="11"/>
  <c r="AF85" i="14" s="1"/>
  <c r="BS133" i="11"/>
  <c r="BT133" i="11"/>
  <c r="BU133" i="11"/>
  <c r="BV133" i="11"/>
  <c r="BW133" i="11"/>
  <c r="BX133" i="11"/>
  <c r="BY133" i="11"/>
  <c r="AE85" i="23" s="1"/>
  <c r="CA133" i="11"/>
  <c r="AG85" i="23" s="1"/>
  <c r="CB133" i="11"/>
  <c r="AH85" i="23" s="1"/>
  <c r="CF133" i="11"/>
  <c r="AL85" i="23" s="1"/>
  <c r="I134" i="11"/>
  <c r="J134" i="11"/>
  <c r="K134" i="11"/>
  <c r="L134" i="11"/>
  <c r="M134" i="11"/>
  <c r="N134" i="11"/>
  <c r="O134" i="11"/>
  <c r="P134" i="11"/>
  <c r="Q134" i="11"/>
  <c r="R134" i="11"/>
  <c r="K86" i="23" s="1"/>
  <c r="S134" i="11"/>
  <c r="L86" i="23" s="1"/>
  <c r="T134" i="11"/>
  <c r="M86" i="23" s="1"/>
  <c r="U134" i="11"/>
  <c r="N86" i="23" s="1"/>
  <c r="V134" i="11"/>
  <c r="O86" i="23" s="1"/>
  <c r="W134" i="11"/>
  <c r="P86" i="23" s="1"/>
  <c r="X134" i="11"/>
  <c r="Q86" i="23" s="1"/>
  <c r="Y134" i="11"/>
  <c r="Z134" i="11"/>
  <c r="AA134" i="11"/>
  <c r="AB134" i="11"/>
  <c r="AC134" i="11"/>
  <c r="S86" i="23" s="1"/>
  <c r="AE134" i="11"/>
  <c r="AF134" i="11"/>
  <c r="AH134" i="11"/>
  <c r="U86" i="23" s="1"/>
  <c r="AI134" i="11"/>
  <c r="AJ134" i="11"/>
  <c r="V86" i="23" s="1"/>
  <c r="AK134" i="11"/>
  <c r="AL134" i="11"/>
  <c r="AM134" i="11"/>
  <c r="AN134" i="11"/>
  <c r="AO134" i="11"/>
  <c r="AP134" i="11"/>
  <c r="AQ134" i="11"/>
  <c r="AR134" i="11"/>
  <c r="AS134" i="11"/>
  <c r="AT134" i="11"/>
  <c r="AU134" i="11"/>
  <c r="AV134" i="11"/>
  <c r="AW134" i="11"/>
  <c r="AX134" i="11"/>
  <c r="X86" i="23" s="1"/>
  <c r="AY134" i="11"/>
  <c r="Y86" i="23" s="1"/>
  <c r="AZ134" i="11"/>
  <c r="BA134" i="11"/>
  <c r="BB134" i="11"/>
  <c r="BC134" i="11"/>
  <c r="BD134" i="11"/>
  <c r="BE134" i="11"/>
  <c r="BF134" i="11"/>
  <c r="BG134" i="11"/>
  <c r="BH134" i="11"/>
  <c r="BI134" i="11"/>
  <c r="BJ134" i="11"/>
  <c r="BK134" i="11"/>
  <c r="BL134" i="11"/>
  <c r="BM134" i="11"/>
  <c r="BN134" i="11"/>
  <c r="BO134" i="11"/>
  <c r="BP134" i="11"/>
  <c r="BQ134" i="11"/>
  <c r="BR134" i="11"/>
  <c r="AF86" i="14" s="1"/>
  <c r="BS134" i="11"/>
  <c r="BT134" i="11"/>
  <c r="BU134" i="11"/>
  <c r="BV134" i="11"/>
  <c r="BW134" i="11"/>
  <c r="BX134" i="11"/>
  <c r="BY134" i="11"/>
  <c r="AE86" i="23" s="1"/>
  <c r="CA134" i="11"/>
  <c r="AG86" i="23" s="1"/>
  <c r="CB134" i="11"/>
  <c r="AH86" i="23" s="1"/>
  <c r="CF134" i="11"/>
  <c r="AL86" i="23" s="1"/>
  <c r="AA135" i="11"/>
  <c r="I135" i="11"/>
  <c r="J135" i="11"/>
  <c r="K135" i="11"/>
  <c r="L135" i="11"/>
  <c r="M135" i="11"/>
  <c r="N135" i="11"/>
  <c r="O135" i="11"/>
  <c r="P135" i="11"/>
  <c r="Q135" i="11"/>
  <c r="R135" i="11"/>
  <c r="K87" i="23" s="1"/>
  <c r="S135" i="11"/>
  <c r="L87" i="23" s="1"/>
  <c r="T135" i="11"/>
  <c r="M87" i="23" s="1"/>
  <c r="U135" i="11"/>
  <c r="N87" i="23" s="1"/>
  <c r="V135" i="11"/>
  <c r="O87" i="23" s="1"/>
  <c r="W135" i="11"/>
  <c r="P87" i="23" s="1"/>
  <c r="X135" i="11"/>
  <c r="Q87" i="23" s="1"/>
  <c r="Y135" i="11"/>
  <c r="Z135" i="11"/>
  <c r="AB135" i="11"/>
  <c r="AC135" i="11"/>
  <c r="S87" i="23" s="1"/>
  <c r="AE135" i="11"/>
  <c r="AF135" i="11"/>
  <c r="AH135" i="11"/>
  <c r="U87" i="23" s="1"/>
  <c r="AI135" i="11"/>
  <c r="AJ135" i="11"/>
  <c r="V87" i="23" s="1"/>
  <c r="AK135" i="11"/>
  <c r="AL135" i="11"/>
  <c r="AM135" i="11"/>
  <c r="AN135" i="11"/>
  <c r="AO135" i="11"/>
  <c r="AP135" i="11"/>
  <c r="AQ135" i="11"/>
  <c r="AR135" i="11"/>
  <c r="AS135" i="11"/>
  <c r="AT135" i="11"/>
  <c r="AU135" i="11"/>
  <c r="AV135" i="11"/>
  <c r="AW135" i="11"/>
  <c r="AX135" i="11"/>
  <c r="X87" i="23" s="1"/>
  <c r="AY135" i="11"/>
  <c r="Y87" i="23" s="1"/>
  <c r="AZ135" i="11"/>
  <c r="BA135" i="11"/>
  <c r="BB135" i="11"/>
  <c r="BC135" i="11"/>
  <c r="BD135" i="11"/>
  <c r="BE135" i="11"/>
  <c r="BF135" i="11"/>
  <c r="BG135" i="11"/>
  <c r="BH135" i="11"/>
  <c r="BI135" i="11"/>
  <c r="BJ135" i="11"/>
  <c r="BK135" i="11"/>
  <c r="BL135" i="11"/>
  <c r="BM135" i="11"/>
  <c r="BN135" i="11"/>
  <c r="BO135" i="11"/>
  <c r="BP135" i="11"/>
  <c r="BQ135" i="11"/>
  <c r="BR135" i="11"/>
  <c r="AF87" i="14" s="1"/>
  <c r="BS135" i="11"/>
  <c r="BT135" i="11"/>
  <c r="BU135" i="11"/>
  <c r="BV135" i="11"/>
  <c r="BW135" i="11"/>
  <c r="BX135" i="11"/>
  <c r="BY135" i="11"/>
  <c r="AE87" i="23" s="1"/>
  <c r="CA135" i="11"/>
  <c r="AG87" i="23" s="1"/>
  <c r="CB135" i="11"/>
  <c r="AH87" i="23" s="1"/>
  <c r="CF135" i="11"/>
  <c r="AL87" i="23" s="1"/>
  <c r="I136" i="11"/>
  <c r="J136" i="11"/>
  <c r="K136" i="11"/>
  <c r="L136" i="11"/>
  <c r="M136" i="11"/>
  <c r="N136" i="11"/>
  <c r="O136" i="11"/>
  <c r="P136" i="11"/>
  <c r="Q136" i="11"/>
  <c r="R136" i="11"/>
  <c r="K88" i="23" s="1"/>
  <c r="S136" i="11"/>
  <c r="L88" i="23" s="1"/>
  <c r="T136" i="11"/>
  <c r="M88" i="23" s="1"/>
  <c r="U136" i="11"/>
  <c r="N88" i="23" s="1"/>
  <c r="V136" i="11"/>
  <c r="O88" i="23" s="1"/>
  <c r="W136" i="11"/>
  <c r="P88" i="23" s="1"/>
  <c r="X136" i="11"/>
  <c r="Q88" i="23" s="1"/>
  <c r="Y136" i="11"/>
  <c r="Z136" i="11"/>
  <c r="AA136" i="11"/>
  <c r="AB136" i="11"/>
  <c r="AC136" i="11"/>
  <c r="S88" i="23" s="1"/>
  <c r="AE136" i="11"/>
  <c r="AF136" i="11"/>
  <c r="AH136" i="11"/>
  <c r="U88" i="23" s="1"/>
  <c r="AI136" i="11"/>
  <c r="AJ136" i="11"/>
  <c r="V88" i="23" s="1"/>
  <c r="AK136" i="11"/>
  <c r="AL136" i="11"/>
  <c r="AM136" i="11"/>
  <c r="AN136" i="11"/>
  <c r="AO136" i="11"/>
  <c r="AP136" i="11"/>
  <c r="AQ136" i="11"/>
  <c r="AR136" i="11"/>
  <c r="AS136" i="11"/>
  <c r="AT136" i="11"/>
  <c r="AU136" i="11"/>
  <c r="AV136" i="11"/>
  <c r="AW136" i="11"/>
  <c r="AX136" i="11"/>
  <c r="X88" i="23" s="1"/>
  <c r="AY136" i="11"/>
  <c r="Y88" i="23" s="1"/>
  <c r="AZ136" i="11"/>
  <c r="BA136" i="11"/>
  <c r="BB136" i="11"/>
  <c r="BC136" i="11"/>
  <c r="BD136" i="11"/>
  <c r="BE136" i="11"/>
  <c r="BF136" i="11"/>
  <c r="BG136" i="11"/>
  <c r="BH136" i="11"/>
  <c r="BI136" i="11"/>
  <c r="BJ136" i="11"/>
  <c r="BK136" i="11"/>
  <c r="BL136" i="11"/>
  <c r="BM136" i="11"/>
  <c r="BN136" i="11"/>
  <c r="BO136" i="11"/>
  <c r="BQ136" i="11"/>
  <c r="BR136" i="11"/>
  <c r="AF88" i="14" s="1"/>
  <c r="BS136" i="11"/>
  <c r="BT136" i="11"/>
  <c r="BU136" i="11"/>
  <c r="BV136" i="11"/>
  <c r="BW136" i="11"/>
  <c r="BX136" i="11"/>
  <c r="BY136" i="11"/>
  <c r="AE88" i="23" s="1"/>
  <c r="CA136" i="11"/>
  <c r="AG88" i="23" s="1"/>
  <c r="CB136" i="11"/>
  <c r="AH88" i="23" s="1"/>
  <c r="CF136" i="11"/>
  <c r="AL88" i="23" s="1"/>
  <c r="I137" i="11"/>
  <c r="J137" i="11"/>
  <c r="K137" i="11"/>
  <c r="L137" i="11"/>
  <c r="M137" i="11"/>
  <c r="N137" i="11"/>
  <c r="O137" i="11"/>
  <c r="P137" i="11"/>
  <c r="Q137" i="11"/>
  <c r="R137" i="11"/>
  <c r="K89" i="23" s="1"/>
  <c r="S137" i="11"/>
  <c r="L89" i="23" s="1"/>
  <c r="T137" i="11"/>
  <c r="M89" i="23" s="1"/>
  <c r="U137" i="11"/>
  <c r="N89" i="23" s="1"/>
  <c r="V137" i="11"/>
  <c r="O89" i="23" s="1"/>
  <c r="W137" i="11"/>
  <c r="P89" i="23" s="1"/>
  <c r="X137" i="11"/>
  <c r="Q89" i="23" s="1"/>
  <c r="Y137" i="11"/>
  <c r="Z137" i="11"/>
  <c r="AA137" i="11"/>
  <c r="AB137" i="11"/>
  <c r="AC137" i="11"/>
  <c r="S89" i="23" s="1"/>
  <c r="AE137" i="11"/>
  <c r="AF137" i="11"/>
  <c r="AI137" i="11"/>
  <c r="AJ137" i="11"/>
  <c r="V89" i="23" s="1"/>
  <c r="AK137" i="11"/>
  <c r="AL137" i="11"/>
  <c r="AM137" i="11"/>
  <c r="AN137" i="11"/>
  <c r="AO137" i="11"/>
  <c r="AP137" i="11"/>
  <c r="AQ137" i="11"/>
  <c r="AR137" i="11"/>
  <c r="AS137" i="11"/>
  <c r="AT137" i="11"/>
  <c r="AU137" i="11"/>
  <c r="AV137" i="11"/>
  <c r="AW137" i="11"/>
  <c r="AX137" i="11"/>
  <c r="X89" i="23" s="1"/>
  <c r="AY137" i="11"/>
  <c r="Y89" i="23" s="1"/>
  <c r="AZ137" i="11"/>
  <c r="BA137" i="11"/>
  <c r="BB137" i="11"/>
  <c r="BC137" i="11"/>
  <c r="BE137" i="11"/>
  <c r="BF137" i="11"/>
  <c r="BG137" i="11"/>
  <c r="BH137" i="11"/>
  <c r="BI137" i="11"/>
  <c r="BJ137" i="11"/>
  <c r="BK137" i="11"/>
  <c r="BL137" i="11"/>
  <c r="BM137" i="11"/>
  <c r="BN137" i="11"/>
  <c r="BO137" i="11"/>
  <c r="BQ137" i="11"/>
  <c r="BR137" i="11"/>
  <c r="AF89" i="14" s="1"/>
  <c r="BS137" i="11"/>
  <c r="BT137" i="11"/>
  <c r="BU137" i="11"/>
  <c r="BV137" i="11"/>
  <c r="BW137" i="11"/>
  <c r="BY137" i="11"/>
  <c r="AE89" i="23" s="1"/>
  <c r="CA137" i="11"/>
  <c r="AG89" i="23" s="1"/>
  <c r="CF137" i="11"/>
  <c r="AL89" i="23" s="1"/>
  <c r="I138" i="11"/>
  <c r="J138" i="11"/>
  <c r="K138" i="11"/>
  <c r="L138" i="11"/>
  <c r="M138" i="11"/>
  <c r="N138" i="11"/>
  <c r="O138" i="11"/>
  <c r="P138" i="11"/>
  <c r="Q138" i="11"/>
  <c r="R138" i="11"/>
  <c r="K90" i="23" s="1"/>
  <c r="S138" i="11"/>
  <c r="L90" i="23" s="1"/>
  <c r="T138" i="11"/>
  <c r="M90" i="23" s="1"/>
  <c r="U138" i="11"/>
  <c r="N90" i="23" s="1"/>
  <c r="V138" i="11"/>
  <c r="O90" i="23" s="1"/>
  <c r="W138" i="11"/>
  <c r="P90" i="23" s="1"/>
  <c r="X138" i="11"/>
  <c r="Q90" i="23" s="1"/>
  <c r="Y138" i="11"/>
  <c r="Z138" i="11"/>
  <c r="AA138" i="11"/>
  <c r="AB138" i="11"/>
  <c r="AC138" i="11"/>
  <c r="S90" i="23" s="1"/>
  <c r="AE138" i="11"/>
  <c r="AF138" i="11"/>
  <c r="AH138" i="11"/>
  <c r="U90" i="23" s="1"/>
  <c r="AI138" i="11"/>
  <c r="AJ138" i="11"/>
  <c r="V90" i="23" s="1"/>
  <c r="AK138" i="11"/>
  <c r="AL138" i="11"/>
  <c r="AM138" i="11"/>
  <c r="AN138" i="11"/>
  <c r="AO138" i="11"/>
  <c r="AP138" i="11"/>
  <c r="AQ138" i="11"/>
  <c r="AR138" i="11"/>
  <c r="AS138" i="11"/>
  <c r="AT138" i="11"/>
  <c r="AU138" i="11"/>
  <c r="AV138" i="11"/>
  <c r="AW138" i="11"/>
  <c r="AX138" i="11"/>
  <c r="X90" i="23" s="1"/>
  <c r="AY138" i="11"/>
  <c r="Y90" i="23" s="1"/>
  <c r="AZ138" i="11"/>
  <c r="BA138" i="11"/>
  <c r="BB138" i="11"/>
  <c r="BC138" i="11"/>
  <c r="BE138" i="11"/>
  <c r="BF138" i="11"/>
  <c r="BG138" i="11"/>
  <c r="BH138" i="11"/>
  <c r="BI138" i="11"/>
  <c r="BJ138" i="11"/>
  <c r="BK138" i="11"/>
  <c r="BL138" i="11"/>
  <c r="BM138" i="11"/>
  <c r="BN138" i="11"/>
  <c r="BO138" i="11"/>
  <c r="BP138" i="11"/>
  <c r="BQ138" i="11"/>
  <c r="BR138" i="11"/>
  <c r="AF90" i="14" s="1"/>
  <c r="BS138" i="11"/>
  <c r="BT138" i="11"/>
  <c r="BU138" i="11"/>
  <c r="BV138" i="11"/>
  <c r="BW138" i="11"/>
  <c r="BY138" i="11"/>
  <c r="AE90" i="23" s="1"/>
  <c r="CA138" i="11"/>
  <c r="AG90" i="23" s="1"/>
  <c r="CB138" i="11"/>
  <c r="AH90" i="23" s="1"/>
  <c r="CF138" i="11"/>
  <c r="AL90" i="23" s="1"/>
  <c r="I139" i="11"/>
  <c r="K139" i="11"/>
  <c r="L139" i="11"/>
  <c r="N139" i="11"/>
  <c r="O139" i="11"/>
  <c r="P139" i="11"/>
  <c r="Q139" i="11"/>
  <c r="R139" i="11"/>
  <c r="K91" i="23" s="1"/>
  <c r="S139" i="11"/>
  <c r="L91" i="23" s="1"/>
  <c r="T139" i="11"/>
  <c r="M91" i="23" s="1"/>
  <c r="U139" i="11"/>
  <c r="N91" i="23" s="1"/>
  <c r="V139" i="11"/>
  <c r="O91" i="23" s="1"/>
  <c r="W139" i="11"/>
  <c r="P91" i="23" s="1"/>
  <c r="X139" i="11"/>
  <c r="Q91" i="23" s="1"/>
  <c r="Y139" i="11"/>
  <c r="Z139" i="11"/>
  <c r="AA139" i="11"/>
  <c r="AB139" i="11"/>
  <c r="AC139" i="11"/>
  <c r="S91" i="23" s="1"/>
  <c r="AE139" i="11"/>
  <c r="AF139" i="11"/>
  <c r="AH139" i="11"/>
  <c r="U91" i="23" s="1"/>
  <c r="AI139" i="11"/>
  <c r="AJ139" i="11"/>
  <c r="V91" i="23" s="1"/>
  <c r="AK139" i="11"/>
  <c r="AL139" i="11"/>
  <c r="AM139" i="11"/>
  <c r="AN139" i="11"/>
  <c r="AO139" i="11"/>
  <c r="AP139" i="11"/>
  <c r="AQ139" i="11"/>
  <c r="AR139" i="11"/>
  <c r="AS139" i="11"/>
  <c r="AT139" i="11"/>
  <c r="AU139" i="11"/>
  <c r="AV139" i="11"/>
  <c r="AW139" i="11"/>
  <c r="AX139" i="11"/>
  <c r="X91" i="23" s="1"/>
  <c r="AY139" i="11"/>
  <c r="Y91" i="23" s="1"/>
  <c r="AZ139" i="11"/>
  <c r="BA139" i="11"/>
  <c r="BB139" i="11"/>
  <c r="BC139" i="11"/>
  <c r="BD139" i="11"/>
  <c r="BE139" i="11"/>
  <c r="BF139" i="11"/>
  <c r="BG139" i="11"/>
  <c r="BH139" i="11"/>
  <c r="BI139" i="11"/>
  <c r="BJ139" i="11"/>
  <c r="BK139" i="11"/>
  <c r="BL139" i="11"/>
  <c r="BM139" i="11"/>
  <c r="BN139" i="11"/>
  <c r="BO139" i="11"/>
  <c r="BP139" i="11"/>
  <c r="BQ139" i="11"/>
  <c r="BR139" i="11"/>
  <c r="AF91" i="14" s="1"/>
  <c r="BS139" i="11"/>
  <c r="BT139" i="11"/>
  <c r="BU139" i="11"/>
  <c r="BV139" i="11"/>
  <c r="BW139" i="11"/>
  <c r="BX139" i="11"/>
  <c r="BY139" i="11"/>
  <c r="AE91" i="23" s="1"/>
  <c r="CA139" i="11"/>
  <c r="AG91" i="23" s="1"/>
  <c r="CB139" i="11"/>
  <c r="AH91" i="23" s="1"/>
  <c r="CF139" i="11"/>
  <c r="AL91" i="23" s="1"/>
  <c r="I140" i="11"/>
  <c r="J140" i="11"/>
  <c r="K140" i="11"/>
  <c r="L140" i="11"/>
  <c r="M140" i="11"/>
  <c r="N140" i="11"/>
  <c r="O140" i="11"/>
  <c r="P140" i="11"/>
  <c r="Q140" i="11"/>
  <c r="R140" i="11"/>
  <c r="K92" i="23" s="1"/>
  <c r="S140" i="11"/>
  <c r="L92" i="23" s="1"/>
  <c r="T140" i="11"/>
  <c r="M92" i="23" s="1"/>
  <c r="U140" i="11"/>
  <c r="N92" i="23" s="1"/>
  <c r="V140" i="11"/>
  <c r="O92" i="23" s="1"/>
  <c r="W140" i="11"/>
  <c r="P92" i="23" s="1"/>
  <c r="X140" i="11"/>
  <c r="Q92" i="23" s="1"/>
  <c r="Y140" i="11"/>
  <c r="Z140" i="11"/>
  <c r="AA140" i="11"/>
  <c r="AB140" i="11"/>
  <c r="AC140" i="11"/>
  <c r="S92" i="23" s="1"/>
  <c r="AE140" i="11"/>
  <c r="AF140" i="11"/>
  <c r="AH140" i="11"/>
  <c r="U92" i="23" s="1"/>
  <c r="AI140" i="11"/>
  <c r="AJ140" i="11"/>
  <c r="V92" i="23" s="1"/>
  <c r="AK140" i="11"/>
  <c r="AL140" i="11"/>
  <c r="AM140" i="11"/>
  <c r="AN140" i="11"/>
  <c r="AO140" i="11"/>
  <c r="AP140" i="11"/>
  <c r="AQ140" i="11"/>
  <c r="AR140" i="11"/>
  <c r="AS140" i="11"/>
  <c r="AT140" i="11"/>
  <c r="AU140" i="11"/>
  <c r="AV140" i="11"/>
  <c r="AW140" i="11"/>
  <c r="AX140" i="11"/>
  <c r="X92" i="23" s="1"/>
  <c r="AY140" i="11"/>
  <c r="Y92" i="23" s="1"/>
  <c r="AZ140" i="11"/>
  <c r="BA140" i="11"/>
  <c r="BB140" i="11"/>
  <c r="BC140" i="11"/>
  <c r="BD140" i="11"/>
  <c r="BE140" i="11"/>
  <c r="BF140" i="11"/>
  <c r="BG140" i="11"/>
  <c r="BH140" i="11"/>
  <c r="BI140" i="11"/>
  <c r="BJ140" i="11"/>
  <c r="BK140" i="11"/>
  <c r="BL140" i="11"/>
  <c r="BM140" i="11"/>
  <c r="BN140" i="11"/>
  <c r="BO140" i="11"/>
  <c r="BP140" i="11"/>
  <c r="BR140" i="11"/>
  <c r="AF92" i="14" s="1"/>
  <c r="BS140" i="11"/>
  <c r="BT140" i="11"/>
  <c r="BU140" i="11"/>
  <c r="BV140" i="11"/>
  <c r="BW140" i="11"/>
  <c r="BX140" i="11"/>
  <c r="BY140" i="11"/>
  <c r="AE92" i="23" s="1"/>
  <c r="CA140" i="11"/>
  <c r="AG92" i="23" s="1"/>
  <c r="CB140" i="11"/>
  <c r="AH92" i="23" s="1"/>
  <c r="CF140" i="11"/>
  <c r="AL92" i="23" s="1"/>
  <c r="I141" i="11"/>
  <c r="J141" i="11"/>
  <c r="K141" i="11"/>
  <c r="L141" i="11"/>
  <c r="O141" i="11"/>
  <c r="P141" i="11"/>
  <c r="Q141" i="11"/>
  <c r="R141" i="11"/>
  <c r="K93" i="23" s="1"/>
  <c r="S141" i="11"/>
  <c r="L93" i="23" s="1"/>
  <c r="T141" i="11"/>
  <c r="M93" i="23" s="1"/>
  <c r="U141" i="11"/>
  <c r="N93" i="23" s="1"/>
  <c r="V141" i="11"/>
  <c r="O93" i="23" s="1"/>
  <c r="W141" i="11"/>
  <c r="P93" i="23" s="1"/>
  <c r="X141" i="11"/>
  <c r="Q93" i="23" s="1"/>
  <c r="Y141" i="11"/>
  <c r="Z141" i="11"/>
  <c r="AA141" i="11"/>
  <c r="AB141" i="11"/>
  <c r="AC141" i="11"/>
  <c r="S93" i="23" s="1"/>
  <c r="AE141" i="11"/>
  <c r="AF141" i="11"/>
  <c r="AH141" i="11"/>
  <c r="U93" i="23" s="1"/>
  <c r="AI141" i="11"/>
  <c r="AJ141" i="11"/>
  <c r="V93" i="23" s="1"/>
  <c r="AK141" i="11"/>
  <c r="AL141" i="11"/>
  <c r="AM141" i="11"/>
  <c r="AN141" i="11"/>
  <c r="AO141" i="11"/>
  <c r="AP141" i="11"/>
  <c r="AQ141" i="11"/>
  <c r="AR141" i="11"/>
  <c r="AS141" i="11"/>
  <c r="AT141" i="11"/>
  <c r="AU141" i="11"/>
  <c r="AV141" i="11"/>
  <c r="AW141" i="11"/>
  <c r="AX141" i="11"/>
  <c r="X93" i="23" s="1"/>
  <c r="AY141" i="11"/>
  <c r="Y93" i="23" s="1"/>
  <c r="AZ141" i="11"/>
  <c r="BA141" i="11"/>
  <c r="BB141" i="11"/>
  <c r="BC141" i="11"/>
  <c r="BD141" i="11"/>
  <c r="BE141" i="11"/>
  <c r="BF141" i="11"/>
  <c r="BG141" i="11"/>
  <c r="BH141" i="11"/>
  <c r="BI141" i="11"/>
  <c r="BJ141" i="11"/>
  <c r="BK141" i="11"/>
  <c r="BL141" i="11"/>
  <c r="BM141" i="11"/>
  <c r="BN141" i="11"/>
  <c r="BO141" i="11"/>
  <c r="BP141" i="11"/>
  <c r="BQ141" i="11"/>
  <c r="BR141" i="11"/>
  <c r="AF93" i="14" s="1"/>
  <c r="BS141" i="11"/>
  <c r="BT141" i="11"/>
  <c r="BU141" i="11"/>
  <c r="BV141" i="11"/>
  <c r="BW141" i="11"/>
  <c r="BX141" i="11"/>
  <c r="BY141" i="11"/>
  <c r="AE93" i="23" s="1"/>
  <c r="CA141" i="11"/>
  <c r="AG93" i="23" s="1"/>
  <c r="CB141" i="11"/>
  <c r="AH93" i="23" s="1"/>
  <c r="CF141" i="11"/>
  <c r="AL93" i="23" s="1"/>
  <c r="I142" i="11"/>
  <c r="J142" i="11"/>
  <c r="K142" i="11"/>
  <c r="L142" i="11"/>
  <c r="M142" i="11"/>
  <c r="N142" i="11"/>
  <c r="O142" i="11"/>
  <c r="P142" i="11"/>
  <c r="Q142" i="11"/>
  <c r="R142" i="11"/>
  <c r="K94" i="23" s="1"/>
  <c r="S142" i="11"/>
  <c r="L94" i="23" s="1"/>
  <c r="T142" i="11"/>
  <c r="M94" i="23" s="1"/>
  <c r="U142" i="11"/>
  <c r="N94" i="23" s="1"/>
  <c r="V142" i="11"/>
  <c r="O94" i="23" s="1"/>
  <c r="W142" i="11"/>
  <c r="P94" i="23" s="1"/>
  <c r="X142" i="11"/>
  <c r="Q94" i="23" s="1"/>
  <c r="Y142" i="11"/>
  <c r="Z142" i="11"/>
  <c r="AA142" i="11"/>
  <c r="AB142" i="11"/>
  <c r="AC142" i="11"/>
  <c r="S94" i="23" s="1"/>
  <c r="AE142" i="11"/>
  <c r="AF142" i="11"/>
  <c r="AH142" i="11"/>
  <c r="U94" i="23" s="1"/>
  <c r="AI142" i="11"/>
  <c r="AJ142" i="11"/>
  <c r="V94" i="23" s="1"/>
  <c r="AK142" i="11"/>
  <c r="AL142" i="11"/>
  <c r="AM142" i="11"/>
  <c r="AN142" i="11"/>
  <c r="AO142" i="11"/>
  <c r="AP142" i="11"/>
  <c r="AQ142" i="11"/>
  <c r="AR142" i="11"/>
  <c r="AS142" i="11"/>
  <c r="AT142" i="11"/>
  <c r="AU142" i="11"/>
  <c r="AV142" i="11"/>
  <c r="AW142" i="11"/>
  <c r="AX142" i="11"/>
  <c r="X94" i="23" s="1"/>
  <c r="AY142" i="11"/>
  <c r="Y94" i="23" s="1"/>
  <c r="AZ142" i="11"/>
  <c r="BA142" i="11"/>
  <c r="BB142" i="11"/>
  <c r="BC142" i="11"/>
  <c r="BD142" i="11"/>
  <c r="BE142" i="11"/>
  <c r="BF142" i="11"/>
  <c r="BG142" i="11"/>
  <c r="BH142" i="11"/>
  <c r="BI142" i="11"/>
  <c r="BJ142" i="11"/>
  <c r="BK142" i="11"/>
  <c r="BL142" i="11"/>
  <c r="BM142" i="11"/>
  <c r="BN142" i="11"/>
  <c r="BO142" i="11"/>
  <c r="BR142" i="11"/>
  <c r="AF94" i="14" s="1"/>
  <c r="BS142" i="11"/>
  <c r="BT142" i="11"/>
  <c r="BU142" i="11"/>
  <c r="BV142" i="11"/>
  <c r="BW142" i="11"/>
  <c r="BX142" i="11"/>
  <c r="BY142" i="11"/>
  <c r="AE94" i="23" s="1"/>
  <c r="CA142" i="11"/>
  <c r="AG94" i="23" s="1"/>
  <c r="CB142" i="11"/>
  <c r="AH94" i="23" s="1"/>
  <c r="CF142" i="11"/>
  <c r="AL94" i="23" s="1"/>
  <c r="Q143" i="11"/>
  <c r="J143" i="11"/>
  <c r="K143" i="11"/>
  <c r="L143" i="11"/>
  <c r="M143" i="11"/>
  <c r="N143" i="11"/>
  <c r="O143" i="11"/>
  <c r="P143" i="11"/>
  <c r="R143" i="11"/>
  <c r="K95" i="23" s="1"/>
  <c r="S143" i="11"/>
  <c r="L95" i="23" s="1"/>
  <c r="T143" i="11"/>
  <c r="M95" i="23" s="1"/>
  <c r="U143" i="11"/>
  <c r="N95" i="23" s="1"/>
  <c r="V143" i="11"/>
  <c r="O95" i="23" s="1"/>
  <c r="W143" i="11"/>
  <c r="P95" i="23" s="1"/>
  <c r="X143" i="11"/>
  <c r="Q95" i="23" s="1"/>
  <c r="Y143" i="11"/>
  <c r="Z143" i="11"/>
  <c r="AA143" i="11"/>
  <c r="AB143" i="11"/>
  <c r="AC143" i="11"/>
  <c r="S95" i="23" s="1"/>
  <c r="AE143" i="11"/>
  <c r="AF143" i="11"/>
  <c r="AH143" i="11"/>
  <c r="U95" i="23" s="1"/>
  <c r="AI143" i="11"/>
  <c r="AJ143" i="11"/>
  <c r="V95" i="23" s="1"/>
  <c r="AK143" i="11"/>
  <c r="AL143" i="11"/>
  <c r="AM143" i="11"/>
  <c r="AN143" i="11"/>
  <c r="AO143" i="11"/>
  <c r="AP143" i="11"/>
  <c r="AQ143" i="11"/>
  <c r="AR143" i="11"/>
  <c r="AS143" i="11"/>
  <c r="AT143" i="11"/>
  <c r="AU143" i="11"/>
  <c r="AV143" i="11"/>
  <c r="AW143" i="11"/>
  <c r="AX143" i="11"/>
  <c r="X95" i="23" s="1"/>
  <c r="AY143" i="11"/>
  <c r="Y95" i="23" s="1"/>
  <c r="AZ143" i="11"/>
  <c r="BA143" i="11"/>
  <c r="BB143" i="11"/>
  <c r="BC143" i="11"/>
  <c r="BD143" i="11"/>
  <c r="BE143" i="11"/>
  <c r="BF143" i="11"/>
  <c r="BG143" i="11"/>
  <c r="BH143" i="11"/>
  <c r="BI143" i="11"/>
  <c r="BJ143" i="11"/>
  <c r="BK143" i="11"/>
  <c r="BL143" i="11"/>
  <c r="BM143" i="11"/>
  <c r="BN143" i="11"/>
  <c r="BO143" i="11"/>
  <c r="BP143" i="11"/>
  <c r="BQ143" i="11"/>
  <c r="BR143" i="11"/>
  <c r="AF95" i="14" s="1"/>
  <c r="BS143" i="11"/>
  <c r="BT143" i="11"/>
  <c r="BU143" i="11"/>
  <c r="BV143" i="11"/>
  <c r="BW143" i="11"/>
  <c r="BX143" i="11"/>
  <c r="BY143" i="11"/>
  <c r="AE95" i="23" s="1"/>
  <c r="CA143" i="11"/>
  <c r="AG95" i="23" s="1"/>
  <c r="CF143" i="11"/>
  <c r="AL95" i="23" s="1"/>
  <c r="I144" i="11"/>
  <c r="J144" i="11"/>
  <c r="K144" i="11"/>
  <c r="L144" i="11"/>
  <c r="M144" i="11"/>
  <c r="N144" i="11"/>
  <c r="O144" i="11"/>
  <c r="P144" i="11"/>
  <c r="Q144" i="11"/>
  <c r="R144" i="11"/>
  <c r="K96" i="23" s="1"/>
  <c r="S144" i="11"/>
  <c r="L96" i="23" s="1"/>
  <c r="T144" i="11"/>
  <c r="M96" i="23" s="1"/>
  <c r="U144" i="11"/>
  <c r="N96" i="23" s="1"/>
  <c r="V144" i="11"/>
  <c r="O96" i="23" s="1"/>
  <c r="W144" i="11"/>
  <c r="P96" i="23" s="1"/>
  <c r="X144" i="11"/>
  <c r="Q96" i="23" s="1"/>
  <c r="Y144" i="11"/>
  <c r="Z144" i="11"/>
  <c r="AA144" i="11"/>
  <c r="AB144" i="11"/>
  <c r="AC144" i="11"/>
  <c r="S96" i="23" s="1"/>
  <c r="AE144" i="11"/>
  <c r="AF144" i="11"/>
  <c r="AH144" i="11"/>
  <c r="U96" i="23" s="1"/>
  <c r="AI144" i="11"/>
  <c r="AJ144" i="11"/>
  <c r="V96" i="23" s="1"/>
  <c r="AK144" i="11"/>
  <c r="AL144" i="11"/>
  <c r="AM144" i="11"/>
  <c r="AN144" i="11"/>
  <c r="AO144" i="11"/>
  <c r="AP144" i="11"/>
  <c r="AQ144" i="11"/>
  <c r="AR144" i="11"/>
  <c r="AS144" i="11"/>
  <c r="AT144" i="11"/>
  <c r="AU144" i="11"/>
  <c r="AV144" i="11"/>
  <c r="AW144" i="11"/>
  <c r="AX144" i="11"/>
  <c r="X96" i="23" s="1"/>
  <c r="AY144" i="11"/>
  <c r="Y96" i="23" s="1"/>
  <c r="AZ144" i="11"/>
  <c r="BA144" i="11"/>
  <c r="BB144" i="11"/>
  <c r="BC144" i="11"/>
  <c r="BD144" i="11"/>
  <c r="BE144" i="11"/>
  <c r="BF144" i="11"/>
  <c r="BG144" i="11"/>
  <c r="BH144" i="11"/>
  <c r="BI144" i="11"/>
  <c r="BJ144" i="11"/>
  <c r="BK144" i="11"/>
  <c r="BL144" i="11"/>
  <c r="BM144" i="11"/>
  <c r="BN144" i="11"/>
  <c r="BO144" i="11"/>
  <c r="BP144" i="11"/>
  <c r="BQ144" i="11"/>
  <c r="BR144" i="11"/>
  <c r="AF96" i="14" s="1"/>
  <c r="BS144" i="11"/>
  <c r="BT144" i="11"/>
  <c r="BU144" i="11"/>
  <c r="BV144" i="11"/>
  <c r="BW144" i="11"/>
  <c r="BX144" i="11"/>
  <c r="BY144" i="11"/>
  <c r="AE96" i="23" s="1"/>
  <c r="CA144" i="11"/>
  <c r="AG96" i="23" s="1"/>
  <c r="CB144" i="11"/>
  <c r="AH96" i="23" s="1"/>
  <c r="CF144" i="11"/>
  <c r="AL96" i="23" s="1"/>
  <c r="Q145" i="11"/>
  <c r="I145" i="11"/>
  <c r="J145" i="11"/>
  <c r="K145" i="11"/>
  <c r="L145" i="11"/>
  <c r="M145" i="11"/>
  <c r="N145" i="11"/>
  <c r="O145" i="11"/>
  <c r="P145" i="11"/>
  <c r="R145" i="11"/>
  <c r="K97" i="23" s="1"/>
  <c r="S145" i="11"/>
  <c r="L97" i="23" s="1"/>
  <c r="T145" i="11"/>
  <c r="M97" i="23" s="1"/>
  <c r="U145" i="11"/>
  <c r="N97" i="23" s="1"/>
  <c r="V145" i="11"/>
  <c r="O97" i="23" s="1"/>
  <c r="W145" i="11"/>
  <c r="P97" i="23" s="1"/>
  <c r="X145" i="11"/>
  <c r="Q97" i="23" s="1"/>
  <c r="Y145" i="11"/>
  <c r="Z145" i="11"/>
  <c r="AA145" i="11"/>
  <c r="AB145" i="11"/>
  <c r="AC145" i="11"/>
  <c r="S97" i="23" s="1"/>
  <c r="AE145" i="11"/>
  <c r="AF145" i="11"/>
  <c r="AH145" i="11"/>
  <c r="U97" i="23" s="1"/>
  <c r="AI145" i="11"/>
  <c r="AJ145" i="11"/>
  <c r="V97" i="23" s="1"/>
  <c r="AK145" i="11"/>
  <c r="AL145" i="11"/>
  <c r="AM145" i="11"/>
  <c r="AN145" i="11"/>
  <c r="AO145" i="11"/>
  <c r="AP145" i="11"/>
  <c r="AQ145" i="11"/>
  <c r="AR145" i="11"/>
  <c r="AS145" i="11"/>
  <c r="AT145" i="11"/>
  <c r="AU145" i="11"/>
  <c r="AV145" i="11"/>
  <c r="AW145" i="11"/>
  <c r="AX145" i="11"/>
  <c r="X97" i="23" s="1"/>
  <c r="AY145" i="11"/>
  <c r="Y97" i="23" s="1"/>
  <c r="AZ145" i="11"/>
  <c r="BA145" i="11"/>
  <c r="BB145" i="11"/>
  <c r="BC145" i="11"/>
  <c r="BD145" i="11"/>
  <c r="BE145" i="11"/>
  <c r="BF145" i="11"/>
  <c r="BG145" i="11"/>
  <c r="BH145" i="11"/>
  <c r="BI145" i="11"/>
  <c r="BJ145" i="11"/>
  <c r="BK145" i="11"/>
  <c r="BL145" i="11"/>
  <c r="BM145" i="11"/>
  <c r="BN145" i="11"/>
  <c r="BO145" i="11"/>
  <c r="BP145" i="11"/>
  <c r="BQ145" i="11"/>
  <c r="BR145" i="11"/>
  <c r="AF97" i="14" s="1"/>
  <c r="BS145" i="11"/>
  <c r="BT145" i="11"/>
  <c r="BU145" i="11"/>
  <c r="BV145" i="11"/>
  <c r="BW145" i="11"/>
  <c r="BX145" i="11"/>
  <c r="BY145" i="11"/>
  <c r="AE97" i="23" s="1"/>
  <c r="CA145" i="11"/>
  <c r="AG97" i="23" s="1"/>
  <c r="CB145" i="11"/>
  <c r="AH97" i="23" s="1"/>
  <c r="CF145" i="11"/>
  <c r="AL97" i="23" s="1"/>
  <c r="I146" i="11"/>
  <c r="J146" i="11"/>
  <c r="K146" i="11"/>
  <c r="L146" i="11"/>
  <c r="M146" i="11"/>
  <c r="N146" i="11"/>
  <c r="O146" i="11"/>
  <c r="P146" i="11"/>
  <c r="Q146" i="11"/>
  <c r="R146" i="11"/>
  <c r="K98" i="23" s="1"/>
  <c r="S146" i="11"/>
  <c r="T146" i="11"/>
  <c r="M98" i="23" s="1"/>
  <c r="U146" i="11"/>
  <c r="N98" i="23" s="1"/>
  <c r="V146" i="11"/>
  <c r="O98" i="23" s="1"/>
  <c r="W146" i="11"/>
  <c r="P98" i="23" s="1"/>
  <c r="X146" i="11"/>
  <c r="Q98" i="23" s="1"/>
  <c r="Y146" i="11"/>
  <c r="Z146" i="11"/>
  <c r="AA146" i="11"/>
  <c r="AB146" i="11"/>
  <c r="AC146" i="11"/>
  <c r="S98" i="23" s="1"/>
  <c r="AE146" i="11"/>
  <c r="AF146" i="11"/>
  <c r="AH146" i="11"/>
  <c r="U98" i="23" s="1"/>
  <c r="AI146" i="11"/>
  <c r="AJ146" i="11"/>
  <c r="V98" i="23" s="1"/>
  <c r="AK146" i="11"/>
  <c r="AL146" i="11"/>
  <c r="AM146" i="11"/>
  <c r="AN146" i="11"/>
  <c r="AO146" i="11"/>
  <c r="AP146" i="11"/>
  <c r="AQ146" i="11"/>
  <c r="AR146" i="11"/>
  <c r="AS146" i="11"/>
  <c r="AT146" i="11"/>
  <c r="AU146" i="11"/>
  <c r="AV146" i="11"/>
  <c r="AW146" i="11"/>
  <c r="AX146" i="11"/>
  <c r="X98" i="23" s="1"/>
  <c r="AY146" i="11"/>
  <c r="Y98" i="23" s="1"/>
  <c r="AZ146" i="11"/>
  <c r="BA146" i="11"/>
  <c r="BB146" i="11"/>
  <c r="BC146" i="11"/>
  <c r="BD146" i="11"/>
  <c r="BE146" i="11"/>
  <c r="BF146" i="11"/>
  <c r="BG146" i="11"/>
  <c r="BH146" i="11"/>
  <c r="BI146" i="11"/>
  <c r="BJ146" i="11"/>
  <c r="BK146" i="11"/>
  <c r="BL146" i="11"/>
  <c r="BM146" i="11"/>
  <c r="BN146" i="11"/>
  <c r="BO146" i="11"/>
  <c r="BP146" i="11"/>
  <c r="BQ146" i="11"/>
  <c r="BR146" i="11"/>
  <c r="AF98" i="14" s="1"/>
  <c r="BS146" i="11"/>
  <c r="BT146" i="11"/>
  <c r="BU146" i="11"/>
  <c r="BV146" i="11"/>
  <c r="BW146" i="11"/>
  <c r="BX146" i="11"/>
  <c r="BY146" i="11"/>
  <c r="AE98" i="23" s="1"/>
  <c r="CA146" i="11"/>
  <c r="AG98" i="23" s="1"/>
  <c r="CB146" i="11"/>
  <c r="AH98" i="23" s="1"/>
  <c r="CF146" i="11"/>
  <c r="AL98" i="23" s="1"/>
  <c r="I147" i="11"/>
  <c r="J147" i="11"/>
  <c r="K147" i="11"/>
  <c r="L147" i="11"/>
  <c r="M147" i="11"/>
  <c r="N147" i="11"/>
  <c r="O147" i="11"/>
  <c r="P147" i="11"/>
  <c r="Q147" i="11"/>
  <c r="R147" i="11"/>
  <c r="K99" i="23" s="1"/>
  <c r="T147" i="11"/>
  <c r="M99" i="23" s="1"/>
  <c r="U147" i="11"/>
  <c r="N99" i="23" s="1"/>
  <c r="V147" i="11"/>
  <c r="O99" i="23" s="1"/>
  <c r="W147" i="11"/>
  <c r="P99" i="23" s="1"/>
  <c r="X147" i="11"/>
  <c r="Q99" i="23" s="1"/>
  <c r="Y147" i="11"/>
  <c r="Z147" i="11"/>
  <c r="AA147" i="11"/>
  <c r="AB147" i="11"/>
  <c r="AC147" i="11"/>
  <c r="S99" i="23" s="1"/>
  <c r="AE147" i="11"/>
  <c r="AF147" i="11"/>
  <c r="AH147" i="11"/>
  <c r="U99" i="23" s="1"/>
  <c r="AI147" i="11"/>
  <c r="AJ147" i="11"/>
  <c r="V99" i="23" s="1"/>
  <c r="AK147" i="11"/>
  <c r="AL147" i="11"/>
  <c r="AM147" i="11"/>
  <c r="AN147" i="11"/>
  <c r="AO147" i="11"/>
  <c r="AP147" i="11"/>
  <c r="AQ147" i="11"/>
  <c r="AR147" i="11"/>
  <c r="AS147" i="11"/>
  <c r="AT147" i="11"/>
  <c r="AU147" i="11"/>
  <c r="AV147" i="11"/>
  <c r="AW147" i="11"/>
  <c r="AX147" i="11"/>
  <c r="X99" i="23" s="1"/>
  <c r="AY147" i="11"/>
  <c r="Y99" i="23" s="1"/>
  <c r="AZ147" i="11"/>
  <c r="BA147" i="11"/>
  <c r="BB147" i="11"/>
  <c r="BC147" i="11"/>
  <c r="BD147" i="11"/>
  <c r="BE147" i="11"/>
  <c r="BF147" i="11"/>
  <c r="BG147" i="11"/>
  <c r="BH147" i="11"/>
  <c r="BI147" i="11"/>
  <c r="BJ147" i="11"/>
  <c r="BK147" i="11"/>
  <c r="BL147" i="11"/>
  <c r="BM147" i="11"/>
  <c r="BN147" i="11"/>
  <c r="BO147" i="11"/>
  <c r="BP147" i="11"/>
  <c r="BQ147" i="11"/>
  <c r="BR147" i="11"/>
  <c r="AF99" i="14" s="1"/>
  <c r="BT147" i="11"/>
  <c r="BU147" i="11"/>
  <c r="BV147" i="11"/>
  <c r="BW147" i="11"/>
  <c r="BX147" i="11"/>
  <c r="BY147" i="11"/>
  <c r="AE99" i="23" s="1"/>
  <c r="CA147" i="11"/>
  <c r="AG99" i="23" s="1"/>
  <c r="CB147" i="11"/>
  <c r="AH99" i="23" s="1"/>
  <c r="CF147" i="11"/>
  <c r="AL99" i="23" s="1"/>
  <c r="I148" i="11"/>
  <c r="J148" i="11"/>
  <c r="K148" i="11"/>
  <c r="L148" i="11"/>
  <c r="M148" i="11"/>
  <c r="N148" i="11"/>
  <c r="O148" i="11"/>
  <c r="P148" i="11"/>
  <c r="Q148" i="11"/>
  <c r="R148" i="11"/>
  <c r="K100" i="23" s="1"/>
  <c r="T148" i="11"/>
  <c r="M100" i="23" s="1"/>
  <c r="U148" i="11"/>
  <c r="N100" i="23" s="1"/>
  <c r="V148" i="11"/>
  <c r="O100" i="23" s="1"/>
  <c r="W148" i="11"/>
  <c r="P100" i="23" s="1"/>
  <c r="X148" i="11"/>
  <c r="Q100" i="23" s="1"/>
  <c r="Y148" i="11"/>
  <c r="Z148" i="11"/>
  <c r="AA148" i="11"/>
  <c r="AB148" i="11"/>
  <c r="AC148" i="11"/>
  <c r="S100" i="23" s="1"/>
  <c r="AE148" i="11"/>
  <c r="AF148" i="11"/>
  <c r="AH148" i="11"/>
  <c r="U100" i="23" s="1"/>
  <c r="AI148" i="11"/>
  <c r="AJ148" i="11"/>
  <c r="V100" i="23" s="1"/>
  <c r="AK148" i="11"/>
  <c r="AL148" i="11"/>
  <c r="AM148" i="11"/>
  <c r="AN148" i="11"/>
  <c r="AO148" i="11"/>
  <c r="AP148" i="11"/>
  <c r="AQ148" i="11"/>
  <c r="AR148" i="11"/>
  <c r="AS148" i="11"/>
  <c r="AT148" i="11"/>
  <c r="AU148" i="11"/>
  <c r="AV148" i="11"/>
  <c r="AW148" i="11"/>
  <c r="AX148" i="11"/>
  <c r="X100" i="23" s="1"/>
  <c r="AY148" i="11"/>
  <c r="Y100" i="23" s="1"/>
  <c r="AZ148" i="11"/>
  <c r="BA148" i="11"/>
  <c r="BB148" i="11"/>
  <c r="BC148" i="11"/>
  <c r="BD148" i="11"/>
  <c r="BE148" i="11"/>
  <c r="BF148" i="11"/>
  <c r="BG148" i="11"/>
  <c r="BH148" i="11"/>
  <c r="BI148" i="11"/>
  <c r="BJ148" i="11"/>
  <c r="BK148" i="11"/>
  <c r="BL148" i="11"/>
  <c r="BM148" i="11"/>
  <c r="BN148" i="11"/>
  <c r="BO148" i="11"/>
  <c r="BP148" i="11"/>
  <c r="BQ148" i="11"/>
  <c r="BR148" i="11"/>
  <c r="AF100" i="14" s="1"/>
  <c r="BS148" i="11"/>
  <c r="BT148" i="11"/>
  <c r="BU148" i="11"/>
  <c r="BV148" i="11"/>
  <c r="BW148" i="11"/>
  <c r="BX148" i="11"/>
  <c r="BY148" i="11"/>
  <c r="AE100" i="23" s="1"/>
  <c r="CA148" i="11"/>
  <c r="AG100" i="23" s="1"/>
  <c r="CB148" i="11"/>
  <c r="AH100" i="23" s="1"/>
  <c r="CF148" i="11"/>
  <c r="AL100" i="23" s="1"/>
  <c r="I149" i="11"/>
  <c r="J149" i="11"/>
  <c r="K149" i="11"/>
  <c r="L149" i="11"/>
  <c r="M149" i="11"/>
  <c r="N149" i="11"/>
  <c r="O149" i="11"/>
  <c r="P149" i="11"/>
  <c r="Q149" i="11"/>
  <c r="R149" i="11"/>
  <c r="K101" i="23" s="1"/>
  <c r="S149" i="11"/>
  <c r="T149" i="11"/>
  <c r="M101" i="23" s="1"/>
  <c r="U149" i="11"/>
  <c r="N101" i="23" s="1"/>
  <c r="V149" i="11"/>
  <c r="O101" i="23" s="1"/>
  <c r="W149" i="11"/>
  <c r="P101" i="23" s="1"/>
  <c r="X149" i="11"/>
  <c r="Q101" i="23" s="1"/>
  <c r="Y149" i="11"/>
  <c r="Z149" i="11"/>
  <c r="AA149" i="11"/>
  <c r="AB149" i="11"/>
  <c r="AC149" i="11"/>
  <c r="S101" i="23" s="1"/>
  <c r="AE149" i="11"/>
  <c r="AF149" i="11"/>
  <c r="AH149" i="11"/>
  <c r="U101" i="23" s="1"/>
  <c r="AI149" i="11"/>
  <c r="AJ149" i="11"/>
  <c r="V101" i="23" s="1"/>
  <c r="AK149" i="11"/>
  <c r="AL149" i="11"/>
  <c r="AM149" i="11"/>
  <c r="AN149" i="11"/>
  <c r="AO149" i="11"/>
  <c r="AP149" i="11"/>
  <c r="AQ149" i="11"/>
  <c r="AR149" i="11"/>
  <c r="AS149" i="11"/>
  <c r="AT149" i="11"/>
  <c r="AU149" i="11"/>
  <c r="AV149" i="11"/>
  <c r="AW149" i="11"/>
  <c r="AX149" i="11"/>
  <c r="X101" i="23" s="1"/>
  <c r="AY149" i="11"/>
  <c r="Y101" i="23" s="1"/>
  <c r="AZ149" i="11"/>
  <c r="BA149" i="11"/>
  <c r="BB149" i="11"/>
  <c r="BC149" i="11"/>
  <c r="BD149" i="11"/>
  <c r="BE149" i="11"/>
  <c r="BF149" i="11"/>
  <c r="BG149" i="11"/>
  <c r="BH149" i="11"/>
  <c r="BI149" i="11"/>
  <c r="BJ149" i="11"/>
  <c r="BK149" i="11"/>
  <c r="BL149" i="11"/>
  <c r="BM149" i="11"/>
  <c r="BN149" i="11"/>
  <c r="BO149" i="11"/>
  <c r="BP149" i="11"/>
  <c r="BQ149" i="11"/>
  <c r="BR149" i="11"/>
  <c r="AF101" i="14" s="1"/>
  <c r="BS149" i="11"/>
  <c r="BT149" i="11"/>
  <c r="BU149" i="11"/>
  <c r="BV149" i="11"/>
  <c r="BW149" i="11"/>
  <c r="BX149" i="11"/>
  <c r="BY149" i="11"/>
  <c r="AE101" i="23" s="1"/>
  <c r="CA149" i="11"/>
  <c r="AG101" i="23" s="1"/>
  <c r="CB149" i="11"/>
  <c r="AH101" i="23" s="1"/>
  <c r="CF149" i="11"/>
  <c r="AL101" i="23" s="1"/>
  <c r="I150" i="11"/>
  <c r="J150" i="11"/>
  <c r="K150" i="11"/>
  <c r="L150" i="11"/>
  <c r="M150" i="11"/>
  <c r="N150" i="11"/>
  <c r="O150" i="11"/>
  <c r="P150" i="11"/>
  <c r="Q150" i="11"/>
  <c r="R150" i="11"/>
  <c r="K102" i="23" s="1"/>
  <c r="T150" i="11"/>
  <c r="M102" i="23" s="1"/>
  <c r="U150" i="11"/>
  <c r="N102" i="23" s="1"/>
  <c r="V150" i="11"/>
  <c r="O102" i="23" s="1"/>
  <c r="W150" i="11"/>
  <c r="P102" i="23" s="1"/>
  <c r="X150" i="11"/>
  <c r="Q102" i="23" s="1"/>
  <c r="Y150" i="11"/>
  <c r="Z150" i="11"/>
  <c r="AA150" i="11"/>
  <c r="AB150" i="11"/>
  <c r="AC150" i="11"/>
  <c r="S102" i="23" s="1"/>
  <c r="AE150" i="11"/>
  <c r="AF150" i="11"/>
  <c r="AH150" i="11"/>
  <c r="U102" i="23" s="1"/>
  <c r="AI150" i="11"/>
  <c r="AJ150" i="11"/>
  <c r="V102" i="23" s="1"/>
  <c r="AK150" i="11"/>
  <c r="AL150" i="11"/>
  <c r="AM150" i="11"/>
  <c r="AN150" i="11"/>
  <c r="AO150" i="11"/>
  <c r="AP150" i="11"/>
  <c r="AQ150" i="11"/>
  <c r="AR150" i="11"/>
  <c r="AS150" i="11"/>
  <c r="AT150" i="11"/>
  <c r="AU150" i="11"/>
  <c r="AV150" i="11"/>
  <c r="AW150" i="11"/>
  <c r="AX150" i="11"/>
  <c r="X102" i="23" s="1"/>
  <c r="AY150" i="11"/>
  <c r="Y102" i="23" s="1"/>
  <c r="AZ150" i="11"/>
  <c r="BA150" i="11"/>
  <c r="BB150" i="11"/>
  <c r="BC150" i="11"/>
  <c r="BD150" i="11"/>
  <c r="BE150" i="11"/>
  <c r="BH150" i="11"/>
  <c r="BI150" i="11"/>
  <c r="BJ150" i="11"/>
  <c r="BK150" i="11"/>
  <c r="BL150" i="11"/>
  <c r="BM150" i="11"/>
  <c r="BN150" i="11"/>
  <c r="BO150" i="11"/>
  <c r="BP150" i="11"/>
  <c r="BQ150" i="11"/>
  <c r="BR150" i="11"/>
  <c r="AF102" i="14" s="1"/>
  <c r="BS150" i="11"/>
  <c r="BT150" i="11"/>
  <c r="BU150" i="11"/>
  <c r="BV150" i="11"/>
  <c r="BW150" i="11"/>
  <c r="BX150" i="11"/>
  <c r="BY150" i="11"/>
  <c r="AE102" i="23" s="1"/>
  <c r="CA150" i="11"/>
  <c r="AG102" i="23" s="1"/>
  <c r="CB150" i="11"/>
  <c r="AH102" i="23" s="1"/>
  <c r="CF150" i="11"/>
  <c r="AL102" i="23" s="1"/>
  <c r="I151" i="11"/>
  <c r="J151" i="11"/>
  <c r="K151" i="11"/>
  <c r="L151" i="11"/>
  <c r="M151" i="11"/>
  <c r="N151" i="11"/>
  <c r="O151" i="11"/>
  <c r="P151" i="11"/>
  <c r="Q151" i="11"/>
  <c r="R151" i="11"/>
  <c r="K103" i="23" s="1"/>
  <c r="T151" i="11"/>
  <c r="M103" i="23" s="1"/>
  <c r="U151" i="11"/>
  <c r="N103" i="23" s="1"/>
  <c r="V151" i="11"/>
  <c r="O103" i="23" s="1"/>
  <c r="W151" i="11"/>
  <c r="P103" i="23" s="1"/>
  <c r="X151" i="11"/>
  <c r="Q103" i="23" s="1"/>
  <c r="Y151" i="11"/>
  <c r="Z151" i="11"/>
  <c r="AA151" i="11"/>
  <c r="AB151" i="11"/>
  <c r="AC151" i="11"/>
  <c r="S103" i="23" s="1"/>
  <c r="AE151" i="11"/>
  <c r="AF151" i="11"/>
  <c r="AH151" i="11"/>
  <c r="U103" i="23" s="1"/>
  <c r="AI151" i="11"/>
  <c r="AJ151" i="11"/>
  <c r="V103" i="23" s="1"/>
  <c r="AK151" i="11"/>
  <c r="AL151" i="11"/>
  <c r="AM151" i="11"/>
  <c r="AN151" i="11"/>
  <c r="AO151" i="11"/>
  <c r="AP151" i="11"/>
  <c r="AQ151" i="11"/>
  <c r="AR151" i="11"/>
  <c r="AS151" i="11"/>
  <c r="AT151" i="11"/>
  <c r="AU151" i="11"/>
  <c r="AV151" i="11"/>
  <c r="AW151" i="11"/>
  <c r="AX151" i="11"/>
  <c r="X103" i="23" s="1"/>
  <c r="AY151" i="11"/>
  <c r="Y103" i="23" s="1"/>
  <c r="AZ151" i="11"/>
  <c r="BA151" i="11"/>
  <c r="BB151" i="11"/>
  <c r="BC151" i="11"/>
  <c r="BD151" i="11"/>
  <c r="BE151" i="11"/>
  <c r="BG151" i="11"/>
  <c r="BH151" i="11"/>
  <c r="BJ151" i="11"/>
  <c r="BK151" i="11"/>
  <c r="BL151" i="11"/>
  <c r="BM151" i="11"/>
  <c r="BN151" i="11"/>
  <c r="BO151" i="11"/>
  <c r="BP151" i="11"/>
  <c r="BQ151" i="11"/>
  <c r="BR151" i="11"/>
  <c r="AF103" i="14" s="1"/>
  <c r="BS151" i="11"/>
  <c r="BT151" i="11"/>
  <c r="BU151" i="11"/>
  <c r="BV151" i="11"/>
  <c r="BW151" i="11"/>
  <c r="BX151" i="11"/>
  <c r="BY151" i="11"/>
  <c r="AE103" i="23" s="1"/>
  <c r="CA151" i="11"/>
  <c r="AG103" i="23" s="1"/>
  <c r="CB151" i="11"/>
  <c r="AH103" i="23" s="1"/>
  <c r="CF151" i="11"/>
  <c r="AL103" i="23" s="1"/>
  <c r="I152" i="11"/>
  <c r="J152" i="11"/>
  <c r="K152" i="11"/>
  <c r="L152" i="11"/>
  <c r="M152" i="11"/>
  <c r="N152" i="11"/>
  <c r="O152" i="11"/>
  <c r="P152" i="11"/>
  <c r="Q152" i="11"/>
  <c r="R152" i="11"/>
  <c r="K104" i="23" s="1"/>
  <c r="T152" i="11"/>
  <c r="M104" i="23" s="1"/>
  <c r="U152" i="11"/>
  <c r="N104" i="23" s="1"/>
  <c r="V152" i="11"/>
  <c r="O104" i="23" s="1"/>
  <c r="W152" i="11"/>
  <c r="P104" i="23" s="1"/>
  <c r="X152" i="11"/>
  <c r="Q104" i="23" s="1"/>
  <c r="Y152" i="11"/>
  <c r="Z152" i="11"/>
  <c r="AA152" i="11"/>
  <c r="AB152" i="11"/>
  <c r="AC152" i="11"/>
  <c r="S104" i="23" s="1"/>
  <c r="AE152" i="11"/>
  <c r="AF152" i="11"/>
  <c r="AH152" i="11"/>
  <c r="U104" i="23" s="1"/>
  <c r="AI152" i="11"/>
  <c r="AJ152" i="11"/>
  <c r="V104" i="23" s="1"/>
  <c r="AK152" i="11"/>
  <c r="AL152" i="11"/>
  <c r="AM152" i="11"/>
  <c r="AN152" i="11"/>
  <c r="AO152" i="11"/>
  <c r="AP152" i="11"/>
  <c r="AQ152" i="11"/>
  <c r="AR152" i="11"/>
  <c r="AS152" i="11"/>
  <c r="AT152" i="11"/>
  <c r="AU152" i="11"/>
  <c r="AV152" i="11"/>
  <c r="AW152" i="11"/>
  <c r="AX152" i="11"/>
  <c r="X104" i="23" s="1"/>
  <c r="AY152" i="11"/>
  <c r="Y104" i="23" s="1"/>
  <c r="AZ152" i="11"/>
  <c r="BA152" i="11"/>
  <c r="BB152" i="11"/>
  <c r="BC152" i="11"/>
  <c r="BD152" i="11"/>
  <c r="BE152" i="11"/>
  <c r="BG152" i="11"/>
  <c r="BH152" i="11"/>
  <c r="BJ152" i="11"/>
  <c r="BK152" i="11"/>
  <c r="BL152" i="11"/>
  <c r="BM152" i="11"/>
  <c r="BN152" i="11"/>
  <c r="BO152" i="11"/>
  <c r="BP152" i="11"/>
  <c r="BQ152" i="11"/>
  <c r="BR152" i="11"/>
  <c r="AF104" i="14" s="1"/>
  <c r="BS152" i="11"/>
  <c r="BT152" i="11"/>
  <c r="BU152" i="11"/>
  <c r="BV152" i="11"/>
  <c r="BW152" i="11"/>
  <c r="BX152" i="11"/>
  <c r="BY152" i="11"/>
  <c r="AE104" i="23" s="1"/>
  <c r="CA152" i="11"/>
  <c r="AG104" i="23" s="1"/>
  <c r="CB152" i="11"/>
  <c r="AH104" i="23" s="1"/>
  <c r="CF152" i="11"/>
  <c r="AL104" i="23" s="1"/>
  <c r="I153" i="11"/>
  <c r="J153" i="11"/>
  <c r="K153" i="11"/>
  <c r="L153" i="11"/>
  <c r="M153" i="11"/>
  <c r="N153" i="11"/>
  <c r="O153" i="11"/>
  <c r="P153" i="11"/>
  <c r="Q153" i="11"/>
  <c r="R153" i="11"/>
  <c r="K105" i="23" s="1"/>
  <c r="S153" i="11"/>
  <c r="L105" i="23" s="1"/>
  <c r="T153" i="11"/>
  <c r="M105" i="23" s="1"/>
  <c r="U153" i="11"/>
  <c r="N105" i="23" s="1"/>
  <c r="V153" i="11"/>
  <c r="O105" i="23" s="1"/>
  <c r="W153" i="11"/>
  <c r="P105" i="23" s="1"/>
  <c r="X153" i="11"/>
  <c r="Q105" i="23" s="1"/>
  <c r="Y153" i="11"/>
  <c r="Z153" i="11"/>
  <c r="AA153" i="11"/>
  <c r="AB153" i="11"/>
  <c r="AC153" i="11"/>
  <c r="S105" i="23" s="1"/>
  <c r="AE153" i="11"/>
  <c r="AF153" i="11"/>
  <c r="AH153" i="11"/>
  <c r="U105" i="23" s="1"/>
  <c r="AI153" i="11"/>
  <c r="AJ153" i="11"/>
  <c r="V105" i="23" s="1"/>
  <c r="AK153" i="11"/>
  <c r="AL153" i="11"/>
  <c r="AM153" i="11"/>
  <c r="AN153" i="11"/>
  <c r="AO153" i="11"/>
  <c r="AP153" i="11"/>
  <c r="AQ153" i="11"/>
  <c r="AR153" i="11"/>
  <c r="AS153" i="11"/>
  <c r="AT153" i="11"/>
  <c r="AU153" i="11"/>
  <c r="AV153" i="11"/>
  <c r="AW153" i="11"/>
  <c r="AX153" i="11"/>
  <c r="X105" i="23" s="1"/>
  <c r="AY153" i="11"/>
  <c r="Y105" i="23" s="1"/>
  <c r="AZ153" i="11"/>
  <c r="BA153" i="11"/>
  <c r="BB153" i="11"/>
  <c r="BC153" i="11"/>
  <c r="BD153" i="11"/>
  <c r="BE153" i="11"/>
  <c r="BF153" i="11"/>
  <c r="BG153" i="11"/>
  <c r="BH153" i="11"/>
  <c r="BJ153" i="11"/>
  <c r="BK153" i="11"/>
  <c r="BL153" i="11"/>
  <c r="BM153" i="11"/>
  <c r="BN153" i="11"/>
  <c r="BO153" i="11"/>
  <c r="BP153" i="11"/>
  <c r="BQ153" i="11"/>
  <c r="BR153" i="11"/>
  <c r="AF105" i="14" s="1"/>
  <c r="BS153" i="11"/>
  <c r="BT153" i="11"/>
  <c r="BU153" i="11"/>
  <c r="BV153" i="11"/>
  <c r="BW153" i="11"/>
  <c r="BX153" i="11"/>
  <c r="BY153" i="11"/>
  <c r="AE105" i="23" s="1"/>
  <c r="CA153" i="11"/>
  <c r="AG105" i="23" s="1"/>
  <c r="CB153" i="11"/>
  <c r="AH105" i="23" s="1"/>
  <c r="CF153" i="11"/>
  <c r="AL105" i="23" s="1"/>
  <c r="I154" i="11"/>
  <c r="J154" i="11"/>
  <c r="K154" i="11"/>
  <c r="L154" i="11"/>
  <c r="M154" i="11"/>
  <c r="N154" i="11"/>
  <c r="O154" i="11"/>
  <c r="P154" i="11"/>
  <c r="Q154" i="11"/>
  <c r="R154" i="11"/>
  <c r="K106" i="23" s="1"/>
  <c r="T154" i="11"/>
  <c r="M106" i="23" s="1"/>
  <c r="U154" i="11"/>
  <c r="N106" i="23" s="1"/>
  <c r="V154" i="11"/>
  <c r="O106" i="23" s="1"/>
  <c r="W154" i="11"/>
  <c r="P106" i="23" s="1"/>
  <c r="X154" i="11"/>
  <c r="Q106" i="23" s="1"/>
  <c r="Y154" i="11"/>
  <c r="Z154" i="11"/>
  <c r="AA154" i="11"/>
  <c r="AB154" i="11"/>
  <c r="AC154" i="11"/>
  <c r="S106" i="23" s="1"/>
  <c r="AE154" i="11"/>
  <c r="AF154" i="11"/>
  <c r="AH154" i="11"/>
  <c r="U106" i="23" s="1"/>
  <c r="AI154" i="11"/>
  <c r="AJ154" i="11"/>
  <c r="V106" i="23" s="1"/>
  <c r="AK154" i="11"/>
  <c r="AL154" i="11"/>
  <c r="AM154" i="11"/>
  <c r="AN154" i="11"/>
  <c r="AO154" i="11"/>
  <c r="AP154" i="11"/>
  <c r="AQ154" i="11"/>
  <c r="AR154" i="11"/>
  <c r="AS154" i="11"/>
  <c r="AT154" i="11"/>
  <c r="AU154" i="11"/>
  <c r="AV154" i="11"/>
  <c r="AW154" i="11"/>
  <c r="AX154" i="11"/>
  <c r="X106" i="23" s="1"/>
  <c r="AY154" i="11"/>
  <c r="Y106" i="23" s="1"/>
  <c r="AZ154" i="11"/>
  <c r="BA154" i="11"/>
  <c r="BB154" i="11"/>
  <c r="BC154" i="11"/>
  <c r="BD154" i="11"/>
  <c r="BE154" i="11"/>
  <c r="BG154" i="11"/>
  <c r="BH154" i="11"/>
  <c r="BJ154" i="11"/>
  <c r="BK154" i="11"/>
  <c r="BL154" i="11"/>
  <c r="BM154" i="11"/>
  <c r="BN154" i="11"/>
  <c r="BO154" i="11"/>
  <c r="BP154" i="11"/>
  <c r="BQ154" i="11"/>
  <c r="BR154" i="11"/>
  <c r="AF106" i="14" s="1"/>
  <c r="BS154" i="11"/>
  <c r="BT154" i="11"/>
  <c r="BU154" i="11"/>
  <c r="BV154" i="11"/>
  <c r="BW154" i="11"/>
  <c r="BX154" i="11"/>
  <c r="BY154" i="11"/>
  <c r="AE106" i="23" s="1"/>
  <c r="CA154" i="11"/>
  <c r="AG106" i="23" s="1"/>
  <c r="CB154" i="11"/>
  <c r="AH106" i="23" s="1"/>
  <c r="CF154" i="11"/>
  <c r="AL106" i="23" s="1"/>
  <c r="I155" i="11"/>
  <c r="J155" i="11"/>
  <c r="K155" i="11"/>
  <c r="L155" i="11"/>
  <c r="M155" i="11"/>
  <c r="N155" i="11"/>
  <c r="O155" i="11"/>
  <c r="P155" i="11"/>
  <c r="Q155" i="11"/>
  <c r="R155" i="11"/>
  <c r="K107" i="23" s="1"/>
  <c r="T155" i="11"/>
  <c r="M107" i="23" s="1"/>
  <c r="U155" i="11"/>
  <c r="N107" i="23" s="1"/>
  <c r="V155" i="11"/>
  <c r="O107" i="23" s="1"/>
  <c r="W155" i="11"/>
  <c r="P107" i="23" s="1"/>
  <c r="X155" i="11"/>
  <c r="Q107" i="23" s="1"/>
  <c r="Y155" i="11"/>
  <c r="Z155" i="11"/>
  <c r="AA155" i="11"/>
  <c r="AB155" i="11"/>
  <c r="AC155" i="11"/>
  <c r="S107" i="23" s="1"/>
  <c r="AE155" i="11"/>
  <c r="AF155" i="11"/>
  <c r="AH155" i="11"/>
  <c r="U107" i="23" s="1"/>
  <c r="AI155" i="11"/>
  <c r="AJ155" i="11"/>
  <c r="V107" i="23" s="1"/>
  <c r="AK155" i="11"/>
  <c r="AL155" i="11"/>
  <c r="AM155" i="11"/>
  <c r="AN155" i="11"/>
  <c r="AO155" i="11"/>
  <c r="AP155" i="11"/>
  <c r="AQ155" i="11"/>
  <c r="AR155" i="11"/>
  <c r="AS155" i="11"/>
  <c r="AT155" i="11"/>
  <c r="AU155" i="11"/>
  <c r="AV155" i="11"/>
  <c r="AW155" i="11"/>
  <c r="AX155" i="11"/>
  <c r="X107" i="23" s="1"/>
  <c r="AY155" i="11"/>
  <c r="Y107" i="23" s="1"/>
  <c r="AZ155" i="11"/>
  <c r="BA155" i="11"/>
  <c r="BB155" i="11"/>
  <c r="BC155" i="11"/>
  <c r="BD155" i="11"/>
  <c r="BE155" i="11"/>
  <c r="BF155" i="11"/>
  <c r="BG155" i="11"/>
  <c r="BH155" i="11"/>
  <c r="BI155" i="11"/>
  <c r="BJ155" i="11"/>
  <c r="BK155" i="11"/>
  <c r="BL155" i="11"/>
  <c r="BM155" i="11"/>
  <c r="BN155" i="11"/>
  <c r="BO155" i="11"/>
  <c r="BP155" i="11"/>
  <c r="BQ155" i="11"/>
  <c r="BR155" i="11"/>
  <c r="AF107" i="14" s="1"/>
  <c r="BS155" i="11"/>
  <c r="BT155" i="11"/>
  <c r="BU155" i="11"/>
  <c r="BV155" i="11"/>
  <c r="BW155" i="11"/>
  <c r="BX155" i="11"/>
  <c r="BY155" i="11"/>
  <c r="AE107" i="23" s="1"/>
  <c r="CA155" i="11"/>
  <c r="AG107" i="23" s="1"/>
  <c r="CB155" i="11"/>
  <c r="AH107" i="23" s="1"/>
  <c r="CF155" i="11"/>
  <c r="AL107" i="23" s="1"/>
  <c r="I156" i="11"/>
  <c r="J156" i="11"/>
  <c r="K156" i="11"/>
  <c r="L156" i="11"/>
  <c r="M156" i="11"/>
  <c r="N156" i="11"/>
  <c r="O156" i="11"/>
  <c r="P156" i="11"/>
  <c r="Q156" i="11"/>
  <c r="R156" i="11"/>
  <c r="K108" i="23" s="1"/>
  <c r="T156" i="11"/>
  <c r="M108" i="23" s="1"/>
  <c r="U156" i="11"/>
  <c r="N108" i="23" s="1"/>
  <c r="V156" i="11"/>
  <c r="O108" i="23" s="1"/>
  <c r="W156" i="11"/>
  <c r="P108" i="23" s="1"/>
  <c r="X156" i="11"/>
  <c r="Q108" i="23" s="1"/>
  <c r="Y156" i="11"/>
  <c r="Z156" i="11"/>
  <c r="AA156" i="11"/>
  <c r="AB156" i="11"/>
  <c r="AC156" i="11"/>
  <c r="S108" i="23" s="1"/>
  <c r="AE156" i="11"/>
  <c r="AF156" i="11"/>
  <c r="AH156" i="11"/>
  <c r="U108" i="23" s="1"/>
  <c r="AI156" i="11"/>
  <c r="AJ156" i="11"/>
  <c r="V108" i="23" s="1"/>
  <c r="AK156" i="11"/>
  <c r="AL156" i="11"/>
  <c r="AM156" i="11"/>
  <c r="AN156" i="11"/>
  <c r="AO156" i="11"/>
  <c r="AP156" i="11"/>
  <c r="AQ156" i="11"/>
  <c r="AR156" i="11"/>
  <c r="AS156" i="11"/>
  <c r="AT156" i="11"/>
  <c r="AU156" i="11"/>
  <c r="AV156" i="11"/>
  <c r="AW156" i="11"/>
  <c r="AX156" i="11"/>
  <c r="X108" i="23" s="1"/>
  <c r="AY156" i="11"/>
  <c r="Y108" i="23" s="1"/>
  <c r="AZ156" i="11"/>
  <c r="BA156" i="11"/>
  <c r="BB156" i="11"/>
  <c r="BC156" i="11"/>
  <c r="BD156" i="11"/>
  <c r="BE156" i="11"/>
  <c r="BF156" i="11"/>
  <c r="BG156" i="11"/>
  <c r="BH156" i="11"/>
  <c r="BI156" i="11"/>
  <c r="BJ156" i="11"/>
  <c r="BK156" i="11"/>
  <c r="BL156" i="11"/>
  <c r="BM156" i="11"/>
  <c r="BN156" i="11"/>
  <c r="BO156" i="11"/>
  <c r="BP156" i="11"/>
  <c r="BQ156" i="11"/>
  <c r="BR156" i="11"/>
  <c r="AF108" i="14" s="1"/>
  <c r="BS156" i="11"/>
  <c r="BT156" i="11"/>
  <c r="BU156" i="11"/>
  <c r="BV156" i="11"/>
  <c r="BW156" i="11"/>
  <c r="BX156" i="11"/>
  <c r="BY156" i="11"/>
  <c r="AE108" i="23" s="1"/>
  <c r="CA156" i="11"/>
  <c r="AG108" i="23" s="1"/>
  <c r="CB156" i="11"/>
  <c r="AH108" i="23" s="1"/>
  <c r="CF156" i="11"/>
  <c r="AL108" i="23" s="1"/>
  <c r="I157" i="11"/>
  <c r="J157" i="11"/>
  <c r="K157" i="11"/>
  <c r="L157" i="11"/>
  <c r="M157" i="11"/>
  <c r="N157" i="11"/>
  <c r="O157" i="11"/>
  <c r="P157" i="11"/>
  <c r="Q157" i="11"/>
  <c r="R157" i="11"/>
  <c r="K109" i="23" s="1"/>
  <c r="S157" i="11"/>
  <c r="L109" i="23" s="1"/>
  <c r="T157" i="11"/>
  <c r="M109" i="23" s="1"/>
  <c r="U157" i="11"/>
  <c r="N109" i="23" s="1"/>
  <c r="V157" i="11"/>
  <c r="O109" i="23" s="1"/>
  <c r="W157" i="11"/>
  <c r="P109" i="23" s="1"/>
  <c r="X157" i="11"/>
  <c r="Q109" i="23" s="1"/>
  <c r="Y157" i="11"/>
  <c r="Z157" i="11"/>
  <c r="AA157" i="11"/>
  <c r="AB157" i="11"/>
  <c r="AC157" i="11"/>
  <c r="S109" i="23" s="1"/>
  <c r="AE157" i="11"/>
  <c r="AF157" i="11"/>
  <c r="AH157" i="11"/>
  <c r="U109" i="23" s="1"/>
  <c r="AI157" i="11"/>
  <c r="AJ157" i="11"/>
  <c r="V109" i="23" s="1"/>
  <c r="AK157" i="11"/>
  <c r="AL157" i="11"/>
  <c r="AM157" i="11"/>
  <c r="AN157" i="11"/>
  <c r="AO157" i="11"/>
  <c r="AP157" i="11"/>
  <c r="AQ157" i="11"/>
  <c r="AR157" i="11"/>
  <c r="AS157" i="11"/>
  <c r="AT157" i="11"/>
  <c r="AU157" i="11"/>
  <c r="AV157" i="11"/>
  <c r="AW157" i="11"/>
  <c r="AX157" i="11"/>
  <c r="X109" i="23" s="1"/>
  <c r="AY157" i="11"/>
  <c r="Y109" i="23" s="1"/>
  <c r="AZ157" i="11"/>
  <c r="BA157" i="11"/>
  <c r="BB157" i="11"/>
  <c r="BC157" i="11"/>
  <c r="BD157" i="11"/>
  <c r="BE157" i="11"/>
  <c r="BG157" i="11"/>
  <c r="BH157" i="11"/>
  <c r="BJ157" i="11"/>
  <c r="BK157" i="11"/>
  <c r="BL157" i="11"/>
  <c r="BM157" i="11"/>
  <c r="BN157" i="11"/>
  <c r="BO157" i="11"/>
  <c r="BP157" i="11"/>
  <c r="BQ157" i="11"/>
  <c r="BR157" i="11"/>
  <c r="AF109" i="14" s="1"/>
  <c r="BS157" i="11"/>
  <c r="BT157" i="11"/>
  <c r="BU157" i="11"/>
  <c r="BV157" i="11"/>
  <c r="BW157" i="11"/>
  <c r="BX157" i="11"/>
  <c r="BY157" i="11"/>
  <c r="AE109" i="23" s="1"/>
  <c r="CA157" i="11"/>
  <c r="AG109" i="23" s="1"/>
  <c r="CB157" i="11"/>
  <c r="AH109" i="23" s="1"/>
  <c r="CF157" i="11"/>
  <c r="AL109" i="23" s="1"/>
  <c r="I158" i="11"/>
  <c r="J158" i="11"/>
  <c r="K158" i="11"/>
  <c r="L158" i="11"/>
  <c r="M158" i="11"/>
  <c r="N158" i="11"/>
  <c r="O158" i="11"/>
  <c r="P158" i="11"/>
  <c r="Q158" i="11"/>
  <c r="R158" i="11"/>
  <c r="K110" i="23" s="1"/>
  <c r="T158" i="11"/>
  <c r="M110" i="23" s="1"/>
  <c r="U158" i="11"/>
  <c r="N110" i="23" s="1"/>
  <c r="V158" i="11"/>
  <c r="O110" i="23" s="1"/>
  <c r="W158" i="11"/>
  <c r="P110" i="23" s="1"/>
  <c r="X158" i="11"/>
  <c r="Q110" i="23" s="1"/>
  <c r="Y158" i="11"/>
  <c r="Z158" i="11"/>
  <c r="AA158" i="11"/>
  <c r="AB158" i="11"/>
  <c r="AC158" i="11"/>
  <c r="S110" i="23" s="1"/>
  <c r="AE158" i="11"/>
  <c r="AF158" i="11"/>
  <c r="AH158" i="11"/>
  <c r="U110" i="23" s="1"/>
  <c r="AI158" i="11"/>
  <c r="AJ158" i="11"/>
  <c r="V110" i="23" s="1"/>
  <c r="AK158" i="11"/>
  <c r="AL158" i="11"/>
  <c r="AM158" i="11"/>
  <c r="AN158" i="11"/>
  <c r="AO158" i="11"/>
  <c r="AP158" i="11"/>
  <c r="AQ158" i="11"/>
  <c r="AR158" i="11"/>
  <c r="AS158" i="11"/>
  <c r="AT158" i="11"/>
  <c r="AU158" i="11"/>
  <c r="AV158" i="11"/>
  <c r="AW158" i="11"/>
  <c r="AX158" i="11"/>
  <c r="X110" i="23" s="1"/>
  <c r="AY158" i="11"/>
  <c r="Y110" i="23" s="1"/>
  <c r="AZ158" i="11"/>
  <c r="BA158" i="11"/>
  <c r="BB158" i="11"/>
  <c r="BC158" i="11"/>
  <c r="BD158" i="11"/>
  <c r="BE158" i="11"/>
  <c r="BF158" i="11"/>
  <c r="BG158" i="11"/>
  <c r="BH158" i="11"/>
  <c r="BI158" i="11"/>
  <c r="BJ158" i="11"/>
  <c r="BK158" i="11"/>
  <c r="BL158" i="11"/>
  <c r="BM158" i="11"/>
  <c r="BN158" i="11"/>
  <c r="BO158" i="11"/>
  <c r="BP158" i="11"/>
  <c r="BQ158" i="11"/>
  <c r="BR158" i="11"/>
  <c r="AF110" i="14" s="1"/>
  <c r="BS158" i="11"/>
  <c r="BT158" i="11"/>
  <c r="BU158" i="11"/>
  <c r="BV158" i="11"/>
  <c r="BW158" i="11"/>
  <c r="BX158" i="11"/>
  <c r="BY158" i="11"/>
  <c r="AE110" i="23" s="1"/>
  <c r="CA158" i="11"/>
  <c r="AG110" i="23" s="1"/>
  <c r="CB158" i="11"/>
  <c r="AH110" i="23" s="1"/>
  <c r="CF158" i="11"/>
  <c r="AL110" i="23" s="1"/>
  <c r="I159" i="11"/>
  <c r="J159" i="11"/>
  <c r="K159" i="11"/>
  <c r="L159" i="11"/>
  <c r="M159" i="11"/>
  <c r="N159" i="11"/>
  <c r="O159" i="11"/>
  <c r="P159" i="11"/>
  <c r="Q159" i="11"/>
  <c r="R159" i="11"/>
  <c r="K111" i="23" s="1"/>
  <c r="T159" i="11"/>
  <c r="M111" i="23" s="1"/>
  <c r="U159" i="11"/>
  <c r="N111" i="23" s="1"/>
  <c r="V159" i="11"/>
  <c r="O111" i="23" s="1"/>
  <c r="W159" i="11"/>
  <c r="P111" i="23" s="1"/>
  <c r="X159" i="11"/>
  <c r="Q111" i="23" s="1"/>
  <c r="Y159" i="11"/>
  <c r="Z159" i="11"/>
  <c r="AA159" i="11"/>
  <c r="AB159" i="11"/>
  <c r="AC159" i="11"/>
  <c r="S111" i="23" s="1"/>
  <c r="AE159" i="11"/>
  <c r="AF159" i="11"/>
  <c r="AH159" i="11"/>
  <c r="U111" i="23" s="1"/>
  <c r="AI159" i="11"/>
  <c r="AJ159" i="11"/>
  <c r="V111" i="23" s="1"/>
  <c r="AK159" i="11"/>
  <c r="AL159" i="11"/>
  <c r="AM159" i="11"/>
  <c r="AN159" i="11"/>
  <c r="AO159" i="11"/>
  <c r="AP159" i="11"/>
  <c r="AQ159" i="11"/>
  <c r="AR159" i="11"/>
  <c r="AS159" i="11"/>
  <c r="AT159" i="11"/>
  <c r="AU159" i="11"/>
  <c r="AV159" i="11"/>
  <c r="AW159" i="11"/>
  <c r="AX159" i="11"/>
  <c r="X111" i="23" s="1"/>
  <c r="AY159" i="11"/>
  <c r="Y111" i="23" s="1"/>
  <c r="AZ159" i="11"/>
  <c r="BA159" i="11"/>
  <c r="BB159" i="11"/>
  <c r="BC159" i="11"/>
  <c r="BD159" i="11"/>
  <c r="BE159" i="11"/>
  <c r="BF159" i="11"/>
  <c r="BG159" i="11"/>
  <c r="BH159" i="11"/>
  <c r="BI159" i="11"/>
  <c r="BJ159" i="11"/>
  <c r="BK159" i="11"/>
  <c r="BL159" i="11"/>
  <c r="BM159" i="11"/>
  <c r="BN159" i="11"/>
  <c r="BO159" i="11"/>
  <c r="BP159" i="11"/>
  <c r="BQ159" i="11"/>
  <c r="BR159" i="11"/>
  <c r="AF111" i="14" s="1"/>
  <c r="BS159" i="11"/>
  <c r="BT159" i="11"/>
  <c r="BU159" i="11"/>
  <c r="BV159" i="11"/>
  <c r="BW159" i="11"/>
  <c r="BX159" i="11"/>
  <c r="BY159" i="11"/>
  <c r="AE111" i="23" s="1"/>
  <c r="CA159" i="11"/>
  <c r="AG111" i="23" s="1"/>
  <c r="CB159" i="11"/>
  <c r="AH111" i="23" s="1"/>
  <c r="CF159" i="11"/>
  <c r="AL111" i="23" s="1"/>
  <c r="I160" i="11"/>
  <c r="J160" i="11"/>
  <c r="K160" i="11"/>
  <c r="L160" i="11"/>
  <c r="M160" i="11"/>
  <c r="N160" i="11"/>
  <c r="O160" i="11"/>
  <c r="P160" i="11"/>
  <c r="Q160" i="11"/>
  <c r="R160" i="11"/>
  <c r="K112" i="23" s="1"/>
  <c r="T160" i="11"/>
  <c r="M112" i="23" s="1"/>
  <c r="U160" i="11"/>
  <c r="N112" i="23" s="1"/>
  <c r="V160" i="11"/>
  <c r="O112" i="23" s="1"/>
  <c r="W160" i="11"/>
  <c r="P112" i="23" s="1"/>
  <c r="X160" i="11"/>
  <c r="Q112" i="23" s="1"/>
  <c r="Y160" i="11"/>
  <c r="Z160" i="11"/>
  <c r="AA160" i="11"/>
  <c r="AB160" i="11"/>
  <c r="AC160" i="11"/>
  <c r="S112" i="23" s="1"/>
  <c r="AE160" i="11"/>
  <c r="AF160" i="11"/>
  <c r="AH160" i="11"/>
  <c r="U112" i="23" s="1"/>
  <c r="AI160" i="11"/>
  <c r="AJ160" i="11"/>
  <c r="V112" i="23" s="1"/>
  <c r="AK160" i="11"/>
  <c r="AL160" i="11"/>
  <c r="AM160" i="11"/>
  <c r="AN160" i="11"/>
  <c r="AO160" i="11"/>
  <c r="AP160" i="11"/>
  <c r="AQ160" i="11"/>
  <c r="AR160" i="11"/>
  <c r="AS160" i="11"/>
  <c r="AT160" i="11"/>
  <c r="AU160" i="11"/>
  <c r="AV160" i="11"/>
  <c r="AW160" i="11"/>
  <c r="AX160" i="11"/>
  <c r="X112" i="23" s="1"/>
  <c r="AY160" i="11"/>
  <c r="Y112" i="23" s="1"/>
  <c r="AZ160" i="11"/>
  <c r="BA160" i="11"/>
  <c r="BB160" i="11"/>
  <c r="BC160" i="11"/>
  <c r="BD160" i="11"/>
  <c r="BE160" i="11"/>
  <c r="BF160" i="11"/>
  <c r="BG160" i="11"/>
  <c r="BH160" i="11"/>
  <c r="BJ160" i="11"/>
  <c r="BK160" i="11"/>
  <c r="BL160" i="11"/>
  <c r="BM160" i="11"/>
  <c r="BN160" i="11"/>
  <c r="BO160" i="11"/>
  <c r="BP160" i="11"/>
  <c r="BQ160" i="11"/>
  <c r="BR160" i="11"/>
  <c r="AF112" i="14" s="1"/>
  <c r="BS160" i="11"/>
  <c r="BT160" i="11"/>
  <c r="BU160" i="11"/>
  <c r="BV160" i="11"/>
  <c r="BW160" i="11"/>
  <c r="BX160" i="11"/>
  <c r="BY160" i="11"/>
  <c r="AE112" i="23" s="1"/>
  <c r="CA160" i="11"/>
  <c r="AG112" i="23" s="1"/>
  <c r="CB160" i="11"/>
  <c r="AH112" i="23" s="1"/>
  <c r="CF160" i="11"/>
  <c r="AL112" i="23" s="1"/>
  <c r="I161" i="11"/>
  <c r="J161" i="11"/>
  <c r="K161" i="11"/>
  <c r="L161" i="11"/>
  <c r="M161" i="11"/>
  <c r="N161" i="11"/>
  <c r="O161" i="11"/>
  <c r="P161" i="11"/>
  <c r="Q161" i="11"/>
  <c r="R161" i="11"/>
  <c r="K113" i="23" s="1"/>
  <c r="T161" i="11"/>
  <c r="M113" i="23" s="1"/>
  <c r="U161" i="11"/>
  <c r="N113" i="23" s="1"/>
  <c r="V161" i="11"/>
  <c r="O113" i="23" s="1"/>
  <c r="W161" i="11"/>
  <c r="P113" i="23" s="1"/>
  <c r="X161" i="11"/>
  <c r="Q113" i="23" s="1"/>
  <c r="Y161" i="11"/>
  <c r="Z161" i="11"/>
  <c r="AA161" i="11"/>
  <c r="AB161" i="11"/>
  <c r="AC161" i="11"/>
  <c r="S113" i="23" s="1"/>
  <c r="AE161" i="11"/>
  <c r="AF161" i="11"/>
  <c r="AH161" i="11"/>
  <c r="U113" i="23" s="1"/>
  <c r="AI161" i="11"/>
  <c r="AJ161" i="11"/>
  <c r="V113" i="23" s="1"/>
  <c r="AK161" i="11"/>
  <c r="AL161" i="11"/>
  <c r="AM161" i="11"/>
  <c r="AN161" i="11"/>
  <c r="AO161" i="11"/>
  <c r="AP161" i="11"/>
  <c r="AQ161" i="11"/>
  <c r="AR161" i="11"/>
  <c r="AS161" i="11"/>
  <c r="AT161" i="11"/>
  <c r="AU161" i="11"/>
  <c r="AV161" i="11"/>
  <c r="AW161" i="11"/>
  <c r="AX161" i="11"/>
  <c r="X113" i="23" s="1"/>
  <c r="AY161" i="11"/>
  <c r="Y113" i="23" s="1"/>
  <c r="AZ161" i="11"/>
  <c r="BA161" i="11"/>
  <c r="BB161" i="11"/>
  <c r="BC161" i="11"/>
  <c r="BD161" i="11"/>
  <c r="BE161" i="11"/>
  <c r="BF161" i="11"/>
  <c r="BG161" i="11"/>
  <c r="BH161" i="11"/>
  <c r="BJ161" i="11"/>
  <c r="BK161" i="11"/>
  <c r="BL161" i="11"/>
  <c r="BM161" i="11"/>
  <c r="BN161" i="11"/>
  <c r="BO161" i="11"/>
  <c r="BP161" i="11"/>
  <c r="BQ161" i="11"/>
  <c r="BR161" i="11"/>
  <c r="AF113" i="14" s="1"/>
  <c r="BS161" i="11"/>
  <c r="BT161" i="11"/>
  <c r="BU161" i="11"/>
  <c r="BV161" i="11"/>
  <c r="BW161" i="11"/>
  <c r="BX161" i="11"/>
  <c r="BY161" i="11"/>
  <c r="AE113" i="23" s="1"/>
  <c r="CA161" i="11"/>
  <c r="AG113" i="23" s="1"/>
  <c r="CB161" i="11"/>
  <c r="AH113" i="23" s="1"/>
  <c r="CF161" i="11"/>
  <c r="AL113" i="23" s="1"/>
  <c r="I162" i="11"/>
  <c r="J162" i="11"/>
  <c r="K162" i="11"/>
  <c r="L162" i="11"/>
  <c r="M162" i="11"/>
  <c r="N162" i="11"/>
  <c r="O162" i="11"/>
  <c r="P162" i="11"/>
  <c r="Q162" i="11"/>
  <c r="R162" i="11"/>
  <c r="K114" i="23" s="1"/>
  <c r="T162" i="11"/>
  <c r="M114" i="23" s="1"/>
  <c r="U162" i="11"/>
  <c r="N114" i="23" s="1"/>
  <c r="V162" i="11"/>
  <c r="O114" i="23" s="1"/>
  <c r="W162" i="11"/>
  <c r="P114" i="23" s="1"/>
  <c r="X162" i="11"/>
  <c r="Q114" i="23" s="1"/>
  <c r="Y162" i="11"/>
  <c r="Z162" i="11"/>
  <c r="AA162" i="11"/>
  <c r="AB162" i="11"/>
  <c r="AC162" i="11"/>
  <c r="S114" i="23" s="1"/>
  <c r="AE162" i="11"/>
  <c r="AF162" i="11"/>
  <c r="AH162" i="11"/>
  <c r="U114" i="23" s="1"/>
  <c r="AI162" i="11"/>
  <c r="AJ162" i="11"/>
  <c r="V114" i="23" s="1"/>
  <c r="AK162" i="11"/>
  <c r="AL162" i="11"/>
  <c r="AM162" i="11"/>
  <c r="AN162" i="11"/>
  <c r="AO162" i="11"/>
  <c r="AP162" i="11"/>
  <c r="AQ162" i="11"/>
  <c r="AR162" i="11"/>
  <c r="AS162" i="11"/>
  <c r="AT162" i="11"/>
  <c r="AU162" i="11"/>
  <c r="AV162" i="11"/>
  <c r="AW162" i="11"/>
  <c r="AX162" i="11"/>
  <c r="X114" i="23" s="1"/>
  <c r="AY162" i="11"/>
  <c r="Y114" i="23" s="1"/>
  <c r="AZ162" i="11"/>
  <c r="BA162" i="11"/>
  <c r="BB162" i="11"/>
  <c r="BC162" i="11"/>
  <c r="BD162" i="11"/>
  <c r="BE162" i="11"/>
  <c r="BF162" i="11"/>
  <c r="BG162" i="11"/>
  <c r="BH162" i="11"/>
  <c r="BJ162" i="11"/>
  <c r="BK162" i="11"/>
  <c r="BL162" i="11"/>
  <c r="BM162" i="11"/>
  <c r="BN162" i="11"/>
  <c r="BO162" i="11"/>
  <c r="BP162" i="11"/>
  <c r="BQ162" i="11"/>
  <c r="BR162" i="11"/>
  <c r="AF114" i="14" s="1"/>
  <c r="BS162" i="11"/>
  <c r="BT162" i="11"/>
  <c r="BU162" i="11"/>
  <c r="BV162" i="11"/>
  <c r="BW162" i="11"/>
  <c r="BX162" i="11"/>
  <c r="BY162" i="11"/>
  <c r="AE114" i="23" s="1"/>
  <c r="CA162" i="11"/>
  <c r="AG114" i="23" s="1"/>
  <c r="CB162" i="11"/>
  <c r="AH114" i="23" s="1"/>
  <c r="CF162" i="11"/>
  <c r="AL114" i="23" s="1"/>
  <c r="I163" i="11"/>
  <c r="J163" i="11"/>
  <c r="K163" i="11"/>
  <c r="L163" i="11"/>
  <c r="M163" i="11"/>
  <c r="N163" i="11"/>
  <c r="O163" i="11"/>
  <c r="P163" i="11"/>
  <c r="Q163" i="11"/>
  <c r="R163" i="11"/>
  <c r="K115" i="23" s="1"/>
  <c r="T163" i="11"/>
  <c r="M115" i="23" s="1"/>
  <c r="U163" i="11"/>
  <c r="N115" i="23" s="1"/>
  <c r="V163" i="11"/>
  <c r="O115" i="23" s="1"/>
  <c r="W163" i="11"/>
  <c r="P115" i="23" s="1"/>
  <c r="X163" i="11"/>
  <c r="Q115" i="23" s="1"/>
  <c r="Y163" i="11"/>
  <c r="Z163" i="11"/>
  <c r="AA163" i="11"/>
  <c r="AB163" i="11"/>
  <c r="AC163" i="11"/>
  <c r="S115" i="23" s="1"/>
  <c r="AE163" i="11"/>
  <c r="AF163" i="11"/>
  <c r="AH163" i="11"/>
  <c r="U115" i="23" s="1"/>
  <c r="AI163" i="11"/>
  <c r="AJ163" i="11"/>
  <c r="V115" i="23" s="1"/>
  <c r="AK163" i="11"/>
  <c r="AL163" i="11"/>
  <c r="AM163" i="11"/>
  <c r="AN163" i="11"/>
  <c r="AO163" i="11"/>
  <c r="AP163" i="11"/>
  <c r="AQ163" i="11"/>
  <c r="AR163" i="11"/>
  <c r="AS163" i="11"/>
  <c r="AT163" i="11"/>
  <c r="AU163" i="11"/>
  <c r="AV163" i="11"/>
  <c r="AW163" i="11"/>
  <c r="AX163" i="11"/>
  <c r="X115" i="23" s="1"/>
  <c r="AY163" i="11"/>
  <c r="Y115" i="23" s="1"/>
  <c r="AZ163" i="11"/>
  <c r="BA163" i="11"/>
  <c r="BB163" i="11"/>
  <c r="BC163" i="11"/>
  <c r="BD163" i="11"/>
  <c r="BE163" i="11"/>
  <c r="BF163" i="11"/>
  <c r="BG163" i="11"/>
  <c r="BH163" i="11"/>
  <c r="BI163" i="11"/>
  <c r="BJ163" i="11"/>
  <c r="BK163" i="11"/>
  <c r="BL163" i="11"/>
  <c r="BM163" i="11"/>
  <c r="BN163" i="11"/>
  <c r="BO163" i="11"/>
  <c r="BP163" i="11"/>
  <c r="BQ163" i="11"/>
  <c r="BR163" i="11"/>
  <c r="AF115" i="14" s="1"/>
  <c r="BS163" i="11"/>
  <c r="BT163" i="11"/>
  <c r="BU163" i="11"/>
  <c r="BV163" i="11"/>
  <c r="BW163" i="11"/>
  <c r="BX163" i="11"/>
  <c r="BY163" i="11"/>
  <c r="AE115" i="23" s="1"/>
  <c r="CA163" i="11"/>
  <c r="AG115" i="23" s="1"/>
  <c r="CB163" i="11"/>
  <c r="AH115" i="23" s="1"/>
  <c r="CF163" i="11"/>
  <c r="AL115" i="23" s="1"/>
  <c r="I164" i="11"/>
  <c r="J164" i="11"/>
  <c r="K164" i="11"/>
  <c r="L164" i="11"/>
  <c r="M164" i="11"/>
  <c r="N164" i="11"/>
  <c r="O164" i="11"/>
  <c r="P164" i="11"/>
  <c r="Q164" i="11"/>
  <c r="R164" i="11"/>
  <c r="K116" i="23" s="1"/>
  <c r="S164" i="11"/>
  <c r="L116" i="23" s="1"/>
  <c r="T164" i="11"/>
  <c r="M116" i="23" s="1"/>
  <c r="U164" i="11"/>
  <c r="N116" i="23" s="1"/>
  <c r="V164" i="11"/>
  <c r="O116" i="23" s="1"/>
  <c r="W164" i="11"/>
  <c r="P116" i="23" s="1"/>
  <c r="X164" i="11"/>
  <c r="Q116" i="23" s="1"/>
  <c r="Y164" i="11"/>
  <c r="Z164" i="11"/>
  <c r="AA164" i="11"/>
  <c r="AB164" i="11"/>
  <c r="AC164" i="11"/>
  <c r="S116" i="23" s="1"/>
  <c r="AE164" i="11"/>
  <c r="T116" i="23" s="1"/>
  <c r="AF164" i="11"/>
  <c r="AH164" i="11"/>
  <c r="U116" i="23" s="1"/>
  <c r="AI164" i="11"/>
  <c r="AJ164" i="11"/>
  <c r="V116" i="23" s="1"/>
  <c r="AK164" i="11"/>
  <c r="AL164" i="11"/>
  <c r="AM164" i="11"/>
  <c r="AN164" i="11"/>
  <c r="AO164" i="11"/>
  <c r="AP164" i="11"/>
  <c r="AQ164" i="11"/>
  <c r="AR164" i="11"/>
  <c r="AS164" i="11"/>
  <c r="AT164" i="11"/>
  <c r="AU164" i="11"/>
  <c r="AV164" i="11"/>
  <c r="AW164" i="11"/>
  <c r="AX164" i="11"/>
  <c r="X116" i="23" s="1"/>
  <c r="AY164" i="11"/>
  <c r="Y116" i="23" s="1"/>
  <c r="AZ164" i="11"/>
  <c r="BA164" i="11"/>
  <c r="BB164" i="11"/>
  <c r="BC164" i="11"/>
  <c r="BD164" i="11"/>
  <c r="BE164" i="11"/>
  <c r="BF164" i="11"/>
  <c r="BG164" i="11"/>
  <c r="BH164" i="11"/>
  <c r="BI164" i="11"/>
  <c r="BJ164" i="11"/>
  <c r="BK164" i="11"/>
  <c r="BL164" i="11"/>
  <c r="BM164" i="11"/>
  <c r="BN164" i="11"/>
  <c r="BO164" i="11"/>
  <c r="BP164" i="11"/>
  <c r="BQ164" i="11"/>
  <c r="BR164" i="11"/>
  <c r="AF116" i="14" s="1"/>
  <c r="BS164" i="11"/>
  <c r="BT164" i="11"/>
  <c r="BU164" i="11"/>
  <c r="BV164" i="11"/>
  <c r="BW164" i="11"/>
  <c r="BX164" i="11"/>
  <c r="BY164" i="11"/>
  <c r="AE116" i="23" s="1"/>
  <c r="CA164" i="11"/>
  <c r="AG116" i="23" s="1"/>
  <c r="CB164" i="11"/>
  <c r="AH116" i="23" s="1"/>
  <c r="CF164" i="11"/>
  <c r="AL116" i="23" s="1"/>
  <c r="I165" i="11"/>
  <c r="J165" i="11"/>
  <c r="K165" i="11"/>
  <c r="L165" i="11"/>
  <c r="M165" i="11"/>
  <c r="N165" i="11"/>
  <c r="O165" i="11"/>
  <c r="P165" i="11"/>
  <c r="Q165" i="11"/>
  <c r="R165" i="11"/>
  <c r="K117" i="23" s="1"/>
  <c r="T165" i="11"/>
  <c r="M117" i="23" s="1"/>
  <c r="U165" i="11"/>
  <c r="N117" i="23" s="1"/>
  <c r="V165" i="11"/>
  <c r="O117" i="23" s="1"/>
  <c r="W165" i="11"/>
  <c r="P117" i="23" s="1"/>
  <c r="X165" i="11"/>
  <c r="Q117" i="23" s="1"/>
  <c r="Y165" i="11"/>
  <c r="Z165" i="11"/>
  <c r="AA165" i="11"/>
  <c r="AB165" i="11"/>
  <c r="AC165" i="11"/>
  <c r="S117" i="23" s="1"/>
  <c r="AE165" i="11"/>
  <c r="AF165" i="11"/>
  <c r="AH165" i="11"/>
  <c r="U117" i="23" s="1"/>
  <c r="AI165" i="11"/>
  <c r="AJ165" i="11"/>
  <c r="V117" i="23" s="1"/>
  <c r="AK165" i="11"/>
  <c r="AL165" i="11"/>
  <c r="AM165" i="11"/>
  <c r="AN165" i="11"/>
  <c r="AO165" i="11"/>
  <c r="AP165" i="11"/>
  <c r="AQ165" i="11"/>
  <c r="AR165" i="11"/>
  <c r="AS165" i="11"/>
  <c r="AT165" i="11"/>
  <c r="AU165" i="11"/>
  <c r="AV165" i="11"/>
  <c r="AW165" i="11"/>
  <c r="AX165" i="11"/>
  <c r="X117" i="23" s="1"/>
  <c r="AY165" i="11"/>
  <c r="Y117" i="23" s="1"/>
  <c r="AZ165" i="11"/>
  <c r="BA165" i="11"/>
  <c r="BB165" i="11"/>
  <c r="BC165" i="11"/>
  <c r="BD165" i="11"/>
  <c r="BE165" i="11"/>
  <c r="BF165" i="11"/>
  <c r="BG165" i="11"/>
  <c r="BH165" i="11"/>
  <c r="BI165" i="11"/>
  <c r="BJ165" i="11"/>
  <c r="BK165" i="11"/>
  <c r="BL165" i="11"/>
  <c r="BM165" i="11"/>
  <c r="BN165" i="11"/>
  <c r="BO165" i="11"/>
  <c r="BP165" i="11"/>
  <c r="BQ165" i="11"/>
  <c r="BR165" i="11"/>
  <c r="AF117" i="14" s="1"/>
  <c r="BS165" i="11"/>
  <c r="BT165" i="11"/>
  <c r="BU165" i="11"/>
  <c r="BV165" i="11"/>
  <c r="BW165" i="11"/>
  <c r="BX165" i="11"/>
  <c r="BY165" i="11"/>
  <c r="AE117" i="23" s="1"/>
  <c r="CA165" i="11"/>
  <c r="AG117" i="23" s="1"/>
  <c r="CB165" i="11"/>
  <c r="AH117" i="23" s="1"/>
  <c r="CF165" i="11"/>
  <c r="AL117" i="23" s="1"/>
  <c r="Q166" i="11"/>
  <c r="I166" i="11"/>
  <c r="J166" i="11"/>
  <c r="K166" i="11"/>
  <c r="L166" i="11"/>
  <c r="M166" i="11"/>
  <c r="N166" i="11"/>
  <c r="O166" i="11"/>
  <c r="P166" i="11"/>
  <c r="R166" i="11"/>
  <c r="K118" i="23" s="1"/>
  <c r="T166" i="11"/>
  <c r="M118" i="23" s="1"/>
  <c r="U166" i="11"/>
  <c r="N118" i="23" s="1"/>
  <c r="V166" i="11"/>
  <c r="O118" i="23" s="1"/>
  <c r="W166" i="11"/>
  <c r="P118" i="23" s="1"/>
  <c r="X166" i="11"/>
  <c r="Q118" i="23" s="1"/>
  <c r="Y166" i="11"/>
  <c r="Z166" i="11"/>
  <c r="AA166" i="11"/>
  <c r="AB166" i="11"/>
  <c r="AC166" i="11"/>
  <c r="S118" i="23" s="1"/>
  <c r="AE166" i="11"/>
  <c r="AF166" i="11"/>
  <c r="AH166" i="11"/>
  <c r="U118" i="23" s="1"/>
  <c r="AI166" i="11"/>
  <c r="AJ166" i="11"/>
  <c r="V118" i="23" s="1"/>
  <c r="AK166" i="11"/>
  <c r="AL166" i="11"/>
  <c r="AM166" i="11"/>
  <c r="AN166" i="11"/>
  <c r="AO166" i="11"/>
  <c r="AP166" i="11"/>
  <c r="AQ166" i="11"/>
  <c r="AR166" i="11"/>
  <c r="AS166" i="11"/>
  <c r="AT166" i="11"/>
  <c r="AU166" i="11"/>
  <c r="AV166" i="11"/>
  <c r="AW166" i="11"/>
  <c r="AX166" i="11"/>
  <c r="X118" i="23" s="1"/>
  <c r="AY166" i="11"/>
  <c r="Y118" i="23" s="1"/>
  <c r="AZ166" i="11"/>
  <c r="BA166" i="11"/>
  <c r="BB166" i="11"/>
  <c r="BC166" i="11"/>
  <c r="BD166" i="11"/>
  <c r="BE166" i="11"/>
  <c r="BF166" i="11"/>
  <c r="BG166" i="11"/>
  <c r="BH166" i="11"/>
  <c r="BI166" i="11"/>
  <c r="BJ166" i="11"/>
  <c r="BK166" i="11"/>
  <c r="BL166" i="11"/>
  <c r="BM166" i="11"/>
  <c r="BN166" i="11"/>
  <c r="BO166" i="11"/>
  <c r="BP166" i="11"/>
  <c r="BQ166" i="11"/>
  <c r="BR166" i="11"/>
  <c r="AF118" i="14" s="1"/>
  <c r="BS166" i="11"/>
  <c r="BT166" i="11"/>
  <c r="BU166" i="11"/>
  <c r="BV166" i="11"/>
  <c r="BW166" i="11"/>
  <c r="BX166" i="11"/>
  <c r="BY166" i="11"/>
  <c r="AE118" i="23" s="1"/>
  <c r="CA166" i="11"/>
  <c r="AG118" i="23" s="1"/>
  <c r="CB166" i="11"/>
  <c r="AH118" i="23" s="1"/>
  <c r="CF166" i="11"/>
  <c r="AL118" i="23" s="1"/>
  <c r="J167" i="11"/>
  <c r="K167" i="11"/>
  <c r="L167" i="11"/>
  <c r="M167" i="11"/>
  <c r="N167" i="11"/>
  <c r="O167" i="11"/>
  <c r="P167" i="11"/>
  <c r="Q167" i="11"/>
  <c r="R167" i="11"/>
  <c r="K119" i="23" s="1"/>
  <c r="T167" i="11"/>
  <c r="M119" i="23" s="1"/>
  <c r="U167" i="11"/>
  <c r="N119" i="23" s="1"/>
  <c r="V167" i="11"/>
  <c r="O119" i="23" s="1"/>
  <c r="W167" i="11"/>
  <c r="P119" i="23" s="1"/>
  <c r="X167" i="11"/>
  <c r="Q119" i="23" s="1"/>
  <c r="Y167" i="11"/>
  <c r="Z167" i="11"/>
  <c r="AA167" i="11"/>
  <c r="AB167" i="11"/>
  <c r="AC167" i="11"/>
  <c r="S119" i="23" s="1"/>
  <c r="AE167" i="11"/>
  <c r="AF167" i="11"/>
  <c r="AH167" i="11"/>
  <c r="U119" i="23" s="1"/>
  <c r="AI167" i="11"/>
  <c r="AJ167" i="11"/>
  <c r="V119" i="23" s="1"/>
  <c r="AK167" i="11"/>
  <c r="AL167" i="11"/>
  <c r="AM167" i="11"/>
  <c r="AN167" i="11"/>
  <c r="AO167" i="11"/>
  <c r="AP167" i="11"/>
  <c r="AQ167" i="11"/>
  <c r="AR167" i="11"/>
  <c r="AS167" i="11"/>
  <c r="AT167" i="11"/>
  <c r="AU167" i="11"/>
  <c r="AV167" i="11"/>
  <c r="AW167" i="11"/>
  <c r="AX167" i="11"/>
  <c r="X119" i="23" s="1"/>
  <c r="AY167" i="11"/>
  <c r="Y119" i="23" s="1"/>
  <c r="AZ167" i="11"/>
  <c r="BA167" i="11"/>
  <c r="BB167" i="11"/>
  <c r="BC167" i="11"/>
  <c r="BD167" i="11"/>
  <c r="BE167" i="11"/>
  <c r="BF167" i="11"/>
  <c r="BG167" i="11"/>
  <c r="BH167" i="11"/>
  <c r="BI167" i="11"/>
  <c r="BJ167" i="11"/>
  <c r="BK167" i="11"/>
  <c r="BL167" i="11"/>
  <c r="BM167" i="11"/>
  <c r="BO167" i="11"/>
  <c r="BP167" i="11"/>
  <c r="BQ167" i="11"/>
  <c r="BR167" i="11"/>
  <c r="AF119" i="14" s="1"/>
  <c r="BS167" i="11"/>
  <c r="BT167" i="11"/>
  <c r="BU167" i="11"/>
  <c r="BV167" i="11"/>
  <c r="BW167" i="11"/>
  <c r="BX167" i="11"/>
  <c r="BY167" i="11"/>
  <c r="AE119" i="23" s="1"/>
  <c r="CA167" i="11"/>
  <c r="AG119" i="23" s="1"/>
  <c r="CB167" i="11"/>
  <c r="AH119" i="23" s="1"/>
  <c r="CF167" i="11"/>
  <c r="AL119" i="23" s="1"/>
  <c r="I168" i="11"/>
  <c r="J168" i="11"/>
  <c r="K168" i="11"/>
  <c r="L168" i="11"/>
  <c r="M168" i="11"/>
  <c r="N168" i="11"/>
  <c r="O168" i="11"/>
  <c r="P168" i="11"/>
  <c r="Q168" i="11"/>
  <c r="R168" i="11"/>
  <c r="K120" i="23" s="1"/>
  <c r="T168" i="11"/>
  <c r="M120" i="23" s="1"/>
  <c r="U168" i="11"/>
  <c r="N120" i="23" s="1"/>
  <c r="V168" i="11"/>
  <c r="O120" i="23" s="1"/>
  <c r="W168" i="11"/>
  <c r="P120" i="23" s="1"/>
  <c r="X168" i="11"/>
  <c r="Q120" i="23" s="1"/>
  <c r="Y168" i="11"/>
  <c r="Z168" i="11"/>
  <c r="AA168" i="11"/>
  <c r="AB168" i="11"/>
  <c r="AC168" i="11"/>
  <c r="S120" i="23" s="1"/>
  <c r="AE168" i="11"/>
  <c r="AF168" i="11"/>
  <c r="AI168" i="11"/>
  <c r="AJ168" i="11"/>
  <c r="V120" i="23" s="1"/>
  <c r="AK168" i="11"/>
  <c r="AL168" i="11"/>
  <c r="AM168" i="11"/>
  <c r="AN168" i="11"/>
  <c r="AO168" i="11"/>
  <c r="AP168" i="11"/>
  <c r="AQ168" i="11"/>
  <c r="AR168" i="11"/>
  <c r="AS168" i="11"/>
  <c r="AT168" i="11"/>
  <c r="AU168" i="11"/>
  <c r="AV168" i="11"/>
  <c r="AW168" i="11"/>
  <c r="AX168" i="11"/>
  <c r="X120" i="23" s="1"/>
  <c r="AY168" i="11"/>
  <c r="Y120" i="23" s="1"/>
  <c r="AZ168" i="11"/>
  <c r="BA168" i="11"/>
  <c r="BB168" i="11"/>
  <c r="BC168" i="11"/>
  <c r="BD168" i="11"/>
  <c r="BE168" i="11"/>
  <c r="BF168" i="11"/>
  <c r="BG168" i="11"/>
  <c r="BI168" i="11"/>
  <c r="BJ168" i="11"/>
  <c r="BK168" i="11"/>
  <c r="BL168" i="11"/>
  <c r="BM168" i="11"/>
  <c r="BN168" i="11"/>
  <c r="BO168" i="11"/>
  <c r="BP168" i="11"/>
  <c r="BQ168" i="11"/>
  <c r="BR168" i="11"/>
  <c r="AF120" i="14" s="1"/>
  <c r="BS168" i="11"/>
  <c r="BT168" i="11"/>
  <c r="BU168" i="11"/>
  <c r="BV168" i="11"/>
  <c r="BW168" i="11"/>
  <c r="BX168" i="11"/>
  <c r="BY168" i="11"/>
  <c r="AE120" i="23" s="1"/>
  <c r="CA168" i="11"/>
  <c r="AG120" i="23" s="1"/>
  <c r="CB168" i="11"/>
  <c r="AH120" i="23" s="1"/>
  <c r="CF168" i="11"/>
  <c r="AL120" i="23" s="1"/>
  <c r="I169" i="11"/>
  <c r="J169" i="11"/>
  <c r="K169" i="11"/>
  <c r="L169" i="11"/>
  <c r="M169" i="11"/>
  <c r="N169" i="11"/>
  <c r="O169" i="11"/>
  <c r="P169" i="11"/>
  <c r="Q169" i="11"/>
  <c r="R169" i="11"/>
  <c r="K121" i="23" s="1"/>
  <c r="T169" i="11"/>
  <c r="M121" i="23" s="1"/>
  <c r="U169" i="11"/>
  <c r="N121" i="23" s="1"/>
  <c r="V169" i="11"/>
  <c r="O121" i="23" s="1"/>
  <c r="W169" i="11"/>
  <c r="P121" i="23" s="1"/>
  <c r="X169" i="11"/>
  <c r="Q121" i="23" s="1"/>
  <c r="Y169" i="11"/>
  <c r="Z169" i="11"/>
  <c r="AA169" i="11"/>
  <c r="AB169" i="11"/>
  <c r="AC169" i="11"/>
  <c r="S121" i="23" s="1"/>
  <c r="AE169" i="11"/>
  <c r="AF169" i="11"/>
  <c r="AH169" i="11"/>
  <c r="U121" i="23" s="1"/>
  <c r="AI169" i="11"/>
  <c r="AJ169" i="11"/>
  <c r="V121" i="23" s="1"/>
  <c r="AK169" i="11"/>
  <c r="AL169" i="11"/>
  <c r="AM169" i="11"/>
  <c r="AN169" i="11"/>
  <c r="AO169" i="11"/>
  <c r="AP169" i="11"/>
  <c r="AQ169" i="11"/>
  <c r="AR169" i="11"/>
  <c r="AS169" i="11"/>
  <c r="AT169" i="11"/>
  <c r="AU169" i="11"/>
  <c r="AV169" i="11"/>
  <c r="AW169" i="11"/>
  <c r="AX169" i="11"/>
  <c r="X121" i="23" s="1"/>
  <c r="AY169" i="11"/>
  <c r="Y121" i="23" s="1"/>
  <c r="AZ169" i="11"/>
  <c r="BA169" i="11"/>
  <c r="BB169" i="11"/>
  <c r="BC169" i="11"/>
  <c r="BD169" i="11"/>
  <c r="BE169" i="11"/>
  <c r="BF169" i="11"/>
  <c r="BG169" i="11"/>
  <c r="BH169" i="11"/>
  <c r="BI169" i="11"/>
  <c r="BJ169" i="11"/>
  <c r="BK169" i="11"/>
  <c r="BL169" i="11"/>
  <c r="BM169" i="11"/>
  <c r="BN169" i="11"/>
  <c r="BO169" i="11"/>
  <c r="BP169" i="11"/>
  <c r="BQ169" i="11"/>
  <c r="BR169" i="11"/>
  <c r="AF121" i="14" s="1"/>
  <c r="BS169" i="11"/>
  <c r="BT169" i="11"/>
  <c r="BU169" i="11"/>
  <c r="BV169" i="11"/>
  <c r="BW169" i="11"/>
  <c r="BX169" i="11"/>
  <c r="BY169" i="11"/>
  <c r="AE121" i="23" s="1"/>
  <c r="CA169" i="11"/>
  <c r="AG121" i="23" s="1"/>
  <c r="CB169" i="11"/>
  <c r="AH121" i="23" s="1"/>
  <c r="CF169" i="11"/>
  <c r="AL121" i="23" s="1"/>
  <c r="I170" i="11"/>
  <c r="J170" i="11"/>
  <c r="K170" i="11"/>
  <c r="L170" i="11"/>
  <c r="M170" i="11"/>
  <c r="N170" i="11"/>
  <c r="O170" i="11"/>
  <c r="P170" i="11"/>
  <c r="Q170" i="11"/>
  <c r="R170" i="11"/>
  <c r="K122" i="23" s="1"/>
  <c r="T170" i="11"/>
  <c r="M122" i="23" s="1"/>
  <c r="U170" i="11"/>
  <c r="N122" i="23" s="1"/>
  <c r="V170" i="11"/>
  <c r="O122" i="23" s="1"/>
  <c r="W170" i="11"/>
  <c r="P122" i="23" s="1"/>
  <c r="X170" i="11"/>
  <c r="Q122" i="23" s="1"/>
  <c r="Y170" i="11"/>
  <c r="Z170" i="11"/>
  <c r="AA170" i="11"/>
  <c r="AB170" i="11"/>
  <c r="AC170" i="11"/>
  <c r="S122" i="23" s="1"/>
  <c r="AE170" i="11"/>
  <c r="AF170" i="11"/>
  <c r="AH170" i="11"/>
  <c r="U122" i="23" s="1"/>
  <c r="AI170" i="11"/>
  <c r="AJ170" i="11"/>
  <c r="V122" i="23" s="1"/>
  <c r="AK170" i="11"/>
  <c r="AL170" i="11"/>
  <c r="AM170" i="11"/>
  <c r="AN170" i="11"/>
  <c r="AO170" i="11"/>
  <c r="AP170" i="11"/>
  <c r="AQ170" i="11"/>
  <c r="AR170" i="11"/>
  <c r="AS170" i="11"/>
  <c r="AT170" i="11"/>
  <c r="AU170" i="11"/>
  <c r="AV170" i="11"/>
  <c r="AW170" i="11"/>
  <c r="AX170" i="11"/>
  <c r="X122" i="23" s="1"/>
  <c r="AY170" i="11"/>
  <c r="Y122" i="23" s="1"/>
  <c r="AZ170" i="11"/>
  <c r="BA170" i="11"/>
  <c r="BB170" i="11"/>
  <c r="BC170" i="11"/>
  <c r="BD170" i="11"/>
  <c r="BE170" i="11"/>
  <c r="BF170" i="11"/>
  <c r="BG170" i="11"/>
  <c r="BH170" i="11"/>
  <c r="BJ170" i="11"/>
  <c r="BK170" i="11"/>
  <c r="BL170" i="11"/>
  <c r="BM170" i="11"/>
  <c r="BO170" i="11"/>
  <c r="BP170" i="11"/>
  <c r="BQ170" i="11"/>
  <c r="BR170" i="11"/>
  <c r="AF122" i="14" s="1"/>
  <c r="BT170" i="11"/>
  <c r="BU170" i="11"/>
  <c r="BV170" i="11"/>
  <c r="BW170" i="11"/>
  <c r="BX170" i="11"/>
  <c r="BY170" i="11"/>
  <c r="AE122" i="23" s="1"/>
  <c r="CA170" i="11"/>
  <c r="AG122" i="23" s="1"/>
  <c r="CB170" i="11"/>
  <c r="AH122" i="23" s="1"/>
  <c r="CF170" i="11"/>
  <c r="AL122" i="23" s="1"/>
  <c r="I171" i="11"/>
  <c r="J171" i="11"/>
  <c r="K171" i="11"/>
  <c r="L171" i="11"/>
  <c r="M171" i="11"/>
  <c r="N171" i="11"/>
  <c r="O171" i="11"/>
  <c r="P171" i="11"/>
  <c r="Q171" i="11"/>
  <c r="R171" i="11"/>
  <c r="K123" i="23" s="1"/>
  <c r="S171" i="11"/>
  <c r="L123" i="23" s="1"/>
  <c r="T171" i="11"/>
  <c r="M123" i="23" s="1"/>
  <c r="U171" i="11"/>
  <c r="N123" i="23" s="1"/>
  <c r="V171" i="11"/>
  <c r="O123" i="23" s="1"/>
  <c r="W171" i="11"/>
  <c r="P123" i="23" s="1"/>
  <c r="X171" i="11"/>
  <c r="Q123" i="23" s="1"/>
  <c r="Y171" i="11"/>
  <c r="Z171" i="11"/>
  <c r="AA171" i="11"/>
  <c r="AB171" i="11"/>
  <c r="AC171" i="11"/>
  <c r="S123" i="23" s="1"/>
  <c r="AE171" i="11"/>
  <c r="AF171" i="11"/>
  <c r="AH171" i="11"/>
  <c r="U123" i="23" s="1"/>
  <c r="AI171" i="11"/>
  <c r="AJ171" i="11"/>
  <c r="V123" i="23" s="1"/>
  <c r="AK171" i="11"/>
  <c r="AL171" i="11"/>
  <c r="AM171" i="11"/>
  <c r="AN171" i="11"/>
  <c r="AO171" i="11"/>
  <c r="AP171" i="11"/>
  <c r="AQ171" i="11"/>
  <c r="AR171" i="11"/>
  <c r="AS171" i="11"/>
  <c r="AT171" i="11"/>
  <c r="AU171" i="11"/>
  <c r="AV171" i="11"/>
  <c r="AW171" i="11"/>
  <c r="AX171" i="11"/>
  <c r="X123" i="23" s="1"/>
  <c r="AY171" i="11"/>
  <c r="Y123" i="23" s="1"/>
  <c r="AZ171" i="11"/>
  <c r="BA171" i="11"/>
  <c r="BB171" i="11"/>
  <c r="BC171" i="11"/>
  <c r="BD171" i="11"/>
  <c r="BE171" i="11"/>
  <c r="BF171" i="11"/>
  <c r="BG171" i="11"/>
  <c r="BH171" i="11"/>
  <c r="BI171" i="11"/>
  <c r="BJ171" i="11"/>
  <c r="BK171" i="11"/>
  <c r="BL171" i="11"/>
  <c r="BM171" i="11"/>
  <c r="BN171" i="11"/>
  <c r="BO171" i="11"/>
  <c r="BP171" i="11"/>
  <c r="BQ171" i="11"/>
  <c r="BR171" i="11"/>
  <c r="AF123" i="14" s="1"/>
  <c r="BS171" i="11"/>
  <c r="BT171" i="11"/>
  <c r="BU171" i="11"/>
  <c r="BV171" i="11"/>
  <c r="BW171" i="11"/>
  <c r="BX171" i="11"/>
  <c r="BY171" i="11"/>
  <c r="AE123" i="23" s="1"/>
  <c r="CA171" i="11"/>
  <c r="AG123" i="23" s="1"/>
  <c r="CB171" i="11"/>
  <c r="AH123" i="23" s="1"/>
  <c r="CF171" i="11"/>
  <c r="AL123" i="23" s="1"/>
  <c r="I172" i="11"/>
  <c r="J172" i="11"/>
  <c r="K172" i="11"/>
  <c r="L172" i="11"/>
  <c r="M172" i="11"/>
  <c r="N172" i="11"/>
  <c r="O172" i="11"/>
  <c r="P172" i="11"/>
  <c r="Q172" i="11"/>
  <c r="R172" i="11"/>
  <c r="K124" i="23" s="1"/>
  <c r="T172" i="11"/>
  <c r="M124" i="23" s="1"/>
  <c r="U172" i="11"/>
  <c r="N124" i="23" s="1"/>
  <c r="V172" i="11"/>
  <c r="O124" i="23" s="1"/>
  <c r="W172" i="11"/>
  <c r="P124" i="23" s="1"/>
  <c r="X172" i="11"/>
  <c r="Q124" i="23" s="1"/>
  <c r="Y172" i="11"/>
  <c r="Z172" i="11"/>
  <c r="AA172" i="11"/>
  <c r="AB172" i="11"/>
  <c r="AC172" i="11"/>
  <c r="S124" i="23" s="1"/>
  <c r="AE172" i="11"/>
  <c r="AF172" i="11"/>
  <c r="AH172" i="11"/>
  <c r="U124" i="23" s="1"/>
  <c r="AI172" i="11"/>
  <c r="AJ172" i="11"/>
  <c r="V124" i="23" s="1"/>
  <c r="AK172" i="11"/>
  <c r="AL172" i="11"/>
  <c r="AM172" i="11"/>
  <c r="AN172" i="11"/>
  <c r="AO172" i="11"/>
  <c r="AP172" i="11"/>
  <c r="AQ172" i="11"/>
  <c r="AR172" i="11"/>
  <c r="AS172" i="11"/>
  <c r="AT172" i="11"/>
  <c r="AU172" i="11"/>
  <c r="AV172" i="11"/>
  <c r="AW172" i="11"/>
  <c r="AX172" i="11"/>
  <c r="X124" i="23" s="1"/>
  <c r="AY172" i="11"/>
  <c r="Y124" i="23" s="1"/>
  <c r="AZ172" i="11"/>
  <c r="BA172" i="11"/>
  <c r="BB172" i="11"/>
  <c r="BC172" i="11"/>
  <c r="BD172" i="11"/>
  <c r="BE172" i="11"/>
  <c r="BF172" i="11"/>
  <c r="BG172" i="11"/>
  <c r="BI172" i="11"/>
  <c r="BJ172" i="11"/>
  <c r="BK172" i="11"/>
  <c r="BL172" i="11"/>
  <c r="BM172" i="11"/>
  <c r="BN172" i="11"/>
  <c r="BO172" i="11"/>
  <c r="BP172" i="11"/>
  <c r="BQ172" i="11"/>
  <c r="BR172" i="11"/>
  <c r="AF124" i="14" s="1"/>
  <c r="BS172" i="11"/>
  <c r="BT172" i="11"/>
  <c r="BU172" i="11"/>
  <c r="BV172" i="11"/>
  <c r="BW172" i="11"/>
  <c r="BX172" i="11"/>
  <c r="BY172" i="11"/>
  <c r="AE124" i="23" s="1"/>
  <c r="CA172" i="11"/>
  <c r="AG124" i="23" s="1"/>
  <c r="CB172" i="11"/>
  <c r="AH124" i="23" s="1"/>
  <c r="CF172" i="11"/>
  <c r="AL124" i="23" s="1"/>
  <c r="Q173" i="11"/>
  <c r="I173" i="11"/>
  <c r="J173" i="11"/>
  <c r="K173" i="11"/>
  <c r="L173" i="11"/>
  <c r="M173" i="11"/>
  <c r="N173" i="11"/>
  <c r="O173" i="11"/>
  <c r="P173" i="11"/>
  <c r="R173" i="11"/>
  <c r="K125" i="23" s="1"/>
  <c r="T173" i="11"/>
  <c r="M125" i="23" s="1"/>
  <c r="U173" i="11"/>
  <c r="N125" i="23" s="1"/>
  <c r="V173" i="11"/>
  <c r="O125" i="23" s="1"/>
  <c r="W173" i="11"/>
  <c r="P125" i="23" s="1"/>
  <c r="X173" i="11"/>
  <c r="Q125" i="23" s="1"/>
  <c r="Y173" i="11"/>
  <c r="Z173" i="11"/>
  <c r="AA173" i="11"/>
  <c r="AB173" i="11"/>
  <c r="AC173" i="11"/>
  <c r="S125" i="23" s="1"/>
  <c r="AE173" i="11"/>
  <c r="AF173" i="11"/>
  <c r="AH173" i="11"/>
  <c r="U125" i="23" s="1"/>
  <c r="AI173" i="11"/>
  <c r="AJ173" i="11"/>
  <c r="V125" i="23" s="1"/>
  <c r="AK173" i="11"/>
  <c r="AL173" i="11"/>
  <c r="AM173" i="11"/>
  <c r="AN173" i="11"/>
  <c r="AO173" i="11"/>
  <c r="AP173" i="11"/>
  <c r="AQ173" i="11"/>
  <c r="AR173" i="11"/>
  <c r="AS173" i="11"/>
  <c r="AT173" i="11"/>
  <c r="AU173" i="11"/>
  <c r="AV173" i="11"/>
  <c r="AW173" i="11"/>
  <c r="AX173" i="11"/>
  <c r="X125" i="23" s="1"/>
  <c r="AY173" i="11"/>
  <c r="Y125" i="23" s="1"/>
  <c r="AZ173" i="11"/>
  <c r="BA173" i="11"/>
  <c r="BB173" i="11"/>
  <c r="BC173" i="11"/>
  <c r="BD173" i="11"/>
  <c r="BE173" i="11"/>
  <c r="BF173" i="11"/>
  <c r="BG173" i="11"/>
  <c r="BJ173" i="11"/>
  <c r="BK173" i="11"/>
  <c r="BL173" i="11"/>
  <c r="BM173" i="11"/>
  <c r="BN173" i="11"/>
  <c r="BO173" i="11"/>
  <c r="BP173" i="11"/>
  <c r="BQ173" i="11"/>
  <c r="BR173" i="11"/>
  <c r="AF125" i="14" s="1"/>
  <c r="BS173" i="11"/>
  <c r="BT173" i="11"/>
  <c r="BU173" i="11"/>
  <c r="BV173" i="11"/>
  <c r="BW173" i="11"/>
  <c r="BX173" i="11"/>
  <c r="BY173" i="11"/>
  <c r="AE125" i="23" s="1"/>
  <c r="CA173" i="11"/>
  <c r="AG125" i="23" s="1"/>
  <c r="CB173" i="11"/>
  <c r="AH125" i="23" s="1"/>
  <c r="CF173" i="11"/>
  <c r="AL125" i="23" s="1"/>
  <c r="I174" i="11"/>
  <c r="J174" i="11"/>
  <c r="K174" i="11"/>
  <c r="L174" i="11"/>
  <c r="M174" i="11"/>
  <c r="N174" i="11"/>
  <c r="O174" i="11"/>
  <c r="P174" i="11"/>
  <c r="Q174" i="11"/>
  <c r="R174" i="11"/>
  <c r="K126" i="23" s="1"/>
  <c r="S174" i="11"/>
  <c r="L126" i="23" s="1"/>
  <c r="T174" i="11"/>
  <c r="M126" i="23" s="1"/>
  <c r="U174" i="11"/>
  <c r="N126" i="23" s="1"/>
  <c r="V174" i="11"/>
  <c r="O126" i="23" s="1"/>
  <c r="W174" i="11"/>
  <c r="P126" i="23" s="1"/>
  <c r="X174" i="11"/>
  <c r="Q126" i="23" s="1"/>
  <c r="Y174" i="11"/>
  <c r="Z174" i="11"/>
  <c r="AA174" i="11"/>
  <c r="AB174" i="11"/>
  <c r="AC174" i="11"/>
  <c r="S126" i="23" s="1"/>
  <c r="AE174" i="11"/>
  <c r="AF174" i="11"/>
  <c r="AH174" i="11"/>
  <c r="U126" i="23" s="1"/>
  <c r="AI174" i="11"/>
  <c r="AJ174" i="11"/>
  <c r="V126" i="23" s="1"/>
  <c r="AK174" i="11"/>
  <c r="AL174" i="11"/>
  <c r="AM174" i="11"/>
  <c r="AN174" i="11"/>
  <c r="AO174" i="11"/>
  <c r="AP174" i="11"/>
  <c r="AQ174" i="11"/>
  <c r="AR174" i="11"/>
  <c r="AS174" i="11"/>
  <c r="AT174" i="11"/>
  <c r="AU174" i="11"/>
  <c r="AV174" i="11"/>
  <c r="AW174" i="11"/>
  <c r="AX174" i="11"/>
  <c r="X126" i="23" s="1"/>
  <c r="AY174" i="11"/>
  <c r="Y126" i="23" s="1"/>
  <c r="AZ174" i="11"/>
  <c r="BA174" i="11"/>
  <c r="BB174" i="11"/>
  <c r="BC174" i="11"/>
  <c r="BD174" i="11"/>
  <c r="BE174" i="11"/>
  <c r="BF174" i="11"/>
  <c r="BG174" i="11"/>
  <c r="BH174" i="11"/>
  <c r="BI174" i="11"/>
  <c r="BJ174" i="11"/>
  <c r="BL174" i="11"/>
  <c r="BM174" i="11"/>
  <c r="BN174" i="11"/>
  <c r="BO174" i="11"/>
  <c r="BP174" i="11"/>
  <c r="BQ174" i="11"/>
  <c r="BR174" i="11"/>
  <c r="AF126" i="14" s="1"/>
  <c r="BS174" i="11"/>
  <c r="BT174" i="11"/>
  <c r="BU174" i="11"/>
  <c r="BV174" i="11"/>
  <c r="BW174" i="11"/>
  <c r="BX174" i="11"/>
  <c r="BY174" i="11"/>
  <c r="AE126" i="23" s="1"/>
  <c r="CA174" i="11"/>
  <c r="AG126" i="23" s="1"/>
  <c r="CB174" i="11"/>
  <c r="AH126" i="23" s="1"/>
  <c r="CF174" i="11"/>
  <c r="AL126" i="23" s="1"/>
  <c r="I175" i="11"/>
  <c r="J175" i="11"/>
  <c r="K175" i="11"/>
  <c r="L175" i="11"/>
  <c r="M175" i="11"/>
  <c r="N175" i="11"/>
  <c r="O175" i="11"/>
  <c r="P175" i="11"/>
  <c r="Q175" i="11"/>
  <c r="R175" i="11"/>
  <c r="K127" i="23" s="1"/>
  <c r="S175" i="11"/>
  <c r="L127" i="23" s="1"/>
  <c r="T175" i="11"/>
  <c r="M127" i="23" s="1"/>
  <c r="U175" i="11"/>
  <c r="N127" i="23" s="1"/>
  <c r="V175" i="11"/>
  <c r="O127" i="23" s="1"/>
  <c r="W175" i="11"/>
  <c r="P127" i="23" s="1"/>
  <c r="X175" i="11"/>
  <c r="Q127" i="23" s="1"/>
  <c r="Y175" i="11"/>
  <c r="Z175" i="11"/>
  <c r="AA175" i="11"/>
  <c r="AB175" i="11"/>
  <c r="AC175" i="11"/>
  <c r="S127" i="23" s="1"/>
  <c r="AE175" i="11"/>
  <c r="AF175" i="11"/>
  <c r="AH175" i="11"/>
  <c r="U127" i="23" s="1"/>
  <c r="AI175" i="11"/>
  <c r="AJ175" i="11"/>
  <c r="V127" i="23" s="1"/>
  <c r="AK175" i="11"/>
  <c r="AL175" i="11"/>
  <c r="AM175" i="11"/>
  <c r="AN175" i="11"/>
  <c r="AO175" i="11"/>
  <c r="AP175" i="11"/>
  <c r="AQ175" i="11"/>
  <c r="AR175" i="11"/>
  <c r="AS175" i="11"/>
  <c r="AT175" i="11"/>
  <c r="AU175" i="11"/>
  <c r="AV175" i="11"/>
  <c r="AW175" i="11"/>
  <c r="AX175" i="11"/>
  <c r="X127" i="23" s="1"/>
  <c r="AY175" i="11"/>
  <c r="Y127" i="23" s="1"/>
  <c r="AZ175" i="11"/>
  <c r="BA175" i="11"/>
  <c r="BB175" i="11"/>
  <c r="BC175" i="11"/>
  <c r="BD175" i="11"/>
  <c r="BE175" i="11"/>
  <c r="BF175" i="11"/>
  <c r="BG175" i="11"/>
  <c r="BH175" i="11"/>
  <c r="BI175" i="11"/>
  <c r="BJ175" i="11"/>
  <c r="BL175" i="11"/>
  <c r="BM175" i="11"/>
  <c r="BN175" i="11"/>
  <c r="BO175" i="11"/>
  <c r="BP175" i="11"/>
  <c r="BQ175" i="11"/>
  <c r="BR175" i="11"/>
  <c r="AF127" i="14" s="1"/>
  <c r="BS175" i="11"/>
  <c r="BT175" i="11"/>
  <c r="BU175" i="11"/>
  <c r="BV175" i="11"/>
  <c r="BW175" i="11"/>
  <c r="BX175" i="11"/>
  <c r="BY175" i="11"/>
  <c r="AE127" i="23" s="1"/>
  <c r="CA175" i="11"/>
  <c r="AG127" i="23" s="1"/>
  <c r="CB175" i="11"/>
  <c r="AH127" i="23" s="1"/>
  <c r="CF175" i="11"/>
  <c r="AL127" i="23" s="1"/>
  <c r="I176" i="11"/>
  <c r="J176" i="11"/>
  <c r="K176" i="11"/>
  <c r="L176" i="11"/>
  <c r="M176" i="11"/>
  <c r="N176" i="11"/>
  <c r="O176" i="11"/>
  <c r="P176" i="11"/>
  <c r="Q176" i="11"/>
  <c r="R176" i="11"/>
  <c r="K128" i="23" s="1"/>
  <c r="S176" i="11"/>
  <c r="L128" i="23" s="1"/>
  <c r="T176" i="11"/>
  <c r="M128" i="23" s="1"/>
  <c r="U176" i="11"/>
  <c r="N128" i="23" s="1"/>
  <c r="V176" i="11"/>
  <c r="O128" i="23" s="1"/>
  <c r="W176" i="11"/>
  <c r="P128" i="23" s="1"/>
  <c r="X176" i="11"/>
  <c r="Q128" i="23" s="1"/>
  <c r="Y176" i="11"/>
  <c r="Z176" i="11"/>
  <c r="AA176" i="11"/>
  <c r="AB176" i="11"/>
  <c r="AC176" i="11"/>
  <c r="S128" i="23" s="1"/>
  <c r="AE176" i="11"/>
  <c r="AF176" i="11"/>
  <c r="AH176" i="11"/>
  <c r="U128" i="23" s="1"/>
  <c r="AI176" i="11"/>
  <c r="AJ176" i="11"/>
  <c r="V128" i="23" s="1"/>
  <c r="AK176" i="11"/>
  <c r="AL176" i="11"/>
  <c r="AM176" i="11"/>
  <c r="AN176" i="11"/>
  <c r="AO176" i="11"/>
  <c r="AP176" i="11"/>
  <c r="AQ176" i="11"/>
  <c r="AR176" i="11"/>
  <c r="AS176" i="11"/>
  <c r="AT176" i="11"/>
  <c r="AU176" i="11"/>
  <c r="AV176" i="11"/>
  <c r="AW176" i="11"/>
  <c r="AX176" i="11"/>
  <c r="X128" i="23" s="1"/>
  <c r="AY176" i="11"/>
  <c r="Y128" i="23" s="1"/>
  <c r="AZ176" i="11"/>
  <c r="BA176" i="11"/>
  <c r="BB176" i="11"/>
  <c r="BC176" i="11"/>
  <c r="BE176" i="11"/>
  <c r="BF176" i="11"/>
  <c r="BG176" i="11"/>
  <c r="BH176" i="11"/>
  <c r="BI176" i="11"/>
  <c r="BJ176" i="11"/>
  <c r="BL176" i="11"/>
  <c r="BM176" i="11"/>
  <c r="BN176" i="11"/>
  <c r="BO176" i="11"/>
  <c r="BP176" i="11"/>
  <c r="BQ176" i="11"/>
  <c r="BS176" i="11"/>
  <c r="BT176" i="11"/>
  <c r="BU176" i="11"/>
  <c r="BV176" i="11"/>
  <c r="BW176" i="11"/>
  <c r="BX176" i="11"/>
  <c r="BY176" i="11"/>
  <c r="AE128" i="23" s="1"/>
  <c r="CA176" i="11"/>
  <c r="AG128" i="23" s="1"/>
  <c r="CB176" i="11"/>
  <c r="AH128" i="23" s="1"/>
  <c r="CF176" i="11"/>
  <c r="AL128" i="23" s="1"/>
  <c r="J177" i="11"/>
  <c r="K177" i="11"/>
  <c r="L177" i="11"/>
  <c r="M177" i="11"/>
  <c r="N177" i="11"/>
  <c r="O177" i="11"/>
  <c r="P177" i="11"/>
  <c r="Q177" i="11"/>
  <c r="R177" i="11"/>
  <c r="K129" i="23" s="1"/>
  <c r="S177" i="11"/>
  <c r="L129" i="23" s="1"/>
  <c r="T177" i="11"/>
  <c r="M129" i="23" s="1"/>
  <c r="U177" i="11"/>
  <c r="N129" i="23" s="1"/>
  <c r="V177" i="11"/>
  <c r="O129" i="23" s="1"/>
  <c r="W177" i="11"/>
  <c r="P129" i="23" s="1"/>
  <c r="X177" i="11"/>
  <c r="Q129" i="23" s="1"/>
  <c r="Y177" i="11"/>
  <c r="Z177" i="11"/>
  <c r="AA177" i="11"/>
  <c r="AB177" i="11"/>
  <c r="AC177" i="11"/>
  <c r="S129" i="23" s="1"/>
  <c r="AE177" i="11"/>
  <c r="AF177" i="11"/>
  <c r="AH177" i="11"/>
  <c r="U129" i="23" s="1"/>
  <c r="AI177" i="11"/>
  <c r="AJ177" i="11"/>
  <c r="V129" i="23" s="1"/>
  <c r="AK177" i="11"/>
  <c r="AL177" i="11"/>
  <c r="AM177" i="11"/>
  <c r="AN177" i="11"/>
  <c r="AO177" i="11"/>
  <c r="AP177" i="11"/>
  <c r="AQ177" i="11"/>
  <c r="AR177" i="11"/>
  <c r="AS177" i="11"/>
  <c r="AT177" i="11"/>
  <c r="AU177" i="11"/>
  <c r="AV177" i="11"/>
  <c r="AW177" i="11"/>
  <c r="AX177" i="11"/>
  <c r="X129" i="23" s="1"/>
  <c r="AY177" i="11"/>
  <c r="Y129" i="23" s="1"/>
  <c r="AZ177" i="11"/>
  <c r="BA177" i="11"/>
  <c r="BB177" i="11"/>
  <c r="BC177" i="11"/>
  <c r="BD177" i="11"/>
  <c r="BE177" i="11"/>
  <c r="BF177" i="11"/>
  <c r="BG177" i="11"/>
  <c r="BJ177" i="11"/>
  <c r="BK177" i="11"/>
  <c r="BL177" i="11"/>
  <c r="BM177" i="11"/>
  <c r="BN177" i="11"/>
  <c r="BO177" i="11"/>
  <c r="BP177" i="11"/>
  <c r="BQ177" i="11"/>
  <c r="BR177" i="11"/>
  <c r="AF129" i="14" s="1"/>
  <c r="BS177" i="11"/>
  <c r="BT177" i="11"/>
  <c r="BU177" i="11"/>
  <c r="BV177" i="11"/>
  <c r="BW177" i="11"/>
  <c r="BX177" i="11"/>
  <c r="BY177" i="11"/>
  <c r="AE129" i="23" s="1"/>
  <c r="CA177" i="11"/>
  <c r="AG129" i="23" s="1"/>
  <c r="CF177" i="11"/>
  <c r="AL129" i="23" s="1"/>
  <c r="I178" i="11"/>
  <c r="J178" i="11"/>
  <c r="K178" i="11"/>
  <c r="L178" i="11"/>
  <c r="M178" i="11"/>
  <c r="N178" i="11"/>
  <c r="O178" i="11"/>
  <c r="P178" i="11"/>
  <c r="Q178" i="11"/>
  <c r="R178" i="11"/>
  <c r="K130" i="23" s="1"/>
  <c r="S178" i="11"/>
  <c r="L130" i="23" s="1"/>
  <c r="T178" i="11"/>
  <c r="M130" i="23" s="1"/>
  <c r="U178" i="11"/>
  <c r="N130" i="23" s="1"/>
  <c r="V178" i="11"/>
  <c r="O130" i="23" s="1"/>
  <c r="W178" i="11"/>
  <c r="P130" i="23" s="1"/>
  <c r="X178" i="11"/>
  <c r="Q130" i="23" s="1"/>
  <c r="Y178" i="11"/>
  <c r="Z178" i="11"/>
  <c r="AA178" i="11"/>
  <c r="AB178" i="11"/>
  <c r="AC178" i="11"/>
  <c r="S130" i="23" s="1"/>
  <c r="AE178" i="11"/>
  <c r="AF178" i="11"/>
  <c r="AH178" i="11"/>
  <c r="U130" i="23" s="1"/>
  <c r="AI178" i="11"/>
  <c r="AJ178" i="11"/>
  <c r="V130" i="23" s="1"/>
  <c r="AK178" i="11"/>
  <c r="AL178" i="11"/>
  <c r="AM178" i="11"/>
  <c r="AN178" i="11"/>
  <c r="AO178" i="11"/>
  <c r="AP178" i="11"/>
  <c r="AQ178" i="11"/>
  <c r="AR178" i="11"/>
  <c r="AS178" i="11"/>
  <c r="AT178" i="11"/>
  <c r="AU178" i="11"/>
  <c r="AV178" i="11"/>
  <c r="AW178" i="11"/>
  <c r="AX178" i="11"/>
  <c r="X130" i="23" s="1"/>
  <c r="AY178" i="11"/>
  <c r="Y130" i="23" s="1"/>
  <c r="AZ178" i="11"/>
  <c r="BA178" i="11"/>
  <c r="BB178" i="11"/>
  <c r="BC178" i="11"/>
  <c r="BD178" i="11"/>
  <c r="BE178" i="11"/>
  <c r="BF178" i="11"/>
  <c r="BG178" i="11"/>
  <c r="BH178" i="11"/>
  <c r="BI178" i="11"/>
  <c r="BJ178" i="11"/>
  <c r="BL178" i="11"/>
  <c r="BM178" i="11"/>
  <c r="BN178" i="11"/>
  <c r="BO178" i="11"/>
  <c r="BP178" i="11"/>
  <c r="BQ178" i="11"/>
  <c r="BR178" i="11"/>
  <c r="AF130" i="14" s="1"/>
  <c r="BS178" i="11"/>
  <c r="BT178" i="11"/>
  <c r="BU178" i="11"/>
  <c r="BV178" i="11"/>
  <c r="BW178" i="11"/>
  <c r="BX178" i="11"/>
  <c r="BY178" i="11"/>
  <c r="AE130" i="23" s="1"/>
  <c r="CA178" i="11"/>
  <c r="AG130" i="23" s="1"/>
  <c r="CB178" i="11"/>
  <c r="AH130" i="23" s="1"/>
  <c r="CF178" i="11"/>
  <c r="AL130" i="23" s="1"/>
  <c r="I179" i="11"/>
  <c r="J179" i="11"/>
  <c r="K179" i="11"/>
  <c r="L179" i="11"/>
  <c r="M179" i="11"/>
  <c r="N179" i="11"/>
  <c r="O179" i="11"/>
  <c r="P179" i="11"/>
  <c r="Q179" i="11"/>
  <c r="R179" i="11"/>
  <c r="K131" i="23" s="1"/>
  <c r="S179" i="11"/>
  <c r="L131" i="23" s="1"/>
  <c r="T179" i="11"/>
  <c r="M131" i="23" s="1"/>
  <c r="U179" i="11"/>
  <c r="N131" i="23" s="1"/>
  <c r="V179" i="11"/>
  <c r="O131" i="23" s="1"/>
  <c r="W179" i="11"/>
  <c r="P131" i="23" s="1"/>
  <c r="X179" i="11"/>
  <c r="Q131" i="23" s="1"/>
  <c r="Y179" i="11"/>
  <c r="Z179" i="11"/>
  <c r="AA179" i="11"/>
  <c r="AB179" i="11"/>
  <c r="AC179" i="11"/>
  <c r="S131" i="23" s="1"/>
  <c r="AE179" i="11"/>
  <c r="AF179" i="11"/>
  <c r="AH179" i="11"/>
  <c r="U131" i="23" s="1"/>
  <c r="AI179" i="11"/>
  <c r="AJ179" i="11"/>
  <c r="V131" i="23" s="1"/>
  <c r="AK179" i="11"/>
  <c r="AL179" i="11"/>
  <c r="AM179" i="11"/>
  <c r="AN179" i="11"/>
  <c r="AO179" i="11"/>
  <c r="AP179" i="11"/>
  <c r="AQ179" i="11"/>
  <c r="AR179" i="11"/>
  <c r="AS179" i="11"/>
  <c r="AT179" i="11"/>
  <c r="AU179" i="11"/>
  <c r="AV179" i="11"/>
  <c r="AW179" i="11"/>
  <c r="AX179" i="11"/>
  <c r="X131" i="23" s="1"/>
  <c r="AY179" i="11"/>
  <c r="Y131" i="23" s="1"/>
  <c r="AZ179" i="11"/>
  <c r="BA179" i="11"/>
  <c r="BB179" i="11"/>
  <c r="BC179" i="11"/>
  <c r="BD179" i="11"/>
  <c r="BE179" i="11"/>
  <c r="BF179" i="11"/>
  <c r="BG179" i="11"/>
  <c r="BH179" i="11"/>
  <c r="BI179" i="11"/>
  <c r="BJ179" i="11"/>
  <c r="BK179" i="11"/>
  <c r="BL179" i="11"/>
  <c r="BM179" i="11"/>
  <c r="BN179" i="11"/>
  <c r="BO179" i="11"/>
  <c r="BP179" i="11"/>
  <c r="BQ179" i="11"/>
  <c r="BR179" i="11"/>
  <c r="AF131" i="14" s="1"/>
  <c r="BT179" i="11"/>
  <c r="BU179" i="11"/>
  <c r="BV179" i="11"/>
  <c r="BW179" i="11"/>
  <c r="BX179" i="11"/>
  <c r="BY179" i="11"/>
  <c r="AE131" i="23" s="1"/>
  <c r="CA179" i="11"/>
  <c r="AG131" i="23" s="1"/>
  <c r="CB179" i="11"/>
  <c r="AH131" i="23" s="1"/>
  <c r="CF179" i="11"/>
  <c r="AL131" i="23" s="1"/>
  <c r="I180" i="11"/>
  <c r="J180" i="11"/>
  <c r="K180" i="11"/>
  <c r="L180" i="11"/>
  <c r="M180" i="11"/>
  <c r="N180" i="11"/>
  <c r="O180" i="11"/>
  <c r="P180" i="11"/>
  <c r="Q180" i="11"/>
  <c r="R180" i="11"/>
  <c r="K132" i="23" s="1"/>
  <c r="S180" i="11"/>
  <c r="L132" i="23" s="1"/>
  <c r="T180" i="11"/>
  <c r="M132" i="23" s="1"/>
  <c r="U180" i="11"/>
  <c r="N132" i="23" s="1"/>
  <c r="V180" i="11"/>
  <c r="O132" i="23" s="1"/>
  <c r="W180" i="11"/>
  <c r="P132" i="23" s="1"/>
  <c r="X180" i="11"/>
  <c r="Q132" i="23" s="1"/>
  <c r="Y180" i="11"/>
  <c r="Z180" i="11"/>
  <c r="AA180" i="11"/>
  <c r="AB180" i="11"/>
  <c r="AC180" i="11"/>
  <c r="S132" i="23" s="1"/>
  <c r="AE180" i="11"/>
  <c r="AF180" i="11"/>
  <c r="AH180" i="11"/>
  <c r="U132" i="23" s="1"/>
  <c r="AI180" i="11"/>
  <c r="AJ180" i="11"/>
  <c r="V132" i="23" s="1"/>
  <c r="AK180" i="11"/>
  <c r="AL180" i="11"/>
  <c r="AM180" i="11"/>
  <c r="AN180" i="11"/>
  <c r="AO180" i="11"/>
  <c r="AP180" i="11"/>
  <c r="AQ180" i="11"/>
  <c r="AR180" i="11"/>
  <c r="AS180" i="11"/>
  <c r="AT180" i="11"/>
  <c r="AU180" i="11"/>
  <c r="AV180" i="11"/>
  <c r="AW180" i="11"/>
  <c r="AX180" i="11"/>
  <c r="X132" i="23" s="1"/>
  <c r="AY180" i="11"/>
  <c r="Y132" i="23" s="1"/>
  <c r="AZ180" i="11"/>
  <c r="BA180" i="11"/>
  <c r="BB180" i="11"/>
  <c r="BC180" i="11"/>
  <c r="BD180" i="11"/>
  <c r="BE180" i="11"/>
  <c r="BF180" i="11"/>
  <c r="BG180" i="11"/>
  <c r="BH180" i="11"/>
  <c r="BI180" i="11"/>
  <c r="BJ180" i="11"/>
  <c r="BK180" i="11"/>
  <c r="BL180" i="11"/>
  <c r="BM180" i="11"/>
  <c r="BN180" i="11"/>
  <c r="BO180" i="11"/>
  <c r="BP180" i="11"/>
  <c r="BQ180" i="11"/>
  <c r="BR180" i="11"/>
  <c r="AF132" i="14" s="1"/>
  <c r="BT180" i="11"/>
  <c r="BU180" i="11"/>
  <c r="BV180" i="11"/>
  <c r="BW180" i="11"/>
  <c r="BX180" i="11"/>
  <c r="BY180" i="11"/>
  <c r="AE132" i="23" s="1"/>
  <c r="CA180" i="11"/>
  <c r="AG132" i="23" s="1"/>
  <c r="CF180" i="11"/>
  <c r="AL132" i="23" s="1"/>
  <c r="I181" i="11"/>
  <c r="J181" i="11"/>
  <c r="K181" i="11"/>
  <c r="L181" i="11"/>
  <c r="M181" i="11"/>
  <c r="N181" i="11"/>
  <c r="O181" i="11"/>
  <c r="P181" i="11"/>
  <c r="Q181" i="11"/>
  <c r="R181" i="11"/>
  <c r="K133" i="23" s="1"/>
  <c r="S181" i="11"/>
  <c r="L133" i="23" s="1"/>
  <c r="T181" i="11"/>
  <c r="M133" i="23" s="1"/>
  <c r="U181" i="11"/>
  <c r="N133" i="23" s="1"/>
  <c r="V181" i="11"/>
  <c r="O133" i="23" s="1"/>
  <c r="W181" i="11"/>
  <c r="P133" i="23" s="1"/>
  <c r="X181" i="11"/>
  <c r="Q133" i="23" s="1"/>
  <c r="Y181" i="11"/>
  <c r="Z181" i="11"/>
  <c r="AA181" i="11"/>
  <c r="AB181" i="11"/>
  <c r="AC181" i="11"/>
  <c r="S133" i="23" s="1"/>
  <c r="AE181" i="11"/>
  <c r="AF181" i="11"/>
  <c r="AH181" i="11"/>
  <c r="U133" i="23" s="1"/>
  <c r="AI181" i="11"/>
  <c r="AJ181" i="11"/>
  <c r="V133" i="23" s="1"/>
  <c r="AK181" i="11"/>
  <c r="AL181" i="11"/>
  <c r="AM181" i="11"/>
  <c r="AN181" i="11"/>
  <c r="AO181" i="11"/>
  <c r="AP181" i="11"/>
  <c r="AQ181" i="11"/>
  <c r="AR181" i="11"/>
  <c r="AS181" i="11"/>
  <c r="AT181" i="11"/>
  <c r="AU181" i="11"/>
  <c r="AV181" i="11"/>
  <c r="AW181" i="11"/>
  <c r="AX181" i="11"/>
  <c r="X133" i="23" s="1"/>
  <c r="AY181" i="11"/>
  <c r="Y133" i="23" s="1"/>
  <c r="AZ181" i="11"/>
  <c r="BA181" i="11"/>
  <c r="BB181" i="11"/>
  <c r="BC181" i="11"/>
  <c r="BD181" i="11"/>
  <c r="BE181" i="11"/>
  <c r="BF181" i="11"/>
  <c r="BG181" i="11"/>
  <c r="BH181" i="11"/>
  <c r="BI181" i="11"/>
  <c r="BJ181" i="11"/>
  <c r="BK181" i="11"/>
  <c r="BL181" i="11"/>
  <c r="BM181" i="11"/>
  <c r="BN181" i="11"/>
  <c r="BO181" i="11"/>
  <c r="BP181" i="11"/>
  <c r="BQ181" i="11"/>
  <c r="BR181" i="11"/>
  <c r="AF133" i="14" s="1"/>
  <c r="BS181" i="11"/>
  <c r="BT181" i="11"/>
  <c r="BU181" i="11"/>
  <c r="BV181" i="11"/>
  <c r="BW181" i="11"/>
  <c r="BX181" i="11"/>
  <c r="BY181" i="11"/>
  <c r="AE133" i="23" s="1"/>
  <c r="CA181" i="11"/>
  <c r="AG133" i="23" s="1"/>
  <c r="CF181" i="11"/>
  <c r="AL133" i="23" s="1"/>
  <c r="Q182" i="11"/>
  <c r="I182" i="11"/>
  <c r="J182" i="11"/>
  <c r="K182" i="11"/>
  <c r="L182" i="11"/>
  <c r="M182" i="11"/>
  <c r="N182" i="11"/>
  <c r="O182" i="11"/>
  <c r="P182" i="11"/>
  <c r="R182" i="11"/>
  <c r="K134" i="23" s="1"/>
  <c r="S182" i="11"/>
  <c r="L134" i="23" s="1"/>
  <c r="T182" i="11"/>
  <c r="M134" i="23" s="1"/>
  <c r="U182" i="11"/>
  <c r="N134" i="23" s="1"/>
  <c r="V182" i="11"/>
  <c r="O134" i="23" s="1"/>
  <c r="W182" i="11"/>
  <c r="P134" i="23" s="1"/>
  <c r="X182" i="11"/>
  <c r="Q134" i="23" s="1"/>
  <c r="Y182" i="11"/>
  <c r="Z182" i="11"/>
  <c r="AA182" i="11"/>
  <c r="AB182" i="11"/>
  <c r="AC182" i="11"/>
  <c r="S134" i="23" s="1"/>
  <c r="AE182" i="11"/>
  <c r="AF182" i="11"/>
  <c r="AH182" i="11"/>
  <c r="U134" i="23" s="1"/>
  <c r="AI182" i="11"/>
  <c r="AJ182" i="11"/>
  <c r="V134" i="23" s="1"/>
  <c r="AK182" i="11"/>
  <c r="AL182" i="11"/>
  <c r="AM182" i="11"/>
  <c r="AN182" i="11"/>
  <c r="AO182" i="11"/>
  <c r="AP182" i="11"/>
  <c r="AQ182" i="11"/>
  <c r="AR182" i="11"/>
  <c r="AS182" i="11"/>
  <c r="AT182" i="11"/>
  <c r="AU182" i="11"/>
  <c r="AV182" i="11"/>
  <c r="AW182" i="11"/>
  <c r="AX182" i="11"/>
  <c r="X134" i="23" s="1"/>
  <c r="AY182" i="11"/>
  <c r="Y134" i="23" s="1"/>
  <c r="AZ182" i="11"/>
  <c r="BA182" i="11"/>
  <c r="BB182" i="11"/>
  <c r="BC182" i="11"/>
  <c r="BD182" i="11"/>
  <c r="BE182" i="11"/>
  <c r="BF182" i="11"/>
  <c r="BG182" i="11"/>
  <c r="BH182" i="11"/>
  <c r="BI182" i="11"/>
  <c r="BJ182" i="11"/>
  <c r="BK182" i="11"/>
  <c r="BL182" i="11"/>
  <c r="BM182" i="11"/>
  <c r="BN182" i="11"/>
  <c r="BO182" i="11"/>
  <c r="BP182" i="11"/>
  <c r="BQ182" i="11"/>
  <c r="BR182" i="11"/>
  <c r="AF134" i="14" s="1"/>
  <c r="BS182" i="11"/>
  <c r="BT182" i="11"/>
  <c r="BU182" i="11"/>
  <c r="BV182" i="11"/>
  <c r="BW182" i="11"/>
  <c r="BX182" i="11"/>
  <c r="BY182" i="11"/>
  <c r="AE134" i="23" s="1"/>
  <c r="CA182" i="11"/>
  <c r="AG134" i="23" s="1"/>
  <c r="CB182" i="11"/>
  <c r="AH134" i="23" s="1"/>
  <c r="CF182" i="11"/>
  <c r="AL134" i="23" s="1"/>
  <c r="I183" i="11"/>
  <c r="J183" i="11"/>
  <c r="K183" i="11"/>
  <c r="L183" i="11"/>
  <c r="M183" i="11"/>
  <c r="N183" i="11"/>
  <c r="O183" i="11"/>
  <c r="P183" i="11"/>
  <c r="Q183" i="11"/>
  <c r="R183" i="11"/>
  <c r="K135" i="23" s="1"/>
  <c r="S183" i="11"/>
  <c r="L135" i="23" s="1"/>
  <c r="T183" i="11"/>
  <c r="M135" i="23" s="1"/>
  <c r="U183" i="11"/>
  <c r="N135" i="23" s="1"/>
  <c r="V183" i="11"/>
  <c r="O135" i="23" s="1"/>
  <c r="W183" i="11"/>
  <c r="P135" i="23" s="1"/>
  <c r="X183" i="11"/>
  <c r="Q135" i="23" s="1"/>
  <c r="Y183" i="11"/>
  <c r="Z183" i="11"/>
  <c r="AA183" i="11"/>
  <c r="AB183" i="11"/>
  <c r="AC183" i="11"/>
  <c r="S135" i="23" s="1"/>
  <c r="AE183" i="11"/>
  <c r="AF183" i="11"/>
  <c r="AH183" i="11"/>
  <c r="U135" i="23" s="1"/>
  <c r="AI183" i="11"/>
  <c r="AJ183" i="11"/>
  <c r="V135" i="23" s="1"/>
  <c r="AK183" i="11"/>
  <c r="AL183" i="11"/>
  <c r="AM183" i="11"/>
  <c r="AN183" i="11"/>
  <c r="AO183" i="11"/>
  <c r="AP183" i="11"/>
  <c r="AQ183" i="11"/>
  <c r="AR183" i="11"/>
  <c r="AS183" i="11"/>
  <c r="AT183" i="11"/>
  <c r="AU183" i="11"/>
  <c r="AV183" i="11"/>
  <c r="AW183" i="11"/>
  <c r="AX183" i="11"/>
  <c r="X135" i="23" s="1"/>
  <c r="AY183" i="11"/>
  <c r="Y135" i="23" s="1"/>
  <c r="AZ183" i="11"/>
  <c r="BA183" i="11"/>
  <c r="BB183" i="11"/>
  <c r="BC183" i="11"/>
  <c r="BD183" i="11"/>
  <c r="BE183" i="11"/>
  <c r="BF183" i="11"/>
  <c r="BG183" i="11"/>
  <c r="BH183" i="11"/>
  <c r="BI183" i="11"/>
  <c r="BJ183" i="11"/>
  <c r="BK183" i="11"/>
  <c r="BL183" i="11"/>
  <c r="BM183" i="11"/>
  <c r="BN183" i="11"/>
  <c r="BO183" i="11"/>
  <c r="BP183" i="11"/>
  <c r="BQ183" i="11"/>
  <c r="BR183" i="11"/>
  <c r="AF135" i="14" s="1"/>
  <c r="BS183" i="11"/>
  <c r="BT183" i="11"/>
  <c r="BU183" i="11"/>
  <c r="BV183" i="11"/>
  <c r="BW183" i="11"/>
  <c r="BX183" i="11"/>
  <c r="BY183" i="11"/>
  <c r="AE135" i="23" s="1"/>
  <c r="CA183" i="11"/>
  <c r="AG135" i="23" s="1"/>
  <c r="CB183" i="11"/>
  <c r="AH135" i="23" s="1"/>
  <c r="CF183" i="11"/>
  <c r="AL135" i="23" s="1"/>
  <c r="I184" i="11"/>
  <c r="J184" i="11"/>
  <c r="K184" i="11"/>
  <c r="L184" i="11"/>
  <c r="M184" i="11"/>
  <c r="N184" i="11"/>
  <c r="O184" i="11"/>
  <c r="P184" i="11"/>
  <c r="Q184" i="11"/>
  <c r="R184" i="11"/>
  <c r="K136" i="23" s="1"/>
  <c r="S184" i="11"/>
  <c r="L136" i="23" s="1"/>
  <c r="T184" i="11"/>
  <c r="M136" i="23" s="1"/>
  <c r="U184" i="11"/>
  <c r="N136" i="23" s="1"/>
  <c r="V184" i="11"/>
  <c r="O136" i="23" s="1"/>
  <c r="W184" i="11"/>
  <c r="P136" i="23" s="1"/>
  <c r="X184" i="11"/>
  <c r="Q136" i="23" s="1"/>
  <c r="Y184" i="11"/>
  <c r="Z184" i="11"/>
  <c r="AA184" i="11"/>
  <c r="AB184" i="11"/>
  <c r="AC184" i="11"/>
  <c r="S136" i="23" s="1"/>
  <c r="AE184" i="11"/>
  <c r="AF184" i="11"/>
  <c r="AH184" i="11"/>
  <c r="U136" i="23" s="1"/>
  <c r="AI184" i="11"/>
  <c r="AJ184" i="11"/>
  <c r="V136" i="23" s="1"/>
  <c r="AK184" i="11"/>
  <c r="AL184" i="11"/>
  <c r="AM184" i="11"/>
  <c r="AN184" i="11"/>
  <c r="AO184" i="11"/>
  <c r="AP184" i="11"/>
  <c r="AQ184" i="11"/>
  <c r="AR184" i="11"/>
  <c r="AS184" i="11"/>
  <c r="AT184" i="11"/>
  <c r="AU184" i="11"/>
  <c r="AV184" i="11"/>
  <c r="AW184" i="11"/>
  <c r="AX184" i="11"/>
  <c r="X136" i="23" s="1"/>
  <c r="AY184" i="11"/>
  <c r="Y136" i="23" s="1"/>
  <c r="AZ184" i="11"/>
  <c r="BA184" i="11"/>
  <c r="BB184" i="11"/>
  <c r="BC184" i="11"/>
  <c r="BD184" i="11"/>
  <c r="BE184" i="11"/>
  <c r="BF184" i="11"/>
  <c r="BG184" i="11"/>
  <c r="BH184" i="11"/>
  <c r="BI184" i="11"/>
  <c r="BJ184" i="11"/>
  <c r="BK184" i="11"/>
  <c r="BL184" i="11"/>
  <c r="BM184" i="11"/>
  <c r="BN184" i="11"/>
  <c r="BO184" i="11"/>
  <c r="BP184" i="11"/>
  <c r="BQ184" i="11"/>
  <c r="BR184" i="11"/>
  <c r="AF136" i="14" s="1"/>
  <c r="BS184" i="11"/>
  <c r="BT184" i="11"/>
  <c r="BU184" i="11"/>
  <c r="BV184" i="11"/>
  <c r="BW184" i="11"/>
  <c r="BX184" i="11"/>
  <c r="BY184" i="11"/>
  <c r="AE136" i="23" s="1"/>
  <c r="CA184" i="11"/>
  <c r="AG136" i="23" s="1"/>
  <c r="CB184" i="11"/>
  <c r="AH136" i="23" s="1"/>
  <c r="CF184" i="11"/>
  <c r="AL136" i="23" s="1"/>
  <c r="I185" i="11"/>
  <c r="J185" i="11"/>
  <c r="K185" i="11"/>
  <c r="L185" i="11"/>
  <c r="M185" i="11"/>
  <c r="N185" i="11"/>
  <c r="O185" i="11"/>
  <c r="P185" i="11"/>
  <c r="Q185" i="11"/>
  <c r="R185" i="11"/>
  <c r="K137" i="23" s="1"/>
  <c r="S185" i="11"/>
  <c r="L137" i="23" s="1"/>
  <c r="T185" i="11"/>
  <c r="M137" i="23" s="1"/>
  <c r="U185" i="11"/>
  <c r="N137" i="23" s="1"/>
  <c r="V185" i="11"/>
  <c r="O137" i="23" s="1"/>
  <c r="W185" i="11"/>
  <c r="P137" i="23" s="1"/>
  <c r="X185" i="11"/>
  <c r="Q137" i="23" s="1"/>
  <c r="Y185" i="11"/>
  <c r="Z185" i="11"/>
  <c r="AA185" i="11"/>
  <c r="AB185" i="11"/>
  <c r="AC185" i="11"/>
  <c r="S137" i="23" s="1"/>
  <c r="AE185" i="11"/>
  <c r="AF185" i="11"/>
  <c r="AH185" i="11"/>
  <c r="U137" i="23" s="1"/>
  <c r="AI185" i="11"/>
  <c r="AJ185" i="11"/>
  <c r="V137" i="23" s="1"/>
  <c r="AK185" i="11"/>
  <c r="AL185" i="11"/>
  <c r="AM185" i="11"/>
  <c r="AN185" i="11"/>
  <c r="AO185" i="11"/>
  <c r="AP185" i="11"/>
  <c r="AQ185" i="11"/>
  <c r="AR185" i="11"/>
  <c r="AS185" i="11"/>
  <c r="AT185" i="11"/>
  <c r="AU185" i="11"/>
  <c r="AV185" i="11"/>
  <c r="AW185" i="11"/>
  <c r="AX185" i="11"/>
  <c r="X137" i="23" s="1"/>
  <c r="AY185" i="11"/>
  <c r="Y137" i="23" s="1"/>
  <c r="AZ185" i="11"/>
  <c r="BA185" i="11"/>
  <c r="BB185" i="11"/>
  <c r="BC185" i="11"/>
  <c r="BD185" i="11"/>
  <c r="BE185" i="11"/>
  <c r="BF185" i="11"/>
  <c r="BG185" i="11"/>
  <c r="BH185" i="11"/>
  <c r="BI185" i="11"/>
  <c r="BJ185" i="11"/>
  <c r="BK185" i="11"/>
  <c r="BL185" i="11"/>
  <c r="BM185" i="11"/>
  <c r="BN185" i="11"/>
  <c r="BO185" i="11"/>
  <c r="BP185" i="11"/>
  <c r="BQ185" i="11"/>
  <c r="BR185" i="11"/>
  <c r="AF137" i="14" s="1"/>
  <c r="BS185" i="11"/>
  <c r="BT185" i="11"/>
  <c r="BU185" i="11"/>
  <c r="BV185" i="11"/>
  <c r="BW185" i="11"/>
  <c r="BX185" i="11"/>
  <c r="BY185" i="11"/>
  <c r="AE137" i="23" s="1"/>
  <c r="CA185" i="11"/>
  <c r="AG137" i="23" s="1"/>
  <c r="CB185" i="11"/>
  <c r="AH137" i="23" s="1"/>
  <c r="CF185" i="11"/>
  <c r="AL137" i="23" s="1"/>
  <c r="W186" i="11"/>
  <c r="P138" i="23" s="1"/>
  <c r="I186" i="11"/>
  <c r="J186" i="11"/>
  <c r="K186" i="11"/>
  <c r="L186" i="11"/>
  <c r="M186" i="11"/>
  <c r="N186" i="11"/>
  <c r="O186" i="11"/>
  <c r="P186" i="11"/>
  <c r="Q186" i="11"/>
  <c r="R186" i="11"/>
  <c r="K138" i="23" s="1"/>
  <c r="S186" i="11"/>
  <c r="L138" i="23" s="1"/>
  <c r="T186" i="11"/>
  <c r="M138" i="23" s="1"/>
  <c r="U186" i="11"/>
  <c r="N138" i="23" s="1"/>
  <c r="V186" i="11"/>
  <c r="O138" i="23" s="1"/>
  <c r="X186" i="11"/>
  <c r="Q138" i="23" s="1"/>
  <c r="Y186" i="11"/>
  <c r="Z186" i="11"/>
  <c r="AA186" i="11"/>
  <c r="AB186" i="11"/>
  <c r="AC186" i="11"/>
  <c r="S138" i="23" s="1"/>
  <c r="AE186" i="11"/>
  <c r="AF186" i="11"/>
  <c r="AH186" i="11"/>
  <c r="U138" i="23" s="1"/>
  <c r="AI186" i="11"/>
  <c r="AJ186" i="11"/>
  <c r="V138" i="23" s="1"/>
  <c r="AK186" i="11"/>
  <c r="AL186" i="11"/>
  <c r="AM186" i="11"/>
  <c r="AN186" i="11"/>
  <c r="AO186" i="11"/>
  <c r="AP186" i="11"/>
  <c r="AQ186" i="11"/>
  <c r="AR186" i="11"/>
  <c r="AS186" i="11"/>
  <c r="AT186" i="11"/>
  <c r="AU186" i="11"/>
  <c r="AV186" i="11"/>
  <c r="AW186" i="11"/>
  <c r="AX186" i="11"/>
  <c r="X138" i="23" s="1"/>
  <c r="AY186" i="11"/>
  <c r="Y138" i="23" s="1"/>
  <c r="AZ186" i="11"/>
  <c r="BA186" i="11"/>
  <c r="BB186" i="11"/>
  <c r="BC186" i="11"/>
  <c r="BD186" i="11"/>
  <c r="BE186" i="11"/>
  <c r="BF186" i="11"/>
  <c r="BG186" i="11"/>
  <c r="BH186" i="11"/>
  <c r="BI186" i="11"/>
  <c r="BJ186" i="11"/>
  <c r="BK186" i="11"/>
  <c r="BL186" i="11"/>
  <c r="BM186" i="11"/>
  <c r="BO186" i="11"/>
  <c r="BP186" i="11"/>
  <c r="BQ186" i="11"/>
  <c r="BR186" i="11"/>
  <c r="AF138" i="14" s="1"/>
  <c r="BS186" i="11"/>
  <c r="BT186" i="11"/>
  <c r="BU186" i="11"/>
  <c r="BV186" i="11"/>
  <c r="BW186" i="11"/>
  <c r="BX186" i="11"/>
  <c r="BY186" i="11"/>
  <c r="AE138" i="23" s="1"/>
  <c r="CA186" i="11"/>
  <c r="AG138" i="23" s="1"/>
  <c r="CB186" i="11"/>
  <c r="AH138" i="23" s="1"/>
  <c r="CF186" i="11"/>
  <c r="AL138" i="23" s="1"/>
  <c r="I187" i="11"/>
  <c r="J187" i="11"/>
  <c r="K187" i="11"/>
  <c r="L187" i="11"/>
  <c r="M187" i="11"/>
  <c r="N187" i="11"/>
  <c r="O187" i="11"/>
  <c r="P187" i="11"/>
  <c r="Q187" i="11"/>
  <c r="R187" i="11"/>
  <c r="K139" i="23" s="1"/>
  <c r="S187" i="11"/>
  <c r="L139" i="23" s="1"/>
  <c r="T187" i="11"/>
  <c r="M139" i="23" s="1"/>
  <c r="U187" i="11"/>
  <c r="N139" i="23" s="1"/>
  <c r="V187" i="11"/>
  <c r="O139" i="23" s="1"/>
  <c r="W187" i="11"/>
  <c r="P139" i="23" s="1"/>
  <c r="X187" i="11"/>
  <c r="Q139" i="23" s="1"/>
  <c r="Y187" i="11"/>
  <c r="Z187" i="11"/>
  <c r="AA187" i="11"/>
  <c r="AB187" i="11"/>
  <c r="AC187" i="11"/>
  <c r="S139" i="23" s="1"/>
  <c r="AE187" i="11"/>
  <c r="AF187" i="11"/>
  <c r="AI187" i="11"/>
  <c r="AJ187" i="11"/>
  <c r="V139" i="23" s="1"/>
  <c r="AK187" i="11"/>
  <c r="AL187" i="11"/>
  <c r="AM187" i="11"/>
  <c r="AN187" i="11"/>
  <c r="AO187" i="11"/>
  <c r="AP187" i="11"/>
  <c r="AQ187" i="11"/>
  <c r="AR187" i="11"/>
  <c r="AS187" i="11"/>
  <c r="AT187" i="11"/>
  <c r="AU187" i="11"/>
  <c r="AV187" i="11"/>
  <c r="AW187" i="11"/>
  <c r="AX187" i="11"/>
  <c r="X139" i="23" s="1"/>
  <c r="AY187" i="11"/>
  <c r="Y139" i="23" s="1"/>
  <c r="AZ187" i="11"/>
  <c r="BA187" i="11"/>
  <c r="BB187" i="11"/>
  <c r="BC187" i="11"/>
  <c r="BD187" i="11"/>
  <c r="BE187" i="11"/>
  <c r="BF187" i="11"/>
  <c r="BG187" i="11"/>
  <c r="BH187" i="11"/>
  <c r="BI187" i="11"/>
  <c r="BJ187" i="11"/>
  <c r="BK187" i="11"/>
  <c r="BL187" i="11"/>
  <c r="BM187" i="11"/>
  <c r="BN187" i="11"/>
  <c r="BO187" i="11"/>
  <c r="BP187" i="11"/>
  <c r="BQ187" i="11"/>
  <c r="BR187" i="11"/>
  <c r="AF139" i="14" s="1"/>
  <c r="BS187" i="11"/>
  <c r="BT187" i="11"/>
  <c r="BU187" i="11"/>
  <c r="BV187" i="11"/>
  <c r="BW187" i="11"/>
  <c r="BX187" i="11"/>
  <c r="BY187" i="11"/>
  <c r="AE139" i="23" s="1"/>
  <c r="CA187" i="11"/>
  <c r="AG139" i="23" s="1"/>
  <c r="CB187" i="11"/>
  <c r="AH139" i="23" s="1"/>
  <c r="CF187" i="11"/>
  <c r="AL139" i="23" s="1"/>
  <c r="I188" i="11"/>
  <c r="J188" i="11"/>
  <c r="K188" i="11"/>
  <c r="L188" i="11"/>
  <c r="M188" i="11"/>
  <c r="N188" i="11"/>
  <c r="O188" i="11"/>
  <c r="P188" i="11"/>
  <c r="Q188" i="11"/>
  <c r="R188" i="11"/>
  <c r="K140" i="23" s="1"/>
  <c r="S188" i="11"/>
  <c r="L140" i="23" s="1"/>
  <c r="T188" i="11"/>
  <c r="M140" i="23" s="1"/>
  <c r="U188" i="11"/>
  <c r="N140" i="23" s="1"/>
  <c r="V188" i="11"/>
  <c r="O140" i="23" s="1"/>
  <c r="W188" i="11"/>
  <c r="P140" i="23" s="1"/>
  <c r="X188" i="11"/>
  <c r="Q140" i="23" s="1"/>
  <c r="Y188" i="11"/>
  <c r="Z188" i="11"/>
  <c r="AA188" i="11"/>
  <c r="AB188" i="11"/>
  <c r="AC188" i="11"/>
  <c r="S140" i="23" s="1"/>
  <c r="AE188" i="11"/>
  <c r="AF188" i="11"/>
  <c r="AH188" i="11"/>
  <c r="U140" i="23" s="1"/>
  <c r="AI188" i="11"/>
  <c r="AJ188" i="11"/>
  <c r="V140" i="23" s="1"/>
  <c r="AK188" i="11"/>
  <c r="AL188" i="11"/>
  <c r="AM188" i="11"/>
  <c r="AN188" i="11"/>
  <c r="AO188" i="11"/>
  <c r="AP188" i="11"/>
  <c r="AQ188" i="11"/>
  <c r="AR188" i="11"/>
  <c r="AS188" i="11"/>
  <c r="AT188" i="11"/>
  <c r="AU188" i="11"/>
  <c r="AV188" i="11"/>
  <c r="AW188" i="11"/>
  <c r="AX188" i="11"/>
  <c r="X140" i="23" s="1"/>
  <c r="AY188" i="11"/>
  <c r="Y140" i="23" s="1"/>
  <c r="AZ188" i="11"/>
  <c r="BA188" i="11"/>
  <c r="BB188" i="11"/>
  <c r="BC188" i="11"/>
  <c r="BD188" i="11"/>
  <c r="BE188" i="11"/>
  <c r="BF188" i="11"/>
  <c r="BG188" i="11"/>
  <c r="BH188" i="11"/>
  <c r="BI188" i="11"/>
  <c r="BJ188" i="11"/>
  <c r="BK188" i="11"/>
  <c r="BL188" i="11"/>
  <c r="BM188" i="11"/>
  <c r="BN188" i="11"/>
  <c r="BO188" i="11"/>
  <c r="BP188" i="11"/>
  <c r="BQ188" i="11"/>
  <c r="BR188" i="11"/>
  <c r="AF140" i="14" s="1"/>
  <c r="BT188" i="11"/>
  <c r="BU188" i="11"/>
  <c r="BV188" i="11"/>
  <c r="BW188" i="11"/>
  <c r="BX188" i="11"/>
  <c r="BY188" i="11"/>
  <c r="AE140" i="23" s="1"/>
  <c r="CA188" i="11"/>
  <c r="AG140" i="23" s="1"/>
  <c r="CB188" i="11"/>
  <c r="AH140" i="23" s="1"/>
  <c r="CF188" i="11"/>
  <c r="AL140" i="23" s="1"/>
  <c r="I189" i="11"/>
  <c r="J189" i="11"/>
  <c r="K189" i="11"/>
  <c r="L189" i="11"/>
  <c r="M189" i="11"/>
  <c r="N189" i="11"/>
  <c r="O189" i="11"/>
  <c r="P189" i="11"/>
  <c r="Q189" i="11"/>
  <c r="R189" i="11"/>
  <c r="K141" i="23" s="1"/>
  <c r="S189" i="11"/>
  <c r="L141" i="23" s="1"/>
  <c r="T189" i="11"/>
  <c r="M141" i="23" s="1"/>
  <c r="U189" i="11"/>
  <c r="N141" i="23" s="1"/>
  <c r="V189" i="11"/>
  <c r="O141" i="23" s="1"/>
  <c r="W189" i="11"/>
  <c r="P141" i="23" s="1"/>
  <c r="X189" i="11"/>
  <c r="Q141" i="23" s="1"/>
  <c r="Y189" i="11"/>
  <c r="Z189" i="11"/>
  <c r="AA189" i="11"/>
  <c r="AB189" i="11"/>
  <c r="AC189" i="11"/>
  <c r="S141" i="23" s="1"/>
  <c r="AE189" i="11"/>
  <c r="AF189" i="11"/>
  <c r="AI189" i="11"/>
  <c r="AJ189" i="11"/>
  <c r="V141" i="23" s="1"/>
  <c r="AK189" i="11"/>
  <c r="AL189" i="11"/>
  <c r="AM189" i="11"/>
  <c r="AN189" i="11"/>
  <c r="AO189" i="11"/>
  <c r="AP189" i="11"/>
  <c r="AQ189" i="11"/>
  <c r="AR189" i="11"/>
  <c r="AS189" i="11"/>
  <c r="AT189" i="11"/>
  <c r="AU189" i="11"/>
  <c r="AV189" i="11"/>
  <c r="AW189" i="11"/>
  <c r="AX189" i="11"/>
  <c r="X141" i="23" s="1"/>
  <c r="AY189" i="11"/>
  <c r="Y141" i="23" s="1"/>
  <c r="AZ189" i="11"/>
  <c r="BA189" i="11"/>
  <c r="BB189" i="11"/>
  <c r="BC189" i="11"/>
  <c r="BD189" i="11"/>
  <c r="BE189" i="11"/>
  <c r="BF189" i="11"/>
  <c r="BG189" i="11"/>
  <c r="BH189" i="11"/>
  <c r="BI189" i="11"/>
  <c r="BJ189" i="11"/>
  <c r="BK189" i="11"/>
  <c r="BL189" i="11"/>
  <c r="BN189" i="11"/>
  <c r="BO189" i="11"/>
  <c r="BP189" i="11"/>
  <c r="BQ189" i="11"/>
  <c r="BR189" i="11"/>
  <c r="AF141" i="14" s="1"/>
  <c r="BS189" i="11"/>
  <c r="BT189" i="11"/>
  <c r="BU189" i="11"/>
  <c r="BV189" i="11"/>
  <c r="BW189" i="11"/>
  <c r="BX189" i="11"/>
  <c r="BY189" i="11"/>
  <c r="AE141" i="23" s="1"/>
  <c r="CA189" i="11"/>
  <c r="AG141" i="23" s="1"/>
  <c r="CB189" i="11"/>
  <c r="AH141" i="23" s="1"/>
  <c r="CF189" i="11"/>
  <c r="AL141" i="23" s="1"/>
  <c r="I190" i="11"/>
  <c r="J190" i="11"/>
  <c r="K190" i="11"/>
  <c r="L190" i="11"/>
  <c r="M190" i="11"/>
  <c r="N190" i="11"/>
  <c r="O190" i="11"/>
  <c r="P190" i="11"/>
  <c r="Q190" i="11"/>
  <c r="R190" i="11"/>
  <c r="K142" i="23" s="1"/>
  <c r="S190" i="11"/>
  <c r="L142" i="23" s="1"/>
  <c r="T190" i="11"/>
  <c r="M142" i="23" s="1"/>
  <c r="U190" i="11"/>
  <c r="N142" i="23" s="1"/>
  <c r="V190" i="11"/>
  <c r="O142" i="23" s="1"/>
  <c r="W190" i="11"/>
  <c r="P142" i="23" s="1"/>
  <c r="X190" i="11"/>
  <c r="Q142" i="23" s="1"/>
  <c r="Y190" i="11"/>
  <c r="Z190" i="11"/>
  <c r="AA190" i="11"/>
  <c r="AB190" i="11"/>
  <c r="AC190" i="11"/>
  <c r="S142" i="23" s="1"/>
  <c r="AE190" i="11"/>
  <c r="AF190" i="11"/>
  <c r="AH190" i="11"/>
  <c r="U142" i="23" s="1"/>
  <c r="AI190" i="11"/>
  <c r="AJ190" i="11"/>
  <c r="V142" i="23" s="1"/>
  <c r="AK190" i="11"/>
  <c r="AL190" i="11"/>
  <c r="AM190" i="11"/>
  <c r="AN190" i="11"/>
  <c r="AO190" i="11"/>
  <c r="AP190" i="11"/>
  <c r="AR190" i="11"/>
  <c r="AS190" i="11"/>
  <c r="AT190" i="11"/>
  <c r="AV190" i="11"/>
  <c r="AW190" i="11"/>
  <c r="AX190" i="11"/>
  <c r="X142" i="23" s="1"/>
  <c r="AY190" i="11"/>
  <c r="Y142" i="23" s="1"/>
  <c r="AZ190" i="11"/>
  <c r="BA190" i="11"/>
  <c r="BB190" i="11"/>
  <c r="BC190" i="11"/>
  <c r="BD190" i="11"/>
  <c r="BE190" i="11"/>
  <c r="BF190" i="11"/>
  <c r="BG190" i="11"/>
  <c r="BH190" i="11"/>
  <c r="BI190" i="11"/>
  <c r="BJ190" i="11"/>
  <c r="BK190" i="11"/>
  <c r="BL190" i="11"/>
  <c r="BM190" i="11"/>
  <c r="BN190" i="11"/>
  <c r="BO190" i="11"/>
  <c r="BP190" i="11"/>
  <c r="BQ190" i="11"/>
  <c r="BR190" i="11"/>
  <c r="AF142" i="14" s="1"/>
  <c r="BS190" i="11"/>
  <c r="BT190" i="11"/>
  <c r="BU190" i="11"/>
  <c r="BV190" i="11"/>
  <c r="BW190" i="11"/>
  <c r="BX190" i="11"/>
  <c r="BY190" i="11"/>
  <c r="AE142" i="23" s="1"/>
  <c r="CA190" i="11"/>
  <c r="AG142" i="23" s="1"/>
  <c r="CB190" i="11"/>
  <c r="AH142" i="23" s="1"/>
  <c r="CF190" i="11"/>
  <c r="AL142" i="23" s="1"/>
  <c r="I191" i="11"/>
  <c r="J191" i="11"/>
  <c r="K191" i="11"/>
  <c r="L191" i="11"/>
  <c r="M191" i="11"/>
  <c r="N191" i="11"/>
  <c r="O191" i="11"/>
  <c r="P191" i="11"/>
  <c r="Q191" i="11"/>
  <c r="R191" i="11"/>
  <c r="K143" i="23" s="1"/>
  <c r="S191" i="11"/>
  <c r="L143" i="23" s="1"/>
  <c r="T191" i="11"/>
  <c r="M143" i="23" s="1"/>
  <c r="U191" i="11"/>
  <c r="N143" i="23" s="1"/>
  <c r="V191" i="11"/>
  <c r="O143" i="23" s="1"/>
  <c r="W191" i="11"/>
  <c r="P143" i="23" s="1"/>
  <c r="X191" i="11"/>
  <c r="Q143" i="23" s="1"/>
  <c r="Y191" i="11"/>
  <c r="Z191" i="11"/>
  <c r="AA191" i="11"/>
  <c r="AB191" i="11"/>
  <c r="AC191" i="11"/>
  <c r="S143" i="23" s="1"/>
  <c r="AE191" i="11"/>
  <c r="AF191" i="11"/>
  <c r="AH191" i="11"/>
  <c r="U143" i="23" s="1"/>
  <c r="AI191" i="11"/>
  <c r="AJ191" i="11"/>
  <c r="V143" i="23" s="1"/>
  <c r="AK191" i="11"/>
  <c r="AL191" i="11"/>
  <c r="AM191" i="11"/>
  <c r="AN191" i="11"/>
  <c r="AO191" i="11"/>
  <c r="AR191" i="11"/>
  <c r="AS191" i="11"/>
  <c r="AT191" i="11"/>
  <c r="AU191" i="11"/>
  <c r="AX191" i="11"/>
  <c r="X143" i="23" s="1"/>
  <c r="AY191" i="11"/>
  <c r="Y143" i="23" s="1"/>
  <c r="AZ191" i="11"/>
  <c r="BA191" i="11"/>
  <c r="BB191" i="11"/>
  <c r="BC191" i="11"/>
  <c r="BD191" i="11"/>
  <c r="BE191" i="11"/>
  <c r="BF191" i="11"/>
  <c r="BG191" i="11"/>
  <c r="BH191" i="11"/>
  <c r="BI191" i="11"/>
  <c r="BJ191" i="11"/>
  <c r="BK191" i="11"/>
  <c r="BL191" i="11"/>
  <c r="BM191" i="11"/>
  <c r="BN191" i="11"/>
  <c r="BO191" i="11"/>
  <c r="BP191" i="11"/>
  <c r="BQ191" i="11"/>
  <c r="BR191" i="11"/>
  <c r="AF143" i="14" s="1"/>
  <c r="BS191" i="11"/>
  <c r="BT191" i="11"/>
  <c r="BU191" i="11"/>
  <c r="BV191" i="11"/>
  <c r="BW191" i="11"/>
  <c r="BX191" i="11"/>
  <c r="BY191" i="11"/>
  <c r="AE143" i="23" s="1"/>
  <c r="CA191" i="11"/>
  <c r="AG143" i="23" s="1"/>
  <c r="CB191" i="11"/>
  <c r="AH143" i="23" s="1"/>
  <c r="CF191" i="11"/>
  <c r="AL143" i="23" s="1"/>
  <c r="I192" i="11"/>
  <c r="J192" i="11"/>
  <c r="K192" i="11"/>
  <c r="L192" i="11"/>
  <c r="M192" i="11"/>
  <c r="N192" i="11"/>
  <c r="O192" i="11"/>
  <c r="P192" i="11"/>
  <c r="Q192" i="11"/>
  <c r="R192" i="11"/>
  <c r="K144" i="23" s="1"/>
  <c r="S192" i="11"/>
  <c r="L144" i="23" s="1"/>
  <c r="T192" i="11"/>
  <c r="M144" i="23" s="1"/>
  <c r="U192" i="11"/>
  <c r="N144" i="23" s="1"/>
  <c r="V192" i="11"/>
  <c r="O144" i="23" s="1"/>
  <c r="W192" i="11"/>
  <c r="P144" i="23" s="1"/>
  <c r="X192" i="11"/>
  <c r="Q144" i="23" s="1"/>
  <c r="Y192" i="11"/>
  <c r="Z192" i="11"/>
  <c r="AA192" i="11"/>
  <c r="AB192" i="11"/>
  <c r="AC192" i="11"/>
  <c r="S144" i="23" s="1"/>
  <c r="AE192" i="11"/>
  <c r="AF192" i="11"/>
  <c r="AI192" i="11"/>
  <c r="AJ192" i="11"/>
  <c r="V144" i="23" s="1"/>
  <c r="AK192" i="11"/>
  <c r="AL192" i="11"/>
  <c r="AM192" i="11"/>
  <c r="AN192" i="11"/>
  <c r="AO192" i="11"/>
  <c r="AP192" i="11"/>
  <c r="AQ192" i="11"/>
  <c r="AR192" i="11"/>
  <c r="AS192" i="11"/>
  <c r="AT192" i="11"/>
  <c r="AU192" i="11"/>
  <c r="AV192" i="11"/>
  <c r="AW192" i="11"/>
  <c r="AX192" i="11"/>
  <c r="X144" i="23" s="1"/>
  <c r="AY192" i="11"/>
  <c r="Y144" i="23" s="1"/>
  <c r="AZ192" i="11"/>
  <c r="BA192" i="11"/>
  <c r="BB192" i="11"/>
  <c r="BC192" i="11"/>
  <c r="BD192" i="11"/>
  <c r="BE192" i="11"/>
  <c r="BF192" i="11"/>
  <c r="BG192" i="11"/>
  <c r="BH192" i="11"/>
  <c r="BI192" i="11"/>
  <c r="BJ192" i="11"/>
  <c r="BK192" i="11"/>
  <c r="BL192" i="11"/>
  <c r="BM192" i="11"/>
  <c r="BN192" i="11"/>
  <c r="BO192" i="11"/>
  <c r="BP192" i="11"/>
  <c r="BQ192" i="11"/>
  <c r="BR192" i="11"/>
  <c r="AF144" i="14" s="1"/>
  <c r="BS192" i="11"/>
  <c r="BT192" i="11"/>
  <c r="BU192" i="11"/>
  <c r="BV192" i="11"/>
  <c r="BW192" i="11"/>
  <c r="BX192" i="11"/>
  <c r="BY192" i="11"/>
  <c r="AE144" i="23" s="1"/>
  <c r="CA192" i="11"/>
  <c r="AG144" i="23" s="1"/>
  <c r="CB192" i="11"/>
  <c r="AH144" i="23" s="1"/>
  <c r="CF192" i="11"/>
  <c r="AL144" i="23" s="1"/>
  <c r="I193" i="11"/>
  <c r="J193" i="11"/>
  <c r="K193" i="11"/>
  <c r="L193" i="11"/>
  <c r="M193" i="11"/>
  <c r="N193" i="11"/>
  <c r="O193" i="11"/>
  <c r="P193" i="11"/>
  <c r="Q193" i="11"/>
  <c r="R193" i="11"/>
  <c r="K145" i="23" s="1"/>
  <c r="S193" i="11"/>
  <c r="L145" i="23" s="1"/>
  <c r="T193" i="11"/>
  <c r="M145" i="23" s="1"/>
  <c r="U193" i="11"/>
  <c r="N145" i="23" s="1"/>
  <c r="V193" i="11"/>
  <c r="O145" i="23" s="1"/>
  <c r="W193" i="11"/>
  <c r="P145" i="23" s="1"/>
  <c r="X193" i="11"/>
  <c r="Q145" i="23" s="1"/>
  <c r="Y193" i="11"/>
  <c r="Z193" i="11"/>
  <c r="AA193" i="11"/>
  <c r="AB193" i="11"/>
  <c r="AC193" i="11"/>
  <c r="S145" i="23" s="1"/>
  <c r="AE193" i="11"/>
  <c r="AF193" i="11"/>
  <c r="AH193" i="11"/>
  <c r="U145" i="23" s="1"/>
  <c r="AI193" i="11"/>
  <c r="AJ193" i="11"/>
  <c r="V145" i="23" s="1"/>
  <c r="AK193" i="11"/>
  <c r="AL193" i="11"/>
  <c r="AM193" i="11"/>
  <c r="AN193" i="11"/>
  <c r="AO193" i="11"/>
  <c r="AP193" i="11"/>
  <c r="AQ193" i="11"/>
  <c r="AS193" i="11"/>
  <c r="AT193" i="11"/>
  <c r="AU193" i="11"/>
  <c r="AV193" i="11"/>
  <c r="AW193" i="11"/>
  <c r="AX193" i="11"/>
  <c r="X145" i="23" s="1"/>
  <c r="AY193" i="11"/>
  <c r="Y145" i="23" s="1"/>
  <c r="AZ193" i="11"/>
  <c r="BA193" i="11"/>
  <c r="BB193" i="11"/>
  <c r="BC193" i="11"/>
  <c r="BD193" i="11"/>
  <c r="BE193" i="11"/>
  <c r="BF193" i="11"/>
  <c r="BG193" i="11"/>
  <c r="BH193" i="11"/>
  <c r="BI193" i="11"/>
  <c r="BJ193" i="11"/>
  <c r="BK193" i="11"/>
  <c r="BL193" i="11"/>
  <c r="BM193" i="11"/>
  <c r="BN193" i="11"/>
  <c r="BO193" i="11"/>
  <c r="BP193" i="11"/>
  <c r="BQ193" i="11"/>
  <c r="BR193" i="11"/>
  <c r="AF145" i="14" s="1"/>
  <c r="BS193" i="11"/>
  <c r="BT193" i="11"/>
  <c r="BU193" i="11"/>
  <c r="BV193" i="11"/>
  <c r="BW193" i="11"/>
  <c r="BX193" i="11"/>
  <c r="BY193" i="11"/>
  <c r="AE145" i="23" s="1"/>
  <c r="CA193" i="11"/>
  <c r="AG145" i="23" s="1"/>
  <c r="CB193" i="11"/>
  <c r="AH145" i="23" s="1"/>
  <c r="CF193" i="11"/>
  <c r="AL145" i="23" s="1"/>
  <c r="I194" i="11"/>
  <c r="J194" i="11"/>
  <c r="K194" i="11"/>
  <c r="L194" i="11"/>
  <c r="M194" i="11"/>
  <c r="N194" i="11"/>
  <c r="O194" i="11"/>
  <c r="P194" i="11"/>
  <c r="Q194" i="11"/>
  <c r="R194" i="11"/>
  <c r="K146" i="23" s="1"/>
  <c r="S194" i="11"/>
  <c r="L146" i="23" s="1"/>
  <c r="T194" i="11"/>
  <c r="M146" i="23" s="1"/>
  <c r="U194" i="11"/>
  <c r="N146" i="23" s="1"/>
  <c r="V194" i="11"/>
  <c r="O146" i="23" s="1"/>
  <c r="W194" i="11"/>
  <c r="P146" i="23" s="1"/>
  <c r="X194" i="11"/>
  <c r="Q146" i="23" s="1"/>
  <c r="Y194" i="11"/>
  <c r="Z194" i="11"/>
  <c r="AA194" i="11"/>
  <c r="AB194" i="11"/>
  <c r="AC194" i="11"/>
  <c r="S146" i="23" s="1"/>
  <c r="AE194" i="11"/>
  <c r="AF194" i="11"/>
  <c r="AH194" i="11"/>
  <c r="U146" i="23" s="1"/>
  <c r="AI194" i="11"/>
  <c r="AJ194" i="11"/>
  <c r="V146" i="23" s="1"/>
  <c r="AK194" i="11"/>
  <c r="AL194" i="11"/>
  <c r="AM194" i="11"/>
  <c r="AN194" i="11"/>
  <c r="AO194" i="11"/>
  <c r="AP194" i="11"/>
  <c r="AQ194" i="11"/>
  <c r="AR194" i="11"/>
  <c r="AS194" i="11"/>
  <c r="AT194" i="11"/>
  <c r="AU194" i="11"/>
  <c r="AV194" i="11"/>
  <c r="AW194" i="11"/>
  <c r="AX194" i="11"/>
  <c r="X146" i="23" s="1"/>
  <c r="AY194" i="11"/>
  <c r="Y146" i="23" s="1"/>
  <c r="AZ194" i="11"/>
  <c r="BA194" i="11"/>
  <c r="BB194" i="11"/>
  <c r="BC194" i="11"/>
  <c r="BD194" i="11"/>
  <c r="BE194" i="11"/>
  <c r="BF194" i="11"/>
  <c r="BG194" i="11"/>
  <c r="BH194" i="11"/>
  <c r="BI194" i="11"/>
  <c r="BJ194" i="11"/>
  <c r="BK194" i="11"/>
  <c r="BL194" i="11"/>
  <c r="BM194" i="11"/>
  <c r="BN194" i="11"/>
  <c r="BO194" i="11"/>
  <c r="BP194" i="11"/>
  <c r="BQ194" i="11"/>
  <c r="BR194" i="11"/>
  <c r="AF146" i="14" s="1"/>
  <c r="BS194" i="11"/>
  <c r="BT194" i="11"/>
  <c r="BU194" i="11"/>
  <c r="BV194" i="11"/>
  <c r="BW194" i="11"/>
  <c r="BX194" i="11"/>
  <c r="BY194" i="11"/>
  <c r="AE146" i="23" s="1"/>
  <c r="CA194" i="11"/>
  <c r="AG146" i="23" s="1"/>
  <c r="CB194" i="11"/>
  <c r="AH146" i="23" s="1"/>
  <c r="CF194" i="11"/>
  <c r="AL146" i="23" s="1"/>
  <c r="I195" i="11"/>
  <c r="J195" i="11"/>
  <c r="K195" i="11"/>
  <c r="L195" i="11"/>
  <c r="M195" i="11"/>
  <c r="N195" i="11"/>
  <c r="O195" i="11"/>
  <c r="P195" i="11"/>
  <c r="Q195" i="11"/>
  <c r="R195" i="11"/>
  <c r="K147" i="23" s="1"/>
  <c r="S195" i="11"/>
  <c r="L147" i="23" s="1"/>
  <c r="T195" i="11"/>
  <c r="M147" i="23" s="1"/>
  <c r="U195" i="11"/>
  <c r="N147" i="23" s="1"/>
  <c r="V195" i="11"/>
  <c r="O147" i="23" s="1"/>
  <c r="W195" i="11"/>
  <c r="P147" i="23" s="1"/>
  <c r="X195" i="11"/>
  <c r="Q147" i="23" s="1"/>
  <c r="Y195" i="11"/>
  <c r="Z195" i="11"/>
  <c r="AA195" i="11"/>
  <c r="AB195" i="11"/>
  <c r="AC195" i="11"/>
  <c r="S147" i="23" s="1"/>
  <c r="AE195" i="11"/>
  <c r="AF195" i="11"/>
  <c r="AH195" i="11"/>
  <c r="U147" i="23" s="1"/>
  <c r="AI195" i="11"/>
  <c r="AJ195" i="11"/>
  <c r="V147" i="23" s="1"/>
  <c r="AK195" i="11"/>
  <c r="AL195" i="11"/>
  <c r="AM195" i="11"/>
  <c r="AN195" i="11"/>
  <c r="AO195" i="11"/>
  <c r="AP195" i="11"/>
  <c r="AQ195" i="11"/>
  <c r="AR195" i="11"/>
  <c r="AS195" i="11"/>
  <c r="AT195" i="11"/>
  <c r="AU195" i="11"/>
  <c r="AV195" i="11"/>
  <c r="AW195" i="11"/>
  <c r="AX195" i="11"/>
  <c r="X147" i="23" s="1"/>
  <c r="AY195" i="11"/>
  <c r="Y147" i="23" s="1"/>
  <c r="AZ195" i="11"/>
  <c r="BA195" i="11"/>
  <c r="BB195" i="11"/>
  <c r="BC195" i="11"/>
  <c r="BD195" i="11"/>
  <c r="BE195" i="11"/>
  <c r="BF195" i="11"/>
  <c r="BG195" i="11"/>
  <c r="BH195" i="11"/>
  <c r="BI195" i="11"/>
  <c r="BJ195" i="11"/>
  <c r="BK195" i="11"/>
  <c r="BL195" i="11"/>
  <c r="BM195" i="11"/>
  <c r="BN195" i="11"/>
  <c r="BO195" i="11"/>
  <c r="BP195" i="11"/>
  <c r="BQ195" i="11"/>
  <c r="BR195" i="11"/>
  <c r="AF147" i="14" s="1"/>
  <c r="BS195" i="11"/>
  <c r="BT195" i="11"/>
  <c r="BU195" i="11"/>
  <c r="BV195" i="11"/>
  <c r="BW195" i="11"/>
  <c r="BX195" i="11"/>
  <c r="BY195" i="11"/>
  <c r="AE147" i="23" s="1"/>
  <c r="CA195" i="11"/>
  <c r="AG147" i="23" s="1"/>
  <c r="CB195" i="11"/>
  <c r="AH147" i="23" s="1"/>
  <c r="CF195" i="11"/>
  <c r="AL147" i="23" s="1"/>
  <c r="J196" i="11"/>
  <c r="I196" i="11"/>
  <c r="K196" i="11"/>
  <c r="L196" i="11"/>
  <c r="M196" i="11"/>
  <c r="N196" i="11"/>
  <c r="O196" i="11"/>
  <c r="P196" i="11"/>
  <c r="Q196" i="11"/>
  <c r="R196" i="11"/>
  <c r="K148" i="23" s="1"/>
  <c r="S196" i="11"/>
  <c r="L148" i="23" s="1"/>
  <c r="T196" i="11"/>
  <c r="M148" i="23" s="1"/>
  <c r="U196" i="11"/>
  <c r="N148" i="23" s="1"/>
  <c r="V196" i="11"/>
  <c r="O148" i="23" s="1"/>
  <c r="W196" i="11"/>
  <c r="P148" i="23" s="1"/>
  <c r="X196" i="11"/>
  <c r="Q148" i="23" s="1"/>
  <c r="Y196" i="11"/>
  <c r="Z196" i="11"/>
  <c r="AA196" i="11"/>
  <c r="AB196" i="11"/>
  <c r="AC196" i="11"/>
  <c r="S148" i="23" s="1"/>
  <c r="AE196" i="11"/>
  <c r="AF196" i="11"/>
  <c r="AH196" i="11"/>
  <c r="U148" i="23" s="1"/>
  <c r="AI196" i="11"/>
  <c r="AJ196" i="11"/>
  <c r="V148" i="23" s="1"/>
  <c r="AK196" i="11"/>
  <c r="AL196" i="11"/>
  <c r="AM196" i="11"/>
  <c r="AN196" i="11"/>
  <c r="AO196" i="11"/>
  <c r="AP196" i="11"/>
  <c r="AQ196" i="11"/>
  <c r="AR196" i="11"/>
  <c r="AS196" i="11"/>
  <c r="AT196" i="11"/>
  <c r="AU196" i="11"/>
  <c r="AV196" i="11"/>
  <c r="AW196" i="11"/>
  <c r="AX196" i="11"/>
  <c r="X148" i="23" s="1"/>
  <c r="AY196" i="11"/>
  <c r="Y148" i="23" s="1"/>
  <c r="AZ196" i="11"/>
  <c r="BA196" i="11"/>
  <c r="BB196" i="11"/>
  <c r="BC196" i="11"/>
  <c r="BD196" i="11"/>
  <c r="BE196" i="11"/>
  <c r="BF196" i="11"/>
  <c r="BG196" i="11"/>
  <c r="BH196" i="11"/>
  <c r="BI196" i="11"/>
  <c r="BJ196" i="11"/>
  <c r="BK196" i="11"/>
  <c r="BL196" i="11"/>
  <c r="BM196" i="11"/>
  <c r="BN196" i="11"/>
  <c r="BO196" i="11"/>
  <c r="BP196" i="11"/>
  <c r="BQ196" i="11"/>
  <c r="BR196" i="11"/>
  <c r="AF148" i="14" s="1"/>
  <c r="BS196" i="11"/>
  <c r="BT196" i="11"/>
  <c r="BU196" i="11"/>
  <c r="BV196" i="11"/>
  <c r="BW196" i="11"/>
  <c r="BX196" i="11"/>
  <c r="BY196" i="11"/>
  <c r="AE148" i="23" s="1"/>
  <c r="CA196" i="11"/>
  <c r="AG148" i="23" s="1"/>
  <c r="CB196" i="11"/>
  <c r="AH148" i="23" s="1"/>
  <c r="CF196" i="11"/>
  <c r="AL148" i="23" s="1"/>
  <c r="M197" i="11"/>
  <c r="I197" i="11"/>
  <c r="J197" i="11"/>
  <c r="K197" i="11"/>
  <c r="L197" i="11"/>
  <c r="N197" i="11"/>
  <c r="O197" i="11"/>
  <c r="P197" i="11"/>
  <c r="Q197" i="11"/>
  <c r="R197" i="11"/>
  <c r="K149" i="23" s="1"/>
  <c r="S197" i="11"/>
  <c r="L149" i="23" s="1"/>
  <c r="T197" i="11"/>
  <c r="M149" i="23" s="1"/>
  <c r="U197" i="11"/>
  <c r="N149" i="23" s="1"/>
  <c r="V197" i="11"/>
  <c r="O149" i="23" s="1"/>
  <c r="W197" i="11"/>
  <c r="P149" i="23" s="1"/>
  <c r="X197" i="11"/>
  <c r="Q149" i="23" s="1"/>
  <c r="Y197" i="11"/>
  <c r="Z197" i="11"/>
  <c r="AA197" i="11"/>
  <c r="AB197" i="11"/>
  <c r="AC197" i="11"/>
  <c r="S149" i="23" s="1"/>
  <c r="AE197" i="11"/>
  <c r="AF197" i="11"/>
  <c r="AH197" i="11"/>
  <c r="U149" i="23" s="1"/>
  <c r="AI197" i="11"/>
  <c r="AJ197" i="11"/>
  <c r="V149" i="23" s="1"/>
  <c r="AK197" i="11"/>
  <c r="AL197" i="11"/>
  <c r="AM197" i="11"/>
  <c r="AN197" i="11"/>
  <c r="AO197" i="11"/>
  <c r="AP197" i="11"/>
  <c r="AQ197" i="11"/>
  <c r="AR197" i="11"/>
  <c r="AS197" i="11"/>
  <c r="AT197" i="11"/>
  <c r="AU197" i="11"/>
  <c r="AV197" i="11"/>
  <c r="AW197" i="11"/>
  <c r="AX197" i="11"/>
  <c r="X149" i="23" s="1"/>
  <c r="AY197" i="11"/>
  <c r="Y149" i="23" s="1"/>
  <c r="AZ197" i="11"/>
  <c r="BA197" i="11"/>
  <c r="BB197" i="11"/>
  <c r="BC197" i="11"/>
  <c r="BD197" i="11"/>
  <c r="BE197" i="11"/>
  <c r="BF197" i="11"/>
  <c r="BG197" i="11"/>
  <c r="BH197" i="11"/>
  <c r="BI197" i="11"/>
  <c r="BJ197" i="11"/>
  <c r="BK197" i="11"/>
  <c r="BL197" i="11"/>
  <c r="BM197" i="11"/>
  <c r="BN197" i="11"/>
  <c r="BO197" i="11"/>
  <c r="BP197" i="11"/>
  <c r="BQ197" i="11"/>
  <c r="BR197" i="11"/>
  <c r="AF149" i="14" s="1"/>
  <c r="BS197" i="11"/>
  <c r="BT197" i="11"/>
  <c r="BU197" i="11"/>
  <c r="BV197" i="11"/>
  <c r="BW197" i="11"/>
  <c r="BX197" i="11"/>
  <c r="BY197" i="11"/>
  <c r="AE149" i="23" s="1"/>
  <c r="CA197" i="11"/>
  <c r="AG149" i="23" s="1"/>
  <c r="CB197" i="11"/>
  <c r="AH149" i="23" s="1"/>
  <c r="CF197" i="11"/>
  <c r="AL149" i="23" s="1"/>
  <c r="M198" i="11"/>
  <c r="J198" i="11"/>
  <c r="K198" i="11"/>
  <c r="L198" i="11"/>
  <c r="N198" i="11"/>
  <c r="O198" i="11"/>
  <c r="P198" i="11"/>
  <c r="Q198" i="11"/>
  <c r="R198" i="11"/>
  <c r="K150" i="23" s="1"/>
  <c r="S198" i="11"/>
  <c r="L150" i="23" s="1"/>
  <c r="T198" i="11"/>
  <c r="M150" i="23" s="1"/>
  <c r="U198" i="11"/>
  <c r="N150" i="23" s="1"/>
  <c r="V198" i="11"/>
  <c r="O150" i="23" s="1"/>
  <c r="W198" i="11"/>
  <c r="P150" i="23" s="1"/>
  <c r="X198" i="11"/>
  <c r="Q150" i="23" s="1"/>
  <c r="Y198" i="11"/>
  <c r="Z198" i="11"/>
  <c r="AA198" i="11"/>
  <c r="AB198" i="11"/>
  <c r="AC198" i="11"/>
  <c r="S150" i="23" s="1"/>
  <c r="AE198" i="11"/>
  <c r="AF198" i="11"/>
  <c r="AH198" i="11"/>
  <c r="U150" i="23" s="1"/>
  <c r="AI198" i="11"/>
  <c r="AJ198" i="11"/>
  <c r="V150" i="23" s="1"/>
  <c r="AK198" i="11"/>
  <c r="AL198" i="11"/>
  <c r="AM198" i="11"/>
  <c r="AN198" i="11"/>
  <c r="AO198" i="11"/>
  <c r="AP198" i="11"/>
  <c r="AQ198" i="11"/>
  <c r="AR198" i="11"/>
  <c r="AS198" i="11"/>
  <c r="AT198" i="11"/>
  <c r="AU198" i="11"/>
  <c r="AV198" i="11"/>
  <c r="AW198" i="11"/>
  <c r="AX198" i="11"/>
  <c r="X150" i="23" s="1"/>
  <c r="AY198" i="11"/>
  <c r="Y150" i="23" s="1"/>
  <c r="AZ198" i="11"/>
  <c r="BA198" i="11"/>
  <c r="BB198" i="11"/>
  <c r="BC198" i="11"/>
  <c r="BD198" i="11"/>
  <c r="BE198" i="11"/>
  <c r="BF198" i="11"/>
  <c r="BG198" i="11"/>
  <c r="BH198" i="11"/>
  <c r="BI198" i="11"/>
  <c r="BJ198" i="11"/>
  <c r="BK198" i="11"/>
  <c r="BL198" i="11"/>
  <c r="BM198" i="11"/>
  <c r="BN198" i="11"/>
  <c r="BO198" i="11"/>
  <c r="BP198" i="11"/>
  <c r="BQ198" i="11"/>
  <c r="BR198" i="11"/>
  <c r="AF150" i="14" s="1"/>
  <c r="BS198" i="11"/>
  <c r="BT198" i="11"/>
  <c r="BU198" i="11"/>
  <c r="BV198" i="11"/>
  <c r="BW198" i="11"/>
  <c r="BX198" i="11"/>
  <c r="BY198" i="11"/>
  <c r="AE150" i="23" s="1"/>
  <c r="CA198" i="11"/>
  <c r="AG150" i="23" s="1"/>
  <c r="CB198" i="11"/>
  <c r="AH150" i="23" s="1"/>
  <c r="CF198" i="11"/>
  <c r="AL150" i="23" s="1"/>
  <c r="I199" i="11"/>
  <c r="J199" i="11"/>
  <c r="K199" i="11"/>
  <c r="L199" i="11"/>
  <c r="M199" i="11"/>
  <c r="N199" i="11"/>
  <c r="O199" i="11"/>
  <c r="P199" i="11"/>
  <c r="Q199" i="11"/>
  <c r="R199" i="11"/>
  <c r="K151" i="23" s="1"/>
  <c r="S199" i="11"/>
  <c r="L151" i="23" s="1"/>
  <c r="T199" i="11"/>
  <c r="M151" i="23" s="1"/>
  <c r="U199" i="11"/>
  <c r="N151" i="23" s="1"/>
  <c r="V199" i="11"/>
  <c r="O151" i="23" s="1"/>
  <c r="W199" i="11"/>
  <c r="P151" i="23" s="1"/>
  <c r="X199" i="11"/>
  <c r="Q151" i="23" s="1"/>
  <c r="Y199" i="11"/>
  <c r="Z199" i="11"/>
  <c r="AA199" i="11"/>
  <c r="AB199" i="11"/>
  <c r="AC199" i="11"/>
  <c r="S151" i="23" s="1"/>
  <c r="AE199" i="11"/>
  <c r="AF199" i="11"/>
  <c r="AH199" i="11"/>
  <c r="AI199" i="11"/>
  <c r="AJ199" i="11"/>
  <c r="V151" i="23" s="1"/>
  <c r="AK199" i="11"/>
  <c r="AL199" i="11"/>
  <c r="AM199" i="11"/>
  <c r="AN199" i="11"/>
  <c r="AO199" i="11"/>
  <c r="AP199" i="11"/>
  <c r="AQ199" i="11"/>
  <c r="AR199" i="11"/>
  <c r="AS199" i="11"/>
  <c r="AT199" i="11"/>
  <c r="AU199" i="11"/>
  <c r="AV199" i="11"/>
  <c r="AW199" i="11"/>
  <c r="AX199" i="11"/>
  <c r="X151" i="23" s="1"/>
  <c r="AY199" i="11"/>
  <c r="Y151" i="23" s="1"/>
  <c r="S14" i="22" s="1"/>
  <c r="AZ199" i="11"/>
  <c r="BA199" i="11"/>
  <c r="BE199" i="11"/>
  <c r="BF199" i="11"/>
  <c r="BG199" i="11"/>
  <c r="BH199" i="11"/>
  <c r="BI199" i="11"/>
  <c r="BJ199" i="11"/>
  <c r="BK199" i="11"/>
  <c r="BL199" i="11"/>
  <c r="BM199" i="11"/>
  <c r="BO199" i="11"/>
  <c r="BP199" i="11"/>
  <c r="BQ199" i="11"/>
  <c r="BR199" i="11"/>
  <c r="AF151" i="14" s="1"/>
  <c r="BS199" i="11"/>
  <c r="BT199" i="11"/>
  <c r="BU199" i="11"/>
  <c r="BV199" i="11"/>
  <c r="BW199" i="11"/>
  <c r="BX199" i="11"/>
  <c r="BY199" i="11"/>
  <c r="AE151" i="23" s="1"/>
  <c r="CA199" i="11"/>
  <c r="AG151" i="23" s="1"/>
  <c r="CB199" i="11"/>
  <c r="AH151" i="23" s="1"/>
  <c r="CF199" i="11"/>
  <c r="AL151" i="23" s="1"/>
  <c r="L200" i="11"/>
  <c r="I200" i="11"/>
  <c r="J200" i="11"/>
  <c r="K200" i="11"/>
  <c r="M200" i="11"/>
  <c r="N200" i="11"/>
  <c r="O200" i="11"/>
  <c r="P200" i="11"/>
  <c r="R200" i="11"/>
  <c r="K152" i="23" s="1"/>
  <c r="S200" i="11"/>
  <c r="L152" i="23" s="1"/>
  <c r="T200" i="11"/>
  <c r="M152" i="23" s="1"/>
  <c r="U200" i="11"/>
  <c r="N152" i="23" s="1"/>
  <c r="V200" i="11"/>
  <c r="O152" i="23" s="1"/>
  <c r="W200" i="11"/>
  <c r="P152" i="23" s="1"/>
  <c r="X200" i="11"/>
  <c r="Q152" i="23" s="1"/>
  <c r="Y200" i="11"/>
  <c r="Z200" i="11"/>
  <c r="AA200" i="11"/>
  <c r="AB200" i="11"/>
  <c r="AC200" i="11"/>
  <c r="S152" i="23" s="1"/>
  <c r="AE200" i="11"/>
  <c r="AF200" i="11"/>
  <c r="AH200" i="11"/>
  <c r="U152" i="23" s="1"/>
  <c r="AI200" i="11"/>
  <c r="AJ200" i="11"/>
  <c r="V152" i="23" s="1"/>
  <c r="AK200" i="11"/>
  <c r="AL200" i="11"/>
  <c r="AM200" i="11"/>
  <c r="AN200" i="11"/>
  <c r="AO200" i="11"/>
  <c r="AP200" i="11"/>
  <c r="AQ200" i="11"/>
  <c r="AR200" i="11"/>
  <c r="AS200" i="11"/>
  <c r="AT200" i="11"/>
  <c r="AU200" i="11"/>
  <c r="AV200" i="11"/>
  <c r="AW200" i="11"/>
  <c r="AX200" i="11"/>
  <c r="X152" i="23" s="1"/>
  <c r="AZ200" i="11"/>
  <c r="BA200" i="11"/>
  <c r="BB200" i="11"/>
  <c r="BC200" i="11"/>
  <c r="BD200" i="11"/>
  <c r="BE200" i="11"/>
  <c r="BF200" i="11"/>
  <c r="BG200" i="11"/>
  <c r="BH200" i="11"/>
  <c r="BI200" i="11"/>
  <c r="BJ200" i="11"/>
  <c r="BK200" i="11"/>
  <c r="BL200" i="11"/>
  <c r="BM200" i="11"/>
  <c r="BN200" i="11"/>
  <c r="BO200" i="11"/>
  <c r="BP200" i="11"/>
  <c r="BQ200" i="11"/>
  <c r="BR200" i="11"/>
  <c r="AF152" i="14" s="1"/>
  <c r="BS200" i="11"/>
  <c r="BT200" i="11"/>
  <c r="BU200" i="11"/>
  <c r="BV200" i="11"/>
  <c r="BW200" i="11"/>
  <c r="BX200" i="11"/>
  <c r="BY200" i="11"/>
  <c r="AE152" i="23" s="1"/>
  <c r="CA200" i="11"/>
  <c r="AG152" i="23" s="1"/>
  <c r="CB200" i="11"/>
  <c r="AH152" i="23" s="1"/>
  <c r="CF200" i="11"/>
  <c r="AL152" i="23" s="1"/>
  <c r="N201" i="11"/>
  <c r="J201" i="11"/>
  <c r="K201" i="11"/>
  <c r="L201" i="11"/>
  <c r="M201" i="11"/>
  <c r="O201" i="11"/>
  <c r="P201" i="11"/>
  <c r="Q201" i="11"/>
  <c r="R201" i="11"/>
  <c r="K153" i="23" s="1"/>
  <c r="S201" i="11"/>
  <c r="L153" i="23" s="1"/>
  <c r="T201" i="11"/>
  <c r="M153" i="23" s="1"/>
  <c r="U201" i="11"/>
  <c r="N153" i="23" s="1"/>
  <c r="V201" i="11"/>
  <c r="O153" i="23" s="1"/>
  <c r="W201" i="11"/>
  <c r="P153" i="23" s="1"/>
  <c r="X201" i="11"/>
  <c r="Q153" i="23" s="1"/>
  <c r="Y201" i="11"/>
  <c r="Z201" i="11"/>
  <c r="AA201" i="11"/>
  <c r="AB201" i="11"/>
  <c r="AC201" i="11"/>
  <c r="S153" i="23" s="1"/>
  <c r="AE201" i="11"/>
  <c r="AF201" i="11"/>
  <c r="AH201" i="11"/>
  <c r="U153" i="23" s="1"/>
  <c r="AI201" i="11"/>
  <c r="AJ201" i="11"/>
  <c r="V153" i="23" s="1"/>
  <c r="AK201" i="11"/>
  <c r="AL201" i="11"/>
  <c r="AM201" i="11"/>
  <c r="AO201" i="11"/>
  <c r="AP201" i="11"/>
  <c r="AQ201" i="11"/>
  <c r="AR201" i="11"/>
  <c r="AS201" i="11"/>
  <c r="AT201" i="11"/>
  <c r="AU201" i="11"/>
  <c r="AV201" i="11"/>
  <c r="AW201" i="11"/>
  <c r="AX201" i="11"/>
  <c r="X153" i="23" s="1"/>
  <c r="AY201" i="11"/>
  <c r="Y153" i="23" s="1"/>
  <c r="AZ201" i="11"/>
  <c r="BA201" i="11"/>
  <c r="BB201" i="11"/>
  <c r="BC201" i="11"/>
  <c r="BE201" i="11"/>
  <c r="BF201" i="11"/>
  <c r="BG201" i="11"/>
  <c r="BH201" i="11"/>
  <c r="BI201" i="11"/>
  <c r="BJ201" i="11"/>
  <c r="BK201" i="11"/>
  <c r="BL201" i="11"/>
  <c r="BM201" i="11"/>
  <c r="BO201" i="11"/>
  <c r="BP201" i="11"/>
  <c r="BQ201" i="11"/>
  <c r="BR201" i="11"/>
  <c r="AF153" i="14" s="1"/>
  <c r="BS201" i="11"/>
  <c r="BT201" i="11"/>
  <c r="BU201" i="11"/>
  <c r="BV201" i="11"/>
  <c r="BW201" i="11"/>
  <c r="BX201" i="11"/>
  <c r="BY201" i="11"/>
  <c r="AE153" i="23" s="1"/>
  <c r="CA201" i="11"/>
  <c r="AG153" i="23" s="1"/>
  <c r="CB201" i="11"/>
  <c r="AH153" i="23" s="1"/>
  <c r="CF201" i="11"/>
  <c r="AL153" i="23" s="1"/>
  <c r="K202" i="11"/>
  <c r="I202" i="11"/>
  <c r="J202" i="11"/>
  <c r="L202" i="11"/>
  <c r="M202" i="11"/>
  <c r="N202" i="11"/>
  <c r="O202" i="11"/>
  <c r="P202" i="11"/>
  <c r="Q202" i="11"/>
  <c r="R202" i="11"/>
  <c r="K154" i="23" s="1"/>
  <c r="S202" i="11"/>
  <c r="L154" i="23" s="1"/>
  <c r="T202" i="11"/>
  <c r="M154" i="23" s="1"/>
  <c r="U202" i="11"/>
  <c r="N154" i="23" s="1"/>
  <c r="V202" i="11"/>
  <c r="O154" i="23" s="1"/>
  <c r="W202" i="11"/>
  <c r="P154" i="23" s="1"/>
  <c r="X202" i="11"/>
  <c r="Q154" i="23" s="1"/>
  <c r="Y202" i="11"/>
  <c r="Z202" i="11"/>
  <c r="AA202" i="11"/>
  <c r="AB202" i="11"/>
  <c r="AC202" i="11"/>
  <c r="S154" i="23" s="1"/>
  <c r="AE202" i="11"/>
  <c r="AF202" i="11"/>
  <c r="AH202" i="11"/>
  <c r="U154" i="23" s="1"/>
  <c r="AI202" i="11"/>
  <c r="AJ202" i="11"/>
  <c r="V154" i="23" s="1"/>
  <c r="AK202" i="11"/>
  <c r="AL202" i="11"/>
  <c r="AM202" i="11"/>
  <c r="AO202" i="11"/>
  <c r="AP202" i="11"/>
  <c r="AQ202" i="11"/>
  <c r="AR202" i="11"/>
  <c r="AS202" i="11"/>
  <c r="AT202" i="11"/>
  <c r="AU202" i="11"/>
  <c r="AV202" i="11"/>
  <c r="AW202" i="11"/>
  <c r="AX202" i="11"/>
  <c r="X154" i="23" s="1"/>
  <c r="AY202" i="11"/>
  <c r="Y154" i="23" s="1"/>
  <c r="AZ202" i="11"/>
  <c r="BA202" i="11"/>
  <c r="BB202" i="11"/>
  <c r="BC202" i="11"/>
  <c r="BD202" i="11"/>
  <c r="BE202" i="11"/>
  <c r="BF202" i="11"/>
  <c r="BG202" i="11"/>
  <c r="BH202" i="11"/>
  <c r="BI202" i="11"/>
  <c r="BJ202" i="11"/>
  <c r="BK202" i="11"/>
  <c r="BL202" i="11"/>
  <c r="BM202" i="11"/>
  <c r="BO202" i="11"/>
  <c r="BP202" i="11"/>
  <c r="BQ202" i="11"/>
  <c r="BR202" i="11"/>
  <c r="AF154" i="14" s="1"/>
  <c r="BS202" i="11"/>
  <c r="BT202" i="11"/>
  <c r="BU202" i="11"/>
  <c r="BV202" i="11"/>
  <c r="BW202" i="11"/>
  <c r="BX202" i="11"/>
  <c r="BY202" i="11"/>
  <c r="AE154" i="23" s="1"/>
  <c r="CA202" i="11"/>
  <c r="AG154" i="23" s="1"/>
  <c r="CB202" i="11"/>
  <c r="AH154" i="23" s="1"/>
  <c r="CF202" i="11"/>
  <c r="AL154" i="23" s="1"/>
  <c r="I203" i="11"/>
  <c r="J203" i="11"/>
  <c r="K203" i="11"/>
  <c r="L203" i="11"/>
  <c r="M203" i="11"/>
  <c r="N203" i="11"/>
  <c r="O203" i="11"/>
  <c r="P203" i="11"/>
  <c r="R203" i="11"/>
  <c r="K155" i="23" s="1"/>
  <c r="S203" i="11"/>
  <c r="L155" i="23" s="1"/>
  <c r="T203" i="11"/>
  <c r="M155" i="23" s="1"/>
  <c r="U203" i="11"/>
  <c r="N155" i="23" s="1"/>
  <c r="V203" i="11"/>
  <c r="O155" i="23" s="1"/>
  <c r="W203" i="11"/>
  <c r="P155" i="23" s="1"/>
  <c r="X203" i="11"/>
  <c r="Q155" i="23" s="1"/>
  <c r="Y203" i="11"/>
  <c r="Z203" i="11"/>
  <c r="AA203" i="11"/>
  <c r="AB203" i="11"/>
  <c r="AC203" i="11"/>
  <c r="S155" i="23" s="1"/>
  <c r="AE203" i="11"/>
  <c r="AF203" i="11"/>
  <c r="AI203" i="11"/>
  <c r="AJ203" i="11"/>
  <c r="V155" i="23" s="1"/>
  <c r="AK203" i="11"/>
  <c r="AL203" i="11"/>
  <c r="AM203" i="11"/>
  <c r="AN203" i="11"/>
  <c r="AO203" i="11"/>
  <c r="AP203" i="11"/>
  <c r="AQ203" i="11"/>
  <c r="AR203" i="11"/>
  <c r="AS203" i="11"/>
  <c r="AT203" i="11"/>
  <c r="AU203" i="11"/>
  <c r="AV203" i="11"/>
  <c r="AW203" i="11"/>
  <c r="AX203" i="11"/>
  <c r="X155" i="23" s="1"/>
  <c r="AY203" i="11"/>
  <c r="Y155" i="23" s="1"/>
  <c r="AZ203" i="11"/>
  <c r="BA203" i="11"/>
  <c r="BB203" i="11"/>
  <c r="BC203" i="11"/>
  <c r="BD203" i="11"/>
  <c r="BE203" i="11"/>
  <c r="BF203" i="11"/>
  <c r="BG203" i="11"/>
  <c r="BH203" i="11"/>
  <c r="BI203" i="11"/>
  <c r="BJ203" i="11"/>
  <c r="BK203" i="11"/>
  <c r="BL203" i="11"/>
  <c r="BM203" i="11"/>
  <c r="BN203" i="11"/>
  <c r="BO203" i="11"/>
  <c r="BP203" i="11"/>
  <c r="BQ203" i="11"/>
  <c r="BR203" i="11"/>
  <c r="AF155" i="14" s="1"/>
  <c r="BS203" i="11"/>
  <c r="BT203" i="11"/>
  <c r="BU203" i="11"/>
  <c r="BV203" i="11"/>
  <c r="BW203" i="11"/>
  <c r="BX203" i="11"/>
  <c r="BY203" i="11"/>
  <c r="AE155" i="23" s="1"/>
  <c r="CA203" i="11"/>
  <c r="AG155" i="23" s="1"/>
  <c r="CB203" i="11"/>
  <c r="AH155" i="23" s="1"/>
  <c r="CF203" i="11"/>
  <c r="AL155" i="23" s="1"/>
  <c r="M204" i="11"/>
  <c r="I204" i="11"/>
  <c r="J204" i="11"/>
  <c r="K204" i="11"/>
  <c r="L204" i="11"/>
  <c r="N204" i="11"/>
  <c r="O204" i="11"/>
  <c r="P204" i="11"/>
  <c r="Q204" i="11"/>
  <c r="R204" i="11"/>
  <c r="K156" i="23" s="1"/>
  <c r="S204" i="11"/>
  <c r="L156" i="23" s="1"/>
  <c r="T204" i="11"/>
  <c r="M156" i="23" s="1"/>
  <c r="U204" i="11"/>
  <c r="N156" i="23" s="1"/>
  <c r="V204" i="11"/>
  <c r="O156" i="23" s="1"/>
  <c r="W204" i="11"/>
  <c r="P156" i="23" s="1"/>
  <c r="X204" i="11"/>
  <c r="Q156" i="23" s="1"/>
  <c r="Y204" i="11"/>
  <c r="Z204" i="11"/>
  <c r="AA204" i="11"/>
  <c r="AB204" i="11"/>
  <c r="AC204" i="11"/>
  <c r="S156" i="23" s="1"/>
  <c r="AE204" i="11"/>
  <c r="AF204" i="11"/>
  <c r="AH204" i="11"/>
  <c r="U156" i="23" s="1"/>
  <c r="AI204" i="11"/>
  <c r="AJ204" i="11"/>
  <c r="V156" i="23" s="1"/>
  <c r="AK204" i="11"/>
  <c r="AL204" i="11"/>
  <c r="AM204" i="11"/>
  <c r="AN204" i="11"/>
  <c r="AO204" i="11"/>
  <c r="AP204" i="11"/>
  <c r="AQ204" i="11"/>
  <c r="AR204" i="11"/>
  <c r="AS204" i="11"/>
  <c r="AT204" i="11"/>
  <c r="AU204" i="11"/>
  <c r="AV204" i="11"/>
  <c r="AW204" i="11"/>
  <c r="AX204" i="11"/>
  <c r="X156" i="23" s="1"/>
  <c r="AY204" i="11"/>
  <c r="Y156" i="23" s="1"/>
  <c r="AZ204" i="11"/>
  <c r="BA204" i="11"/>
  <c r="BB204" i="11"/>
  <c r="BC204" i="11"/>
  <c r="BD204" i="11"/>
  <c r="BE204" i="11"/>
  <c r="BF204" i="11"/>
  <c r="BG204" i="11"/>
  <c r="BH204" i="11"/>
  <c r="BI204" i="11"/>
  <c r="BJ204" i="11"/>
  <c r="BK204" i="11"/>
  <c r="BL204" i="11"/>
  <c r="BM204" i="11"/>
  <c r="BN204" i="11"/>
  <c r="BO204" i="11"/>
  <c r="BP204" i="11"/>
  <c r="BQ204" i="11"/>
  <c r="BR204" i="11"/>
  <c r="AF156" i="14" s="1"/>
  <c r="BS204" i="11"/>
  <c r="BT204" i="11"/>
  <c r="BU204" i="11"/>
  <c r="BV204" i="11"/>
  <c r="BW204" i="11"/>
  <c r="BX204" i="11"/>
  <c r="BY204" i="11"/>
  <c r="AE156" i="23" s="1"/>
  <c r="CA204" i="11"/>
  <c r="AG156" i="23" s="1"/>
  <c r="CB204" i="11"/>
  <c r="AH156" i="23" s="1"/>
  <c r="CF204" i="11"/>
  <c r="AL156" i="23" s="1"/>
  <c r="I205" i="11"/>
  <c r="J205" i="11"/>
  <c r="K205" i="11"/>
  <c r="L205" i="11"/>
  <c r="M205" i="11"/>
  <c r="N205" i="11"/>
  <c r="O205" i="11"/>
  <c r="P205" i="11"/>
  <c r="Q205" i="11"/>
  <c r="R205" i="11"/>
  <c r="K157" i="23" s="1"/>
  <c r="S205" i="11"/>
  <c r="L157" i="23" s="1"/>
  <c r="T205" i="11"/>
  <c r="M157" i="23" s="1"/>
  <c r="U205" i="11"/>
  <c r="N157" i="23" s="1"/>
  <c r="V205" i="11"/>
  <c r="O157" i="23" s="1"/>
  <c r="W205" i="11"/>
  <c r="P157" i="23" s="1"/>
  <c r="X205" i="11"/>
  <c r="Q157" i="23" s="1"/>
  <c r="Y205" i="11"/>
  <c r="Z205" i="11"/>
  <c r="AA205" i="11"/>
  <c r="AB205" i="11"/>
  <c r="AC205" i="11"/>
  <c r="S157" i="23" s="1"/>
  <c r="AE205" i="11"/>
  <c r="AF205" i="11"/>
  <c r="AH205" i="11"/>
  <c r="U157" i="23" s="1"/>
  <c r="AI205" i="11"/>
  <c r="AJ205" i="11"/>
  <c r="V157" i="23" s="1"/>
  <c r="AK205" i="11"/>
  <c r="AL205" i="11"/>
  <c r="AM205" i="11"/>
  <c r="AN205" i="11"/>
  <c r="AO205" i="11"/>
  <c r="AP205" i="11"/>
  <c r="AQ205" i="11"/>
  <c r="AR205" i="11"/>
  <c r="AS205" i="11"/>
  <c r="AT205" i="11"/>
  <c r="AU205" i="11"/>
  <c r="AV205" i="11"/>
  <c r="AW205" i="11"/>
  <c r="AX205" i="11"/>
  <c r="X157" i="23" s="1"/>
  <c r="AY205" i="11"/>
  <c r="Y157" i="23" s="1"/>
  <c r="AZ205" i="11"/>
  <c r="BA205" i="11"/>
  <c r="BB205" i="11"/>
  <c r="BC205" i="11"/>
  <c r="BD205" i="11"/>
  <c r="BE205" i="11"/>
  <c r="BF205" i="11"/>
  <c r="BG205" i="11"/>
  <c r="BH205" i="11"/>
  <c r="BI205" i="11"/>
  <c r="BJ205" i="11"/>
  <c r="BK205" i="11"/>
  <c r="BL205" i="11"/>
  <c r="BM205" i="11"/>
  <c r="BO205" i="11"/>
  <c r="BP205" i="11"/>
  <c r="BQ205" i="11"/>
  <c r="BR205" i="11"/>
  <c r="AF157" i="14" s="1"/>
  <c r="BS205" i="11"/>
  <c r="BT205" i="11"/>
  <c r="BU205" i="11"/>
  <c r="BV205" i="11"/>
  <c r="BW205" i="11"/>
  <c r="BY205" i="11"/>
  <c r="AE157" i="23" s="1"/>
  <c r="CA205" i="11"/>
  <c r="AG157" i="23" s="1"/>
  <c r="CF205" i="11"/>
  <c r="AL157" i="23" s="1"/>
  <c r="I206" i="11"/>
  <c r="J206" i="11"/>
  <c r="K206" i="11"/>
  <c r="L206" i="11"/>
  <c r="M206" i="11"/>
  <c r="N206" i="11"/>
  <c r="O206" i="11"/>
  <c r="P206" i="11"/>
  <c r="Q206" i="11"/>
  <c r="R206" i="11"/>
  <c r="K158" i="23" s="1"/>
  <c r="S206" i="11"/>
  <c r="L158" i="23" s="1"/>
  <c r="T206" i="11"/>
  <c r="M158" i="23" s="1"/>
  <c r="U206" i="11"/>
  <c r="N158" i="23" s="1"/>
  <c r="V206" i="11"/>
  <c r="O158" i="23" s="1"/>
  <c r="W206" i="11"/>
  <c r="P158" i="23" s="1"/>
  <c r="X206" i="11"/>
  <c r="Q158" i="23" s="1"/>
  <c r="Y206" i="11"/>
  <c r="Z206" i="11"/>
  <c r="AA206" i="11"/>
  <c r="AB206" i="11"/>
  <c r="AC206" i="11"/>
  <c r="S158" i="23" s="1"/>
  <c r="AE206" i="11"/>
  <c r="AF206" i="11"/>
  <c r="AH206" i="11"/>
  <c r="U158" i="23" s="1"/>
  <c r="AI206" i="11"/>
  <c r="AJ206" i="11"/>
  <c r="V158" i="23" s="1"/>
  <c r="AK206" i="11"/>
  <c r="AL206" i="11"/>
  <c r="AM206" i="11"/>
  <c r="AN206" i="11"/>
  <c r="AO206" i="11"/>
  <c r="AP206" i="11"/>
  <c r="AQ206" i="11"/>
  <c r="AR206" i="11"/>
  <c r="AS206" i="11"/>
  <c r="AT206" i="11"/>
  <c r="AU206" i="11"/>
  <c r="AV206" i="11"/>
  <c r="AW206" i="11"/>
  <c r="AX206" i="11"/>
  <c r="X158" i="23" s="1"/>
  <c r="AY206" i="11"/>
  <c r="Y158" i="23" s="1"/>
  <c r="AZ206" i="11"/>
  <c r="BA206" i="11"/>
  <c r="BB206" i="11"/>
  <c r="BC206" i="11"/>
  <c r="BD206" i="11"/>
  <c r="BE206" i="11"/>
  <c r="BF206" i="11"/>
  <c r="BG206" i="11"/>
  <c r="BH206" i="11"/>
  <c r="BI206" i="11"/>
  <c r="BJ206" i="11"/>
  <c r="BK206" i="11"/>
  <c r="BL206" i="11"/>
  <c r="BM206" i="11"/>
  <c r="BN206" i="11"/>
  <c r="BO206" i="11"/>
  <c r="BP206" i="11"/>
  <c r="BQ206" i="11"/>
  <c r="BR206" i="11"/>
  <c r="AF158" i="14" s="1"/>
  <c r="BS206" i="11"/>
  <c r="BT206" i="11"/>
  <c r="BU206" i="11"/>
  <c r="BV206" i="11"/>
  <c r="BW206" i="11"/>
  <c r="BX206" i="11"/>
  <c r="BY206" i="11"/>
  <c r="AE158" i="23" s="1"/>
  <c r="CA206" i="11"/>
  <c r="AG158" i="23" s="1"/>
  <c r="CF206" i="11"/>
  <c r="AL158" i="23" s="1"/>
  <c r="I207" i="11"/>
  <c r="J207" i="11"/>
  <c r="K207" i="11"/>
  <c r="L207" i="11"/>
  <c r="M207" i="11"/>
  <c r="N207" i="11"/>
  <c r="O207" i="11"/>
  <c r="P207" i="11"/>
  <c r="Q207" i="11"/>
  <c r="R207" i="11"/>
  <c r="K159" i="23" s="1"/>
  <c r="S207" i="11"/>
  <c r="L159" i="23" s="1"/>
  <c r="T207" i="11"/>
  <c r="M159" i="23" s="1"/>
  <c r="U207" i="11"/>
  <c r="N159" i="23" s="1"/>
  <c r="V207" i="11"/>
  <c r="O159" i="23" s="1"/>
  <c r="W207" i="11"/>
  <c r="P159" i="23" s="1"/>
  <c r="X207" i="11"/>
  <c r="Q159" i="23" s="1"/>
  <c r="Y207" i="11"/>
  <c r="Z207" i="11"/>
  <c r="AA207" i="11"/>
  <c r="AB207" i="11"/>
  <c r="AC207" i="11"/>
  <c r="S159" i="23" s="1"/>
  <c r="AE207" i="11"/>
  <c r="AF207" i="11"/>
  <c r="AH207" i="11"/>
  <c r="U159" i="23" s="1"/>
  <c r="AI207" i="11"/>
  <c r="AJ207" i="11"/>
  <c r="V159" i="23" s="1"/>
  <c r="AK207" i="11"/>
  <c r="AL207" i="11"/>
  <c r="AM207" i="11"/>
  <c r="AN207" i="11"/>
  <c r="AO207" i="11"/>
  <c r="AP207" i="11"/>
  <c r="AQ207" i="11"/>
  <c r="AR207" i="11"/>
  <c r="AS207" i="11"/>
  <c r="AT207" i="11"/>
  <c r="AU207" i="11"/>
  <c r="AV207" i="11"/>
  <c r="AW207" i="11"/>
  <c r="AX207" i="11"/>
  <c r="X159" i="23" s="1"/>
  <c r="AY207" i="11"/>
  <c r="Y159" i="23" s="1"/>
  <c r="AZ207" i="11"/>
  <c r="BA207" i="11"/>
  <c r="BB207" i="11"/>
  <c r="BC207" i="11"/>
  <c r="BD207" i="11"/>
  <c r="BE207" i="11"/>
  <c r="BF207" i="11"/>
  <c r="BG207" i="11"/>
  <c r="BH207" i="11"/>
  <c r="BI207" i="11"/>
  <c r="BJ207" i="11"/>
  <c r="BK207" i="11"/>
  <c r="BL207" i="11"/>
  <c r="BM207" i="11"/>
  <c r="BN207" i="11"/>
  <c r="BO207" i="11"/>
  <c r="BP207" i="11"/>
  <c r="BQ207" i="11"/>
  <c r="BR207" i="11"/>
  <c r="AF159" i="14" s="1"/>
  <c r="BS207" i="11"/>
  <c r="BT207" i="11"/>
  <c r="BU207" i="11"/>
  <c r="BV207" i="11"/>
  <c r="BW207" i="11"/>
  <c r="BX207" i="11"/>
  <c r="BY207" i="11"/>
  <c r="AE159" i="23" s="1"/>
  <c r="CA207" i="11"/>
  <c r="AG159" i="23" s="1"/>
  <c r="CF207" i="11"/>
  <c r="AL159" i="23" s="1"/>
  <c r="I208" i="11"/>
  <c r="J208" i="11"/>
  <c r="K208" i="11"/>
  <c r="L208" i="11"/>
  <c r="M208" i="11"/>
  <c r="N208" i="11"/>
  <c r="O208" i="11"/>
  <c r="P208" i="11"/>
  <c r="Q208" i="11"/>
  <c r="R208" i="11"/>
  <c r="K160" i="23" s="1"/>
  <c r="S208" i="11"/>
  <c r="L160" i="23" s="1"/>
  <c r="T208" i="11"/>
  <c r="M160" i="23" s="1"/>
  <c r="U208" i="11"/>
  <c r="N160" i="23" s="1"/>
  <c r="V208" i="11"/>
  <c r="O160" i="23" s="1"/>
  <c r="W208" i="11"/>
  <c r="P160" i="23" s="1"/>
  <c r="X208" i="11"/>
  <c r="Q160" i="23" s="1"/>
  <c r="Y208" i="11"/>
  <c r="Z208" i="11"/>
  <c r="AA208" i="11"/>
  <c r="AB208" i="11"/>
  <c r="AC208" i="11"/>
  <c r="S160" i="23" s="1"/>
  <c r="AE208" i="11"/>
  <c r="AF208" i="11"/>
  <c r="AH208" i="11"/>
  <c r="U160" i="23" s="1"/>
  <c r="AI208" i="11"/>
  <c r="AJ208" i="11"/>
  <c r="V160" i="23" s="1"/>
  <c r="AK208" i="11"/>
  <c r="AL208" i="11"/>
  <c r="AM208" i="11"/>
  <c r="AN208" i="11"/>
  <c r="AO208" i="11"/>
  <c r="AP208" i="11"/>
  <c r="AQ208" i="11"/>
  <c r="AR208" i="11"/>
  <c r="AS208" i="11"/>
  <c r="AT208" i="11"/>
  <c r="AU208" i="11"/>
  <c r="AV208" i="11"/>
  <c r="AW208" i="11"/>
  <c r="AX208" i="11"/>
  <c r="X160" i="23" s="1"/>
  <c r="AY208" i="11"/>
  <c r="Y160" i="23" s="1"/>
  <c r="AZ208" i="11"/>
  <c r="BA208" i="11"/>
  <c r="BB208" i="11"/>
  <c r="BC208" i="11"/>
  <c r="BD208" i="11"/>
  <c r="BE208" i="11"/>
  <c r="BF208" i="11"/>
  <c r="BG208" i="11"/>
  <c r="BH208" i="11"/>
  <c r="BI208" i="11"/>
  <c r="BJ208" i="11"/>
  <c r="BK208" i="11"/>
  <c r="BL208" i="11"/>
  <c r="BM208" i="11"/>
  <c r="BN208" i="11"/>
  <c r="BO208" i="11"/>
  <c r="BP208" i="11"/>
  <c r="BQ208" i="11"/>
  <c r="BR208" i="11"/>
  <c r="AF160" i="14" s="1"/>
  <c r="BS208" i="11"/>
  <c r="BT208" i="11"/>
  <c r="BU208" i="11"/>
  <c r="BV208" i="11"/>
  <c r="BW208" i="11"/>
  <c r="BX208" i="11"/>
  <c r="BY208" i="11"/>
  <c r="AE160" i="23" s="1"/>
  <c r="CA208" i="11"/>
  <c r="AG160" i="23" s="1"/>
  <c r="CF208" i="11"/>
  <c r="AL160" i="23" s="1"/>
  <c r="CB209" i="11"/>
  <c r="AH161" i="23" s="1"/>
  <c r="I209" i="11"/>
  <c r="J209" i="11"/>
  <c r="K209" i="11"/>
  <c r="L209" i="11"/>
  <c r="M209" i="11"/>
  <c r="N209" i="11"/>
  <c r="O209" i="11"/>
  <c r="P209" i="11"/>
  <c r="Q209" i="11"/>
  <c r="R209" i="11"/>
  <c r="K161" i="23" s="1"/>
  <c r="S209" i="11"/>
  <c r="L161" i="23" s="1"/>
  <c r="T209" i="11"/>
  <c r="M161" i="23" s="1"/>
  <c r="U209" i="11"/>
  <c r="N161" i="23" s="1"/>
  <c r="V209" i="11"/>
  <c r="O161" i="23" s="1"/>
  <c r="W209" i="11"/>
  <c r="P161" i="23" s="1"/>
  <c r="X209" i="11"/>
  <c r="Q161" i="23" s="1"/>
  <c r="Y209" i="11"/>
  <c r="Z209" i="11"/>
  <c r="AA209" i="11"/>
  <c r="AB209" i="11"/>
  <c r="AC209" i="11"/>
  <c r="S161" i="23" s="1"/>
  <c r="AE209" i="11"/>
  <c r="AF209" i="11"/>
  <c r="AH209" i="11"/>
  <c r="U161" i="23" s="1"/>
  <c r="AI209" i="11"/>
  <c r="AJ209" i="11"/>
  <c r="V161" i="23" s="1"/>
  <c r="AK209" i="11"/>
  <c r="AL209" i="11"/>
  <c r="AM209" i="11"/>
  <c r="AN209" i="11"/>
  <c r="AO209" i="11"/>
  <c r="AP209" i="11"/>
  <c r="AQ209" i="11"/>
  <c r="AR209" i="11"/>
  <c r="AS209" i="11"/>
  <c r="AT209" i="11"/>
  <c r="AU209" i="11"/>
  <c r="AV209" i="11"/>
  <c r="AW209" i="11"/>
  <c r="AX209" i="11"/>
  <c r="X161" i="23" s="1"/>
  <c r="AY209" i="11"/>
  <c r="Y161" i="23" s="1"/>
  <c r="AZ209" i="11"/>
  <c r="BA209" i="11"/>
  <c r="BB209" i="11"/>
  <c r="BC209" i="11"/>
  <c r="BD209" i="11"/>
  <c r="BE209" i="11"/>
  <c r="BF209" i="11"/>
  <c r="BG209" i="11"/>
  <c r="BH209" i="11"/>
  <c r="BI209" i="11"/>
  <c r="BJ209" i="11"/>
  <c r="BK209" i="11"/>
  <c r="BL209" i="11"/>
  <c r="BM209" i="11"/>
  <c r="BN209" i="11"/>
  <c r="BO209" i="11"/>
  <c r="BP209" i="11"/>
  <c r="BQ209" i="11"/>
  <c r="BR209" i="11"/>
  <c r="AF161" i="14" s="1"/>
  <c r="BS209" i="11"/>
  <c r="BT209" i="11"/>
  <c r="BU209" i="11"/>
  <c r="BV209" i="11"/>
  <c r="BW209" i="11"/>
  <c r="BX209" i="11"/>
  <c r="BY209" i="11"/>
  <c r="AE161" i="23" s="1"/>
  <c r="CA209" i="11"/>
  <c r="AG161" i="23" s="1"/>
  <c r="CF209" i="11"/>
  <c r="AL161" i="23" s="1"/>
  <c r="I210" i="11"/>
  <c r="J210" i="11"/>
  <c r="K210" i="11"/>
  <c r="L210" i="11"/>
  <c r="M210" i="11"/>
  <c r="N210" i="11"/>
  <c r="O210" i="11"/>
  <c r="P210" i="11"/>
  <c r="Q210" i="11"/>
  <c r="R210" i="11"/>
  <c r="K162" i="23" s="1"/>
  <c r="S210" i="11"/>
  <c r="L162" i="23" s="1"/>
  <c r="T210" i="11"/>
  <c r="M162" i="23" s="1"/>
  <c r="U210" i="11"/>
  <c r="N162" i="23" s="1"/>
  <c r="V210" i="11"/>
  <c r="O162" i="23" s="1"/>
  <c r="W210" i="11"/>
  <c r="P162" i="23" s="1"/>
  <c r="X210" i="11"/>
  <c r="Q162" i="23" s="1"/>
  <c r="Y210" i="11"/>
  <c r="Z210" i="11"/>
  <c r="AA210" i="11"/>
  <c r="AB210" i="11"/>
  <c r="AC210" i="11"/>
  <c r="S162" i="23" s="1"/>
  <c r="AE210" i="11"/>
  <c r="AF210" i="11"/>
  <c r="AH210" i="11"/>
  <c r="U162" i="23" s="1"/>
  <c r="AI210" i="11"/>
  <c r="AJ210" i="11"/>
  <c r="V162" i="23" s="1"/>
  <c r="AK210" i="11"/>
  <c r="AL210" i="11"/>
  <c r="AM210" i="11"/>
  <c r="AN210" i="11"/>
  <c r="AO210" i="11"/>
  <c r="AP210" i="11"/>
  <c r="AQ210" i="11"/>
  <c r="AR210" i="11"/>
  <c r="AS210" i="11"/>
  <c r="AT210" i="11"/>
  <c r="AU210" i="11"/>
  <c r="AV210" i="11"/>
  <c r="AW210" i="11"/>
  <c r="AX210" i="11"/>
  <c r="X162" i="23" s="1"/>
  <c r="AY210" i="11"/>
  <c r="Y162" i="23" s="1"/>
  <c r="AZ210" i="11"/>
  <c r="BA210" i="11"/>
  <c r="BB210" i="11"/>
  <c r="BC210" i="11"/>
  <c r="BD210" i="11"/>
  <c r="BE210" i="11"/>
  <c r="BF210" i="11"/>
  <c r="BG210" i="11"/>
  <c r="BH210" i="11"/>
  <c r="BI210" i="11"/>
  <c r="BJ210" i="11"/>
  <c r="BK210" i="11"/>
  <c r="BL210" i="11"/>
  <c r="BM210" i="11"/>
  <c r="BN210" i="11"/>
  <c r="BO210" i="11"/>
  <c r="BP210" i="11"/>
  <c r="BQ210" i="11"/>
  <c r="BR210" i="11"/>
  <c r="AF162" i="14" s="1"/>
  <c r="BS210" i="11"/>
  <c r="BT210" i="11"/>
  <c r="BU210" i="11"/>
  <c r="BV210" i="11"/>
  <c r="BW210" i="11"/>
  <c r="BX210" i="11"/>
  <c r="BY210" i="11"/>
  <c r="AE162" i="23" s="1"/>
  <c r="CA210" i="11"/>
  <c r="AG162" i="23" s="1"/>
  <c r="CF210" i="11"/>
  <c r="AL162" i="23" s="1"/>
  <c r="I211" i="11"/>
  <c r="J211" i="11"/>
  <c r="K211" i="11"/>
  <c r="L211" i="11"/>
  <c r="M211" i="11"/>
  <c r="N211" i="11"/>
  <c r="O211" i="11"/>
  <c r="P211" i="11"/>
  <c r="Q211" i="11"/>
  <c r="R211" i="11"/>
  <c r="K163" i="23" s="1"/>
  <c r="S211" i="11"/>
  <c r="L163" i="23" s="1"/>
  <c r="T211" i="11"/>
  <c r="M163" i="23" s="1"/>
  <c r="U211" i="11"/>
  <c r="N163" i="23" s="1"/>
  <c r="V211" i="11"/>
  <c r="O163" i="23" s="1"/>
  <c r="W211" i="11"/>
  <c r="P163" i="23" s="1"/>
  <c r="X211" i="11"/>
  <c r="Q163" i="23" s="1"/>
  <c r="Y211" i="11"/>
  <c r="Z211" i="11"/>
  <c r="AA211" i="11"/>
  <c r="AB211" i="11"/>
  <c r="AC211" i="11"/>
  <c r="S163" i="23" s="1"/>
  <c r="AE211" i="11"/>
  <c r="AF211" i="11"/>
  <c r="AH211" i="11"/>
  <c r="U163" i="23" s="1"/>
  <c r="AI211" i="11"/>
  <c r="AJ211" i="11"/>
  <c r="V163" i="23" s="1"/>
  <c r="AK211" i="11"/>
  <c r="AL211" i="11"/>
  <c r="AM211" i="11"/>
  <c r="AN211" i="11"/>
  <c r="AO211" i="11"/>
  <c r="AP211" i="11"/>
  <c r="AQ211" i="11"/>
  <c r="AR211" i="11"/>
  <c r="AS211" i="11"/>
  <c r="AT211" i="11"/>
  <c r="AU211" i="11"/>
  <c r="AV211" i="11"/>
  <c r="AW211" i="11"/>
  <c r="AX211" i="11"/>
  <c r="X163" i="23" s="1"/>
  <c r="AY211" i="11"/>
  <c r="Y163" i="23" s="1"/>
  <c r="AZ211" i="11"/>
  <c r="BA211" i="11"/>
  <c r="BB211" i="11"/>
  <c r="BC211" i="11"/>
  <c r="BD211" i="11"/>
  <c r="BE211" i="11"/>
  <c r="BF211" i="11"/>
  <c r="BG211" i="11"/>
  <c r="BH211" i="11"/>
  <c r="BI211" i="11"/>
  <c r="BJ211" i="11"/>
  <c r="BK211" i="11"/>
  <c r="BL211" i="11"/>
  <c r="BM211" i="11"/>
  <c r="BN211" i="11"/>
  <c r="BO211" i="11"/>
  <c r="BP211" i="11"/>
  <c r="BQ211" i="11"/>
  <c r="BR211" i="11"/>
  <c r="AF163" i="14" s="1"/>
  <c r="BS211" i="11"/>
  <c r="BT211" i="11"/>
  <c r="BU211" i="11"/>
  <c r="BV211" i="11"/>
  <c r="BW211" i="11"/>
  <c r="BX211" i="11"/>
  <c r="BY211" i="11"/>
  <c r="AE163" i="23" s="1"/>
  <c r="CA211" i="11"/>
  <c r="AG163" i="23" s="1"/>
  <c r="CF211" i="11"/>
  <c r="AL163" i="23" s="1"/>
  <c r="I212" i="11"/>
  <c r="J212" i="11"/>
  <c r="K212" i="11"/>
  <c r="L212" i="11"/>
  <c r="M212" i="11"/>
  <c r="N212" i="11"/>
  <c r="O212" i="11"/>
  <c r="P212" i="11"/>
  <c r="Q212" i="11"/>
  <c r="R212" i="11"/>
  <c r="K164" i="23" s="1"/>
  <c r="S212" i="11"/>
  <c r="L164" i="23" s="1"/>
  <c r="T212" i="11"/>
  <c r="M164" i="23" s="1"/>
  <c r="U212" i="11"/>
  <c r="N164" i="23" s="1"/>
  <c r="V212" i="11"/>
  <c r="O164" i="23" s="1"/>
  <c r="W212" i="11"/>
  <c r="P164" i="23" s="1"/>
  <c r="X212" i="11"/>
  <c r="Q164" i="23" s="1"/>
  <c r="Y212" i="11"/>
  <c r="Z212" i="11"/>
  <c r="AA212" i="11"/>
  <c r="AB212" i="11"/>
  <c r="AC212" i="11"/>
  <c r="S164" i="23" s="1"/>
  <c r="AE212" i="11"/>
  <c r="AF212" i="11"/>
  <c r="AH212" i="11"/>
  <c r="U164" i="23" s="1"/>
  <c r="AI212" i="11"/>
  <c r="AJ212" i="11"/>
  <c r="V164" i="23" s="1"/>
  <c r="AK212" i="11"/>
  <c r="AL212" i="11"/>
  <c r="AM212" i="11"/>
  <c r="AN212" i="11"/>
  <c r="AO212" i="11"/>
  <c r="AP212" i="11"/>
  <c r="AQ212" i="11"/>
  <c r="AR212" i="11"/>
  <c r="AS212" i="11"/>
  <c r="AT212" i="11"/>
  <c r="AU212" i="11"/>
  <c r="AV212" i="11"/>
  <c r="AW212" i="11"/>
  <c r="AX212" i="11"/>
  <c r="X164" i="23" s="1"/>
  <c r="AY212" i="11"/>
  <c r="Y164" i="23" s="1"/>
  <c r="AZ212" i="11"/>
  <c r="BA212" i="11"/>
  <c r="BB212" i="11"/>
  <c r="BC212" i="11"/>
  <c r="BD212" i="11"/>
  <c r="BE212" i="11"/>
  <c r="BF212" i="11"/>
  <c r="BG212" i="11"/>
  <c r="BH212" i="11"/>
  <c r="BI212" i="11"/>
  <c r="BJ212" i="11"/>
  <c r="BK212" i="11"/>
  <c r="BL212" i="11"/>
  <c r="BM212" i="11"/>
  <c r="BN212" i="11"/>
  <c r="BO212" i="11"/>
  <c r="BP212" i="11"/>
  <c r="BQ212" i="11"/>
  <c r="BR212" i="11"/>
  <c r="AF164" i="14" s="1"/>
  <c r="BS212" i="11"/>
  <c r="BT212" i="11"/>
  <c r="BU212" i="11"/>
  <c r="BV212" i="11"/>
  <c r="BW212" i="11"/>
  <c r="BX212" i="11"/>
  <c r="BY212" i="11"/>
  <c r="AE164" i="23" s="1"/>
  <c r="CA212" i="11"/>
  <c r="AG164" i="23" s="1"/>
  <c r="CF212" i="11"/>
  <c r="AL164" i="23" s="1"/>
  <c r="I213" i="11"/>
  <c r="J213" i="11"/>
  <c r="K213" i="11"/>
  <c r="L213" i="11"/>
  <c r="M213" i="11"/>
  <c r="N213" i="11"/>
  <c r="O213" i="11"/>
  <c r="P213" i="11"/>
  <c r="Q213" i="11"/>
  <c r="R213" i="11"/>
  <c r="K165" i="23" s="1"/>
  <c r="S213" i="11"/>
  <c r="L165" i="23" s="1"/>
  <c r="T213" i="11"/>
  <c r="M165" i="23" s="1"/>
  <c r="U213" i="11"/>
  <c r="N165" i="23" s="1"/>
  <c r="V213" i="11"/>
  <c r="O165" i="23" s="1"/>
  <c r="W213" i="11"/>
  <c r="P165" i="23" s="1"/>
  <c r="X213" i="11"/>
  <c r="Q165" i="23" s="1"/>
  <c r="Y213" i="11"/>
  <c r="Z213" i="11"/>
  <c r="AA213" i="11"/>
  <c r="AB213" i="11"/>
  <c r="AC213" i="11"/>
  <c r="S165" i="23" s="1"/>
  <c r="AE213" i="11"/>
  <c r="AF213" i="11"/>
  <c r="AH213" i="11"/>
  <c r="U165" i="23" s="1"/>
  <c r="AI213" i="11"/>
  <c r="AJ213" i="11"/>
  <c r="V165" i="23" s="1"/>
  <c r="AK213" i="11"/>
  <c r="AL213" i="11"/>
  <c r="AM213" i="11"/>
  <c r="AN213" i="11"/>
  <c r="AO213" i="11"/>
  <c r="AP213" i="11"/>
  <c r="AQ213" i="11"/>
  <c r="AR213" i="11"/>
  <c r="AS213" i="11"/>
  <c r="AT213" i="11"/>
  <c r="AU213" i="11"/>
  <c r="AV213" i="11"/>
  <c r="AW213" i="11"/>
  <c r="AX213" i="11"/>
  <c r="X165" i="23" s="1"/>
  <c r="AY213" i="11"/>
  <c r="Y165" i="23" s="1"/>
  <c r="AZ213" i="11"/>
  <c r="BA213" i="11"/>
  <c r="BB213" i="11"/>
  <c r="BC213" i="11"/>
  <c r="BD213" i="11"/>
  <c r="BE213" i="11"/>
  <c r="BF213" i="11"/>
  <c r="BG213" i="11"/>
  <c r="BH213" i="11"/>
  <c r="BI213" i="11"/>
  <c r="BJ213" i="11"/>
  <c r="BK213" i="11"/>
  <c r="BL213" i="11"/>
  <c r="BM213" i="11"/>
  <c r="BN213" i="11"/>
  <c r="BO213" i="11"/>
  <c r="BP213" i="11"/>
  <c r="BQ213" i="11"/>
  <c r="BR213" i="11"/>
  <c r="AF165" i="14" s="1"/>
  <c r="BS213" i="11"/>
  <c r="BT213" i="11"/>
  <c r="BU213" i="11"/>
  <c r="BV213" i="11"/>
  <c r="BW213" i="11"/>
  <c r="BX213" i="11"/>
  <c r="BY213" i="11"/>
  <c r="AE165" i="23" s="1"/>
  <c r="CA213" i="11"/>
  <c r="AG165" i="23" s="1"/>
  <c r="CF213" i="11"/>
  <c r="AL165" i="23" s="1"/>
  <c r="I214" i="11"/>
  <c r="J214" i="11"/>
  <c r="K214" i="11"/>
  <c r="L214" i="11"/>
  <c r="M214" i="11"/>
  <c r="N214" i="11"/>
  <c r="O214" i="11"/>
  <c r="P214" i="11"/>
  <c r="Q214" i="11"/>
  <c r="R214" i="11"/>
  <c r="K166" i="23" s="1"/>
  <c r="S214" i="11"/>
  <c r="L166" i="23" s="1"/>
  <c r="T214" i="11"/>
  <c r="M166" i="23" s="1"/>
  <c r="U214" i="11"/>
  <c r="N166" i="23" s="1"/>
  <c r="V214" i="11"/>
  <c r="O166" i="23" s="1"/>
  <c r="W214" i="11"/>
  <c r="P166" i="23" s="1"/>
  <c r="X214" i="11"/>
  <c r="Q166" i="23" s="1"/>
  <c r="Y214" i="11"/>
  <c r="Z214" i="11"/>
  <c r="AA214" i="11"/>
  <c r="AB214" i="11"/>
  <c r="AC214" i="11"/>
  <c r="S166" i="23" s="1"/>
  <c r="AE214" i="11"/>
  <c r="AF214" i="11"/>
  <c r="AH214" i="11"/>
  <c r="U166" i="23" s="1"/>
  <c r="AI214" i="11"/>
  <c r="AJ214" i="11"/>
  <c r="V166" i="23" s="1"/>
  <c r="AK214" i="11"/>
  <c r="AL214" i="11"/>
  <c r="AM214" i="11"/>
  <c r="AN214" i="11"/>
  <c r="AO214" i="11"/>
  <c r="AP214" i="11"/>
  <c r="AQ214" i="11"/>
  <c r="AR214" i="11"/>
  <c r="AS214" i="11"/>
  <c r="AT214" i="11"/>
  <c r="AU214" i="11"/>
  <c r="AV214" i="11"/>
  <c r="AW214" i="11"/>
  <c r="AX214" i="11"/>
  <c r="X166" i="23" s="1"/>
  <c r="AY214" i="11"/>
  <c r="Y166" i="23" s="1"/>
  <c r="AZ214" i="11"/>
  <c r="BA214" i="11"/>
  <c r="BB214" i="11"/>
  <c r="BC214" i="11"/>
  <c r="BD214" i="11"/>
  <c r="BE214" i="11"/>
  <c r="BF214" i="11"/>
  <c r="BG214" i="11"/>
  <c r="BH214" i="11"/>
  <c r="BI214" i="11"/>
  <c r="BJ214" i="11"/>
  <c r="BK214" i="11"/>
  <c r="BL214" i="11"/>
  <c r="BM214" i="11"/>
  <c r="BN214" i="11"/>
  <c r="BO214" i="11"/>
  <c r="BP214" i="11"/>
  <c r="BQ214" i="11"/>
  <c r="BR214" i="11"/>
  <c r="AF166" i="14" s="1"/>
  <c r="BS214" i="11"/>
  <c r="BT214" i="11"/>
  <c r="BU214" i="11"/>
  <c r="BV214" i="11"/>
  <c r="BW214" i="11"/>
  <c r="BX214" i="11"/>
  <c r="BY214" i="11"/>
  <c r="AE166" i="23" s="1"/>
  <c r="CA214" i="11"/>
  <c r="AG166" i="23" s="1"/>
  <c r="CF214" i="11"/>
  <c r="AL166" i="23" s="1"/>
  <c r="I215" i="11"/>
  <c r="J215" i="11"/>
  <c r="K215" i="11"/>
  <c r="L215" i="11"/>
  <c r="M215" i="11"/>
  <c r="N215" i="11"/>
  <c r="O215" i="11"/>
  <c r="P215" i="11"/>
  <c r="Q215" i="11"/>
  <c r="R215" i="11"/>
  <c r="K167" i="23" s="1"/>
  <c r="S215" i="11"/>
  <c r="L167" i="23" s="1"/>
  <c r="T215" i="11"/>
  <c r="M167" i="23" s="1"/>
  <c r="U215" i="11"/>
  <c r="N167" i="23" s="1"/>
  <c r="V215" i="11"/>
  <c r="O167" i="23" s="1"/>
  <c r="W215" i="11"/>
  <c r="P167" i="23" s="1"/>
  <c r="X215" i="11"/>
  <c r="Q167" i="23" s="1"/>
  <c r="Y215" i="11"/>
  <c r="Z215" i="11"/>
  <c r="AA215" i="11"/>
  <c r="AB215" i="11"/>
  <c r="AC215" i="11"/>
  <c r="S167" i="23" s="1"/>
  <c r="AE215" i="11"/>
  <c r="AF215" i="11"/>
  <c r="AH215" i="11"/>
  <c r="U167" i="23" s="1"/>
  <c r="AI215" i="11"/>
  <c r="AJ215" i="11"/>
  <c r="V167" i="23" s="1"/>
  <c r="AK215" i="11"/>
  <c r="AL215" i="11"/>
  <c r="AM215" i="11"/>
  <c r="AN215" i="11"/>
  <c r="AO215" i="11"/>
  <c r="AP215" i="11"/>
  <c r="AQ215" i="11"/>
  <c r="AR215" i="11"/>
  <c r="AS215" i="11"/>
  <c r="AT215" i="11"/>
  <c r="AU215" i="11"/>
  <c r="AV215" i="11"/>
  <c r="AW215" i="11"/>
  <c r="AX215" i="11"/>
  <c r="X167" i="23" s="1"/>
  <c r="AY215" i="11"/>
  <c r="Y167" i="23" s="1"/>
  <c r="AZ215" i="11"/>
  <c r="BA215" i="11"/>
  <c r="BB215" i="11"/>
  <c r="BC215" i="11"/>
  <c r="BD215" i="11"/>
  <c r="BE215" i="11"/>
  <c r="BF215" i="11"/>
  <c r="BG215" i="11"/>
  <c r="BH215" i="11"/>
  <c r="BI215" i="11"/>
  <c r="BJ215" i="11"/>
  <c r="BK215" i="11"/>
  <c r="BL215" i="11"/>
  <c r="BM215" i="11"/>
  <c r="BN215" i="11"/>
  <c r="BO215" i="11"/>
  <c r="BP215" i="11"/>
  <c r="BQ215" i="11"/>
  <c r="BR215" i="11"/>
  <c r="AF167" i="14" s="1"/>
  <c r="BS215" i="11"/>
  <c r="BT215" i="11"/>
  <c r="BU215" i="11"/>
  <c r="BV215" i="11"/>
  <c r="BW215" i="11"/>
  <c r="BX215" i="11"/>
  <c r="BY215" i="11"/>
  <c r="AE167" i="23" s="1"/>
  <c r="CA215" i="11"/>
  <c r="AG167" i="23" s="1"/>
  <c r="CF215" i="11"/>
  <c r="AL167" i="23" s="1"/>
  <c r="I216" i="11"/>
  <c r="J216" i="11"/>
  <c r="K216" i="11"/>
  <c r="L216" i="11"/>
  <c r="M216" i="11"/>
  <c r="N216" i="11"/>
  <c r="O216" i="11"/>
  <c r="P216" i="11"/>
  <c r="Q216" i="11"/>
  <c r="R216" i="11"/>
  <c r="K168" i="23" s="1"/>
  <c r="S216" i="11"/>
  <c r="L168" i="23" s="1"/>
  <c r="T216" i="11"/>
  <c r="M168" i="23" s="1"/>
  <c r="U216" i="11"/>
  <c r="N168" i="23" s="1"/>
  <c r="V216" i="11"/>
  <c r="O168" i="23" s="1"/>
  <c r="W216" i="11"/>
  <c r="P168" i="23" s="1"/>
  <c r="X216" i="11"/>
  <c r="Q168" i="23" s="1"/>
  <c r="Y216" i="11"/>
  <c r="Z216" i="11"/>
  <c r="AA216" i="11"/>
  <c r="AB216" i="11"/>
  <c r="AC216" i="11"/>
  <c r="S168" i="23" s="1"/>
  <c r="AE216" i="11"/>
  <c r="AF216" i="11"/>
  <c r="AH216" i="11"/>
  <c r="U168" i="23" s="1"/>
  <c r="AI216" i="11"/>
  <c r="AJ216" i="11"/>
  <c r="V168" i="23" s="1"/>
  <c r="AK216" i="11"/>
  <c r="AL216" i="11"/>
  <c r="AM216" i="11"/>
  <c r="AN216" i="11"/>
  <c r="AO216" i="11"/>
  <c r="AP216" i="11"/>
  <c r="AQ216" i="11"/>
  <c r="AR216" i="11"/>
  <c r="AS216" i="11"/>
  <c r="AT216" i="11"/>
  <c r="AU216" i="11"/>
  <c r="AV216" i="11"/>
  <c r="AW216" i="11"/>
  <c r="AX216" i="11"/>
  <c r="X168" i="23" s="1"/>
  <c r="AY216" i="11"/>
  <c r="Y168" i="23" s="1"/>
  <c r="AZ216" i="11"/>
  <c r="BA216" i="11"/>
  <c r="BB216" i="11"/>
  <c r="BC216" i="11"/>
  <c r="BD216" i="11"/>
  <c r="BE216" i="11"/>
  <c r="BF216" i="11"/>
  <c r="BG216" i="11"/>
  <c r="BH216" i="11"/>
  <c r="BI216" i="11"/>
  <c r="BJ216" i="11"/>
  <c r="BK216" i="11"/>
  <c r="BL216" i="11"/>
  <c r="BM216" i="11"/>
  <c r="BN216" i="11"/>
  <c r="BO216" i="11"/>
  <c r="BP216" i="11"/>
  <c r="BQ216" i="11"/>
  <c r="BR216" i="11"/>
  <c r="AF168" i="14" s="1"/>
  <c r="BS216" i="11"/>
  <c r="BT216" i="11"/>
  <c r="BU216" i="11"/>
  <c r="BV216" i="11"/>
  <c r="BW216" i="11"/>
  <c r="BX216" i="11"/>
  <c r="BY216" i="11"/>
  <c r="AE168" i="23" s="1"/>
  <c r="CA216" i="11"/>
  <c r="AG168" i="23" s="1"/>
  <c r="CF216" i="11"/>
  <c r="AL168" i="23" s="1"/>
  <c r="I217" i="11"/>
  <c r="J217" i="11"/>
  <c r="K217" i="11"/>
  <c r="L217" i="11"/>
  <c r="M217" i="11"/>
  <c r="N217" i="11"/>
  <c r="O217" i="11"/>
  <c r="P217" i="11"/>
  <c r="Q217" i="11"/>
  <c r="R217" i="11"/>
  <c r="K169" i="23" s="1"/>
  <c r="S217" i="11"/>
  <c r="L169" i="23" s="1"/>
  <c r="T217" i="11"/>
  <c r="M169" i="23" s="1"/>
  <c r="U217" i="11"/>
  <c r="N169" i="23" s="1"/>
  <c r="V217" i="11"/>
  <c r="O169" i="23" s="1"/>
  <c r="W217" i="11"/>
  <c r="P169" i="23" s="1"/>
  <c r="X217" i="11"/>
  <c r="Q169" i="23" s="1"/>
  <c r="Y217" i="11"/>
  <c r="Z217" i="11"/>
  <c r="AA217" i="11"/>
  <c r="AB217" i="11"/>
  <c r="AC217" i="11"/>
  <c r="S169" i="23" s="1"/>
  <c r="AE217" i="11"/>
  <c r="AF217" i="11"/>
  <c r="AH217" i="11"/>
  <c r="U169" i="23" s="1"/>
  <c r="AI217" i="11"/>
  <c r="AJ217" i="11"/>
  <c r="V169" i="23" s="1"/>
  <c r="AK217" i="11"/>
  <c r="AL217" i="11"/>
  <c r="AM217" i="11"/>
  <c r="AN217" i="11"/>
  <c r="AO217" i="11"/>
  <c r="AP217" i="11"/>
  <c r="AQ217" i="11"/>
  <c r="AS217" i="11"/>
  <c r="AT217" i="11"/>
  <c r="AU217" i="11"/>
  <c r="AV217" i="11"/>
  <c r="AW217" i="11"/>
  <c r="AX217" i="11"/>
  <c r="X169" i="23" s="1"/>
  <c r="AY217" i="11"/>
  <c r="Y169" i="23" s="1"/>
  <c r="AZ217" i="11"/>
  <c r="BA217" i="11"/>
  <c r="BB217" i="11"/>
  <c r="BC217" i="11"/>
  <c r="BD217" i="11"/>
  <c r="BE217" i="11"/>
  <c r="BF217" i="11"/>
  <c r="BG217" i="11"/>
  <c r="BH217" i="11"/>
  <c r="BI217" i="11"/>
  <c r="BJ217" i="11"/>
  <c r="BK217" i="11"/>
  <c r="BL217" i="11"/>
  <c r="BM217" i="11"/>
  <c r="BN217" i="11"/>
  <c r="BO217" i="11"/>
  <c r="BP217" i="11"/>
  <c r="BQ217" i="11"/>
  <c r="BR217" i="11"/>
  <c r="AF169" i="14" s="1"/>
  <c r="BS217" i="11"/>
  <c r="BT217" i="11"/>
  <c r="BU217" i="11"/>
  <c r="BV217" i="11"/>
  <c r="BW217" i="11"/>
  <c r="BX217" i="11"/>
  <c r="BY217" i="11"/>
  <c r="AE169" i="23" s="1"/>
  <c r="CA217" i="11"/>
  <c r="AG169" i="23" s="1"/>
  <c r="CF217" i="11"/>
  <c r="AL169" i="23" s="1"/>
  <c r="I218" i="11"/>
  <c r="J218" i="11"/>
  <c r="K218" i="11"/>
  <c r="L218" i="11"/>
  <c r="M218" i="11"/>
  <c r="N218" i="11"/>
  <c r="O218" i="11"/>
  <c r="P218" i="11"/>
  <c r="Q218" i="11"/>
  <c r="R218" i="11"/>
  <c r="K170" i="23" s="1"/>
  <c r="S218" i="11"/>
  <c r="L170" i="23" s="1"/>
  <c r="T218" i="11"/>
  <c r="M170" i="23" s="1"/>
  <c r="U218" i="11"/>
  <c r="N170" i="23" s="1"/>
  <c r="V218" i="11"/>
  <c r="O170" i="23" s="1"/>
  <c r="W218" i="11"/>
  <c r="P170" i="23" s="1"/>
  <c r="X218" i="11"/>
  <c r="Q170" i="23" s="1"/>
  <c r="Y218" i="11"/>
  <c r="Z218" i="11"/>
  <c r="AA218" i="11"/>
  <c r="AB218" i="11"/>
  <c r="AC218" i="11"/>
  <c r="S170" i="23" s="1"/>
  <c r="AE218" i="11"/>
  <c r="AF218" i="11"/>
  <c r="AH218" i="11"/>
  <c r="U170" i="23" s="1"/>
  <c r="AI218" i="11"/>
  <c r="AJ218" i="11"/>
  <c r="V170" i="23" s="1"/>
  <c r="AK218" i="11"/>
  <c r="AL218" i="11"/>
  <c r="AM218" i="11"/>
  <c r="AN218" i="11"/>
  <c r="AO218" i="11"/>
  <c r="AP218" i="11"/>
  <c r="AQ218" i="11"/>
  <c r="AR218" i="11"/>
  <c r="AS218" i="11"/>
  <c r="AT218" i="11"/>
  <c r="AU218" i="11"/>
  <c r="AV218" i="11"/>
  <c r="AW218" i="11"/>
  <c r="AX218" i="11"/>
  <c r="X170" i="23" s="1"/>
  <c r="AY218" i="11"/>
  <c r="Y170" i="23" s="1"/>
  <c r="AZ218" i="11"/>
  <c r="BA218" i="11"/>
  <c r="BB218" i="11"/>
  <c r="BC218" i="11"/>
  <c r="BD218" i="11"/>
  <c r="BE218" i="11"/>
  <c r="BF218" i="11"/>
  <c r="BG218" i="11"/>
  <c r="BH218" i="11"/>
  <c r="BI218" i="11"/>
  <c r="BJ218" i="11"/>
  <c r="BK218" i="11"/>
  <c r="BL218" i="11"/>
  <c r="BM218" i="11"/>
  <c r="BN218" i="11"/>
  <c r="BO218" i="11"/>
  <c r="BP218" i="11"/>
  <c r="BQ218" i="11"/>
  <c r="BR218" i="11"/>
  <c r="AF170" i="14" s="1"/>
  <c r="BS218" i="11"/>
  <c r="BT218" i="11"/>
  <c r="BU218" i="11"/>
  <c r="BV218" i="11"/>
  <c r="BW218" i="11"/>
  <c r="BX218" i="11"/>
  <c r="BY218" i="11"/>
  <c r="AE170" i="23" s="1"/>
  <c r="CA218" i="11"/>
  <c r="AG170" i="23" s="1"/>
  <c r="CB218" i="11"/>
  <c r="AH170" i="23" s="1"/>
  <c r="CF218" i="11"/>
  <c r="AL170" i="23" s="1"/>
  <c r="I219" i="11"/>
  <c r="J219" i="11"/>
  <c r="K219" i="11"/>
  <c r="L219" i="11"/>
  <c r="M219" i="11"/>
  <c r="N219" i="11"/>
  <c r="O219" i="11"/>
  <c r="P219" i="11"/>
  <c r="Q219" i="11"/>
  <c r="R219" i="11"/>
  <c r="K171" i="23" s="1"/>
  <c r="S219" i="11"/>
  <c r="L171" i="23" s="1"/>
  <c r="T219" i="11"/>
  <c r="M171" i="23" s="1"/>
  <c r="U219" i="11"/>
  <c r="N171" i="23" s="1"/>
  <c r="V219" i="11"/>
  <c r="O171" i="23" s="1"/>
  <c r="W219" i="11"/>
  <c r="P171" i="23" s="1"/>
  <c r="X219" i="11"/>
  <c r="Q171" i="23" s="1"/>
  <c r="Y219" i="11"/>
  <c r="Z219" i="11"/>
  <c r="AA219" i="11"/>
  <c r="AB219" i="11"/>
  <c r="AC219" i="11"/>
  <c r="S171" i="23" s="1"/>
  <c r="AE219" i="11"/>
  <c r="AF219" i="11"/>
  <c r="AH219" i="11"/>
  <c r="U171" i="23" s="1"/>
  <c r="AI219" i="11"/>
  <c r="AJ219" i="11"/>
  <c r="V171" i="23" s="1"/>
  <c r="AK219" i="11"/>
  <c r="AL219" i="11"/>
  <c r="AM219" i="11"/>
  <c r="AN219" i="11"/>
  <c r="AO219" i="11"/>
  <c r="AR219" i="11"/>
  <c r="AS219" i="11"/>
  <c r="AT219" i="11"/>
  <c r="AU219" i="11"/>
  <c r="AW219" i="11"/>
  <c r="AX219" i="11"/>
  <c r="X171" i="23" s="1"/>
  <c r="AY219" i="11"/>
  <c r="Y171" i="23" s="1"/>
  <c r="AZ219" i="11"/>
  <c r="BA219" i="11"/>
  <c r="BB219" i="11"/>
  <c r="BC219" i="11"/>
  <c r="BD219" i="11"/>
  <c r="BE219" i="11"/>
  <c r="BF219" i="11"/>
  <c r="BG219" i="11"/>
  <c r="BH219" i="11"/>
  <c r="BI219" i="11"/>
  <c r="BJ219" i="11"/>
  <c r="BK219" i="11"/>
  <c r="BL219" i="11"/>
  <c r="BM219" i="11"/>
  <c r="BN219" i="11"/>
  <c r="BO219" i="11"/>
  <c r="BP219" i="11"/>
  <c r="BQ219" i="11"/>
  <c r="BR219" i="11"/>
  <c r="AF171" i="14" s="1"/>
  <c r="BS219" i="11"/>
  <c r="BT219" i="11"/>
  <c r="BU219" i="11"/>
  <c r="BV219" i="11"/>
  <c r="BW219" i="11"/>
  <c r="BX219" i="11"/>
  <c r="BY219" i="11"/>
  <c r="AE171" i="23" s="1"/>
  <c r="CA219" i="11"/>
  <c r="AG171" i="23" s="1"/>
  <c r="CF219" i="11"/>
  <c r="AL171" i="23" s="1"/>
  <c r="I220" i="11"/>
  <c r="J220" i="11"/>
  <c r="K220" i="11"/>
  <c r="L220" i="11"/>
  <c r="M220" i="11"/>
  <c r="N220" i="11"/>
  <c r="O220" i="11"/>
  <c r="P220" i="11"/>
  <c r="Q220" i="11"/>
  <c r="R220" i="11"/>
  <c r="K172" i="23" s="1"/>
  <c r="S220" i="11"/>
  <c r="L172" i="23" s="1"/>
  <c r="T220" i="11"/>
  <c r="M172" i="23" s="1"/>
  <c r="U220" i="11"/>
  <c r="N172" i="23" s="1"/>
  <c r="V220" i="11"/>
  <c r="O172" i="23" s="1"/>
  <c r="W220" i="11"/>
  <c r="P172" i="23" s="1"/>
  <c r="X220" i="11"/>
  <c r="Q172" i="23" s="1"/>
  <c r="Y220" i="11"/>
  <c r="Z220" i="11"/>
  <c r="AA220" i="11"/>
  <c r="AB220" i="11"/>
  <c r="AC220" i="11"/>
  <c r="S172" i="23" s="1"/>
  <c r="AE220" i="11"/>
  <c r="AF220" i="11"/>
  <c r="AH220" i="11"/>
  <c r="U172" i="23" s="1"/>
  <c r="AI220" i="11"/>
  <c r="AJ220" i="11"/>
  <c r="V172" i="23" s="1"/>
  <c r="AK220" i="11"/>
  <c r="AL220" i="11"/>
  <c r="AM220" i="11"/>
  <c r="AN220" i="11"/>
  <c r="AO220" i="11"/>
  <c r="AP220" i="11"/>
  <c r="AQ220" i="11"/>
  <c r="AR220" i="11"/>
  <c r="AS220" i="11"/>
  <c r="AT220" i="11"/>
  <c r="AU220" i="11"/>
  <c r="AV220" i="11"/>
  <c r="AW220" i="11"/>
  <c r="AX220" i="11"/>
  <c r="X172" i="23" s="1"/>
  <c r="AY220" i="11"/>
  <c r="Y172" i="23" s="1"/>
  <c r="AZ220" i="11"/>
  <c r="BA220" i="11"/>
  <c r="BB220" i="11"/>
  <c r="BC220" i="11"/>
  <c r="BD220" i="11"/>
  <c r="BE220" i="11"/>
  <c r="BF220" i="11"/>
  <c r="BG220" i="11"/>
  <c r="BH220" i="11"/>
  <c r="BI220" i="11"/>
  <c r="BJ220" i="11"/>
  <c r="BK220" i="11"/>
  <c r="BL220" i="11"/>
  <c r="BM220" i="11"/>
  <c r="BN220" i="11"/>
  <c r="BO220" i="11"/>
  <c r="BP220" i="11"/>
  <c r="BQ220" i="11"/>
  <c r="BR220" i="11"/>
  <c r="AF172" i="14" s="1"/>
  <c r="BS220" i="11"/>
  <c r="BT220" i="11"/>
  <c r="BU220" i="11"/>
  <c r="BV220" i="11"/>
  <c r="BW220" i="11"/>
  <c r="BX220" i="11"/>
  <c r="BY220" i="11"/>
  <c r="AE172" i="23" s="1"/>
  <c r="CA220" i="11"/>
  <c r="AG172" i="23" s="1"/>
  <c r="CF220" i="11"/>
  <c r="AL172" i="23" s="1"/>
  <c r="I221" i="11"/>
  <c r="J221" i="11"/>
  <c r="K221" i="11"/>
  <c r="L221" i="11"/>
  <c r="M221" i="11"/>
  <c r="N221" i="11"/>
  <c r="O221" i="11"/>
  <c r="P221" i="11"/>
  <c r="Q221" i="11"/>
  <c r="R221" i="11"/>
  <c r="K173" i="23" s="1"/>
  <c r="S221" i="11"/>
  <c r="L173" i="23" s="1"/>
  <c r="T221" i="11"/>
  <c r="M173" i="23" s="1"/>
  <c r="U221" i="11"/>
  <c r="N173" i="23" s="1"/>
  <c r="V221" i="11"/>
  <c r="O173" i="23" s="1"/>
  <c r="W221" i="11"/>
  <c r="P173" i="23" s="1"/>
  <c r="X221" i="11"/>
  <c r="Q173" i="23" s="1"/>
  <c r="Y221" i="11"/>
  <c r="Z221" i="11"/>
  <c r="AA221" i="11"/>
  <c r="AB221" i="11"/>
  <c r="AC221" i="11"/>
  <c r="S173" i="23" s="1"/>
  <c r="AE221" i="11"/>
  <c r="AF221" i="11"/>
  <c r="AH221" i="11"/>
  <c r="U173" i="23" s="1"/>
  <c r="AI221" i="11"/>
  <c r="AJ221" i="11"/>
  <c r="V173" i="23" s="1"/>
  <c r="AK221" i="11"/>
  <c r="AL221" i="11"/>
  <c r="AM221" i="11"/>
  <c r="AN221" i="11"/>
  <c r="AO221" i="11"/>
  <c r="AP221" i="11"/>
  <c r="AQ221" i="11"/>
  <c r="AR221" i="11"/>
  <c r="AS221" i="11"/>
  <c r="AT221" i="11"/>
  <c r="AU221" i="11"/>
  <c r="AV221" i="11"/>
  <c r="AW221" i="11"/>
  <c r="AX221" i="11"/>
  <c r="X173" i="23" s="1"/>
  <c r="AY221" i="11"/>
  <c r="Y173" i="23" s="1"/>
  <c r="AZ221" i="11"/>
  <c r="BA221" i="11"/>
  <c r="BB221" i="11"/>
  <c r="BC221" i="11"/>
  <c r="BD221" i="11"/>
  <c r="BE221" i="11"/>
  <c r="BF221" i="11"/>
  <c r="BG221" i="11"/>
  <c r="BH221" i="11"/>
  <c r="BI221" i="11"/>
  <c r="BJ221" i="11"/>
  <c r="BK221" i="11"/>
  <c r="BL221" i="11"/>
  <c r="BM221" i="11"/>
  <c r="BN221" i="11"/>
  <c r="BO221" i="11"/>
  <c r="BP221" i="11"/>
  <c r="BQ221" i="11"/>
  <c r="BR221" i="11"/>
  <c r="AF173" i="14" s="1"/>
  <c r="BS221" i="11"/>
  <c r="BT221" i="11"/>
  <c r="BU221" i="11"/>
  <c r="BV221" i="11"/>
  <c r="BW221" i="11"/>
  <c r="BX221" i="11"/>
  <c r="BY221" i="11"/>
  <c r="AE173" i="23" s="1"/>
  <c r="CA221" i="11"/>
  <c r="AG173" i="23" s="1"/>
  <c r="CF221" i="11"/>
  <c r="AL173" i="23" s="1"/>
  <c r="I222" i="11"/>
  <c r="J222" i="11"/>
  <c r="K222" i="11"/>
  <c r="L222" i="11"/>
  <c r="M222" i="11"/>
  <c r="N222" i="11"/>
  <c r="O222" i="11"/>
  <c r="P222" i="11"/>
  <c r="Q222" i="11"/>
  <c r="R222" i="11"/>
  <c r="K174" i="23" s="1"/>
  <c r="S222" i="11"/>
  <c r="L174" i="23" s="1"/>
  <c r="T222" i="11"/>
  <c r="M174" i="23" s="1"/>
  <c r="U222" i="11"/>
  <c r="N174" i="23" s="1"/>
  <c r="V222" i="11"/>
  <c r="O174" i="23" s="1"/>
  <c r="W222" i="11"/>
  <c r="P174" i="23" s="1"/>
  <c r="X222" i="11"/>
  <c r="Q174" i="23" s="1"/>
  <c r="Y222" i="11"/>
  <c r="Z222" i="11"/>
  <c r="AA222" i="11"/>
  <c r="AB222" i="11"/>
  <c r="AC222" i="11"/>
  <c r="S174" i="23" s="1"/>
  <c r="AE222" i="11"/>
  <c r="AF222" i="11"/>
  <c r="AH222" i="11"/>
  <c r="U174" i="23" s="1"/>
  <c r="AI222" i="11"/>
  <c r="AJ222" i="11"/>
  <c r="V174" i="23" s="1"/>
  <c r="AK222" i="11"/>
  <c r="AL222" i="11"/>
  <c r="AM222" i="11"/>
  <c r="AN222" i="11"/>
  <c r="AO222" i="11"/>
  <c r="AP222" i="11"/>
  <c r="AQ222" i="11"/>
  <c r="AR222" i="11"/>
  <c r="AS222" i="11"/>
  <c r="AT222" i="11"/>
  <c r="AU222" i="11"/>
  <c r="AV222" i="11"/>
  <c r="AW222" i="11"/>
  <c r="AX222" i="11"/>
  <c r="X174" i="23" s="1"/>
  <c r="AY222" i="11"/>
  <c r="Y174" i="23" s="1"/>
  <c r="AZ222" i="11"/>
  <c r="BA222" i="11"/>
  <c r="BB222" i="11"/>
  <c r="BC222" i="11"/>
  <c r="BD222" i="11"/>
  <c r="BE222" i="11"/>
  <c r="BF222" i="11"/>
  <c r="BG222" i="11"/>
  <c r="BH222" i="11"/>
  <c r="BI222" i="11"/>
  <c r="BJ222" i="11"/>
  <c r="BK222" i="11"/>
  <c r="BL222" i="11"/>
  <c r="BM222" i="11"/>
  <c r="BN222" i="11"/>
  <c r="BO222" i="11"/>
  <c r="BP222" i="11"/>
  <c r="BQ222" i="11"/>
  <c r="BR222" i="11"/>
  <c r="AF174" i="14" s="1"/>
  <c r="BS222" i="11"/>
  <c r="BT222" i="11"/>
  <c r="BU222" i="11"/>
  <c r="BV222" i="11"/>
  <c r="BW222" i="11"/>
  <c r="BX222" i="11"/>
  <c r="BY222" i="11"/>
  <c r="AE174" i="23" s="1"/>
  <c r="CA222" i="11"/>
  <c r="AG174" i="23" s="1"/>
  <c r="CF222" i="11"/>
  <c r="AL174" i="23" s="1"/>
  <c r="I223" i="11"/>
  <c r="J223" i="11"/>
  <c r="K223" i="11"/>
  <c r="L223" i="11"/>
  <c r="M223" i="11"/>
  <c r="N223" i="11"/>
  <c r="O223" i="11"/>
  <c r="P223" i="11"/>
  <c r="Q223" i="11"/>
  <c r="R223" i="11"/>
  <c r="K175" i="23" s="1"/>
  <c r="S223" i="11"/>
  <c r="L175" i="23" s="1"/>
  <c r="T223" i="11"/>
  <c r="M175" i="23" s="1"/>
  <c r="U223" i="11"/>
  <c r="N175" i="23" s="1"/>
  <c r="V223" i="11"/>
  <c r="O175" i="23" s="1"/>
  <c r="W223" i="11"/>
  <c r="P175" i="23" s="1"/>
  <c r="X223" i="11"/>
  <c r="Q175" i="23" s="1"/>
  <c r="Y223" i="11"/>
  <c r="Z223" i="11"/>
  <c r="AA223" i="11"/>
  <c r="AB223" i="11"/>
  <c r="AC223" i="11"/>
  <c r="S175" i="23" s="1"/>
  <c r="AE223" i="11"/>
  <c r="AF223" i="11"/>
  <c r="AH223" i="11"/>
  <c r="U175" i="23" s="1"/>
  <c r="AI223" i="11"/>
  <c r="AJ223" i="11"/>
  <c r="V175" i="23" s="1"/>
  <c r="AK223" i="11"/>
  <c r="AL223" i="11"/>
  <c r="AM223" i="11"/>
  <c r="AN223" i="11"/>
  <c r="AO223" i="11"/>
  <c r="AP223" i="11"/>
  <c r="AQ223" i="11"/>
  <c r="AR223" i="11"/>
  <c r="AS223" i="11"/>
  <c r="AT223" i="11"/>
  <c r="AU223" i="11"/>
  <c r="AV223" i="11"/>
  <c r="AW223" i="11"/>
  <c r="AX223" i="11"/>
  <c r="X175" i="23" s="1"/>
  <c r="AY223" i="11"/>
  <c r="Y175" i="23" s="1"/>
  <c r="AZ223" i="11"/>
  <c r="BA223" i="11"/>
  <c r="BB223" i="11"/>
  <c r="BC223" i="11"/>
  <c r="BD223" i="11"/>
  <c r="BE223" i="11"/>
  <c r="BF223" i="11"/>
  <c r="BG223" i="11"/>
  <c r="BH223" i="11"/>
  <c r="BI223" i="11"/>
  <c r="BJ223" i="11"/>
  <c r="BK223" i="11"/>
  <c r="BL223" i="11"/>
  <c r="BM223" i="11"/>
  <c r="BO223" i="11"/>
  <c r="BP223" i="11"/>
  <c r="BQ223" i="11"/>
  <c r="BR223" i="11"/>
  <c r="AF175" i="14" s="1"/>
  <c r="BS223" i="11"/>
  <c r="BT223" i="11"/>
  <c r="BU223" i="11"/>
  <c r="BV223" i="11"/>
  <c r="BW223" i="11"/>
  <c r="BY223" i="11"/>
  <c r="AE175" i="23" s="1"/>
  <c r="CA223" i="11"/>
  <c r="AG175" i="23" s="1"/>
  <c r="CB223" i="11"/>
  <c r="AH175" i="23" s="1"/>
  <c r="CF223" i="11"/>
  <c r="AL175" i="23" s="1"/>
  <c r="I224" i="11"/>
  <c r="J224" i="11"/>
  <c r="K224" i="11"/>
  <c r="L224" i="11"/>
  <c r="M224" i="11"/>
  <c r="N224" i="11"/>
  <c r="O224" i="11"/>
  <c r="P224" i="11"/>
  <c r="R224" i="11"/>
  <c r="K176" i="23" s="1"/>
  <c r="S224" i="11"/>
  <c r="L176" i="23" s="1"/>
  <c r="T224" i="11"/>
  <c r="M176" i="23" s="1"/>
  <c r="U224" i="11"/>
  <c r="N176" i="23" s="1"/>
  <c r="V224" i="11"/>
  <c r="O176" i="23" s="1"/>
  <c r="W224" i="11"/>
  <c r="P176" i="23" s="1"/>
  <c r="X224" i="11"/>
  <c r="Q176" i="23" s="1"/>
  <c r="Y224" i="11"/>
  <c r="Z224" i="11"/>
  <c r="AA224" i="11"/>
  <c r="AB224" i="11"/>
  <c r="AC224" i="11"/>
  <c r="S176" i="23" s="1"/>
  <c r="AE224" i="11"/>
  <c r="AF224" i="11"/>
  <c r="AH224" i="11"/>
  <c r="U176" i="23" s="1"/>
  <c r="AI224" i="11"/>
  <c r="AJ224" i="11"/>
  <c r="V176" i="23" s="1"/>
  <c r="AK224" i="11"/>
  <c r="AL224" i="11"/>
  <c r="AM224" i="11"/>
  <c r="AN224" i="11"/>
  <c r="AO224" i="11"/>
  <c r="AP224" i="11"/>
  <c r="AQ224" i="11"/>
  <c r="AR224" i="11"/>
  <c r="AS224" i="11"/>
  <c r="AT224" i="11"/>
  <c r="AU224" i="11"/>
  <c r="AV224" i="11"/>
  <c r="AW224" i="11"/>
  <c r="AX224" i="11"/>
  <c r="X176" i="23" s="1"/>
  <c r="AY224" i="11"/>
  <c r="Y176" i="23" s="1"/>
  <c r="AZ224" i="11"/>
  <c r="BA224" i="11"/>
  <c r="BB224" i="11"/>
  <c r="BC224" i="11"/>
  <c r="BD224" i="11"/>
  <c r="BE224" i="11"/>
  <c r="BF224" i="11"/>
  <c r="BG224" i="11"/>
  <c r="BH224" i="11"/>
  <c r="BI224" i="11"/>
  <c r="BJ224" i="11"/>
  <c r="BK224" i="11"/>
  <c r="BL224" i="11"/>
  <c r="BM224" i="11"/>
  <c r="BN224" i="11"/>
  <c r="BO224" i="11"/>
  <c r="BP224" i="11"/>
  <c r="BQ224" i="11"/>
  <c r="BR224" i="11"/>
  <c r="AF176" i="14" s="1"/>
  <c r="BS224" i="11"/>
  <c r="BT224" i="11"/>
  <c r="BU224" i="11"/>
  <c r="BV224" i="11"/>
  <c r="BW224" i="11"/>
  <c r="BY224" i="11"/>
  <c r="AE176" i="23" s="1"/>
  <c r="CA224" i="11"/>
  <c r="AG176" i="23" s="1"/>
  <c r="CB224" i="11"/>
  <c r="AH176" i="23" s="1"/>
  <c r="CF224" i="11"/>
  <c r="AL176" i="23" s="1"/>
  <c r="I225" i="11"/>
  <c r="J225" i="11"/>
  <c r="K225" i="11"/>
  <c r="L225" i="11"/>
  <c r="M225" i="11"/>
  <c r="N225" i="11"/>
  <c r="O225" i="11"/>
  <c r="P225" i="11"/>
  <c r="Q225" i="11"/>
  <c r="R225" i="11"/>
  <c r="K177" i="23" s="1"/>
  <c r="S225" i="11"/>
  <c r="L177" i="23" s="1"/>
  <c r="T225" i="11"/>
  <c r="M177" i="23" s="1"/>
  <c r="U225" i="11"/>
  <c r="N177" i="23" s="1"/>
  <c r="V225" i="11"/>
  <c r="O177" i="23" s="1"/>
  <c r="W225" i="11"/>
  <c r="P177" i="23" s="1"/>
  <c r="X225" i="11"/>
  <c r="Q177" i="23" s="1"/>
  <c r="Y225" i="11"/>
  <c r="Z225" i="11"/>
  <c r="AA225" i="11"/>
  <c r="AB225" i="11"/>
  <c r="AC225" i="11"/>
  <c r="S177" i="23" s="1"/>
  <c r="AE225" i="11"/>
  <c r="AF225" i="11"/>
  <c r="AH225" i="11"/>
  <c r="U177" i="23" s="1"/>
  <c r="AI225" i="11"/>
  <c r="AJ225" i="11"/>
  <c r="V177" i="23" s="1"/>
  <c r="AK225" i="11"/>
  <c r="AL225" i="11"/>
  <c r="AM225" i="11"/>
  <c r="AN225" i="11"/>
  <c r="AO225" i="11"/>
  <c r="AP225" i="11"/>
  <c r="AR225" i="11"/>
  <c r="AS225" i="11"/>
  <c r="AT225" i="11"/>
  <c r="AU225" i="11"/>
  <c r="AV225" i="11"/>
  <c r="AW225" i="11"/>
  <c r="AX225" i="11"/>
  <c r="X177" i="23" s="1"/>
  <c r="AY225" i="11"/>
  <c r="Y177" i="23" s="1"/>
  <c r="AZ225" i="11"/>
  <c r="BA225" i="11"/>
  <c r="BB225" i="11"/>
  <c r="BC225" i="11"/>
  <c r="BD225" i="11"/>
  <c r="BE225" i="11"/>
  <c r="BF225" i="11"/>
  <c r="BG225" i="11"/>
  <c r="BH225" i="11"/>
  <c r="BI225" i="11"/>
  <c r="BJ225" i="11"/>
  <c r="BK225" i="11"/>
  <c r="BL225" i="11"/>
  <c r="BM225" i="11"/>
  <c r="BN225" i="11"/>
  <c r="BO225" i="11"/>
  <c r="BP225" i="11"/>
  <c r="BQ225" i="11"/>
  <c r="BR225" i="11"/>
  <c r="AF177" i="14" s="1"/>
  <c r="BS225" i="11"/>
  <c r="BT225" i="11"/>
  <c r="BU225" i="11"/>
  <c r="BV225" i="11"/>
  <c r="BW225" i="11"/>
  <c r="BY225" i="11"/>
  <c r="AE177" i="23" s="1"/>
  <c r="CA225" i="11"/>
  <c r="AG177" i="23" s="1"/>
  <c r="CB225" i="11"/>
  <c r="AH177" i="23" s="1"/>
  <c r="CF225" i="11"/>
  <c r="AL177" i="23" s="1"/>
  <c r="I226" i="11"/>
  <c r="J226" i="11"/>
  <c r="K226" i="11"/>
  <c r="L226" i="11"/>
  <c r="M226" i="11"/>
  <c r="N226" i="11"/>
  <c r="O226" i="11"/>
  <c r="P226" i="11"/>
  <c r="Q226" i="11"/>
  <c r="R226" i="11"/>
  <c r="K178" i="23" s="1"/>
  <c r="S226" i="11"/>
  <c r="L178" i="23" s="1"/>
  <c r="T226" i="11"/>
  <c r="M178" i="23" s="1"/>
  <c r="U226" i="11"/>
  <c r="N178" i="23" s="1"/>
  <c r="V226" i="11"/>
  <c r="O178" i="23" s="1"/>
  <c r="W226" i="11"/>
  <c r="P178" i="23" s="1"/>
  <c r="X226" i="11"/>
  <c r="Q178" i="23" s="1"/>
  <c r="Y226" i="11"/>
  <c r="Z226" i="11"/>
  <c r="AA226" i="11"/>
  <c r="AB226" i="11"/>
  <c r="AC226" i="11"/>
  <c r="S178" i="23" s="1"/>
  <c r="AE226" i="11"/>
  <c r="AF226" i="11"/>
  <c r="AH226" i="11"/>
  <c r="AI226" i="11"/>
  <c r="AJ226" i="11"/>
  <c r="V178" i="23" s="1"/>
  <c r="AK226" i="11"/>
  <c r="AL226" i="11"/>
  <c r="AM226" i="11"/>
  <c r="AN226" i="11"/>
  <c r="AO226" i="11"/>
  <c r="AP226" i="11"/>
  <c r="AR226" i="11"/>
  <c r="AS226" i="11"/>
  <c r="AT226" i="11"/>
  <c r="AV226" i="11"/>
  <c r="AW226" i="11"/>
  <c r="AX226" i="11"/>
  <c r="X178" i="23" s="1"/>
  <c r="AY226" i="11"/>
  <c r="Y178" i="23" s="1"/>
  <c r="AZ226" i="11"/>
  <c r="BA226" i="11"/>
  <c r="BB226" i="11"/>
  <c r="BC226" i="11"/>
  <c r="BD226" i="11"/>
  <c r="BE226" i="11"/>
  <c r="BF226" i="11"/>
  <c r="BG226" i="11"/>
  <c r="BH226" i="11"/>
  <c r="BI226" i="11"/>
  <c r="BJ226" i="11"/>
  <c r="BL226" i="11"/>
  <c r="BM226" i="11"/>
  <c r="BO226" i="11"/>
  <c r="BP226" i="11"/>
  <c r="BQ226" i="11"/>
  <c r="BR226" i="11"/>
  <c r="AF178" i="14" s="1"/>
  <c r="BS226" i="11"/>
  <c r="BT226" i="11"/>
  <c r="BU226" i="11"/>
  <c r="BV226" i="11"/>
  <c r="BW226" i="11"/>
  <c r="BX226" i="11"/>
  <c r="BY226" i="11"/>
  <c r="AE178" i="23" s="1"/>
  <c r="CA226" i="11"/>
  <c r="AG178" i="23" s="1"/>
  <c r="CB226" i="11"/>
  <c r="AH178" i="23" s="1"/>
  <c r="CF226" i="11"/>
  <c r="AL178" i="23" s="1"/>
  <c r="I227" i="11"/>
  <c r="J227" i="11"/>
  <c r="K227" i="11"/>
  <c r="L227" i="11"/>
  <c r="M227" i="11"/>
  <c r="N227" i="11"/>
  <c r="O227" i="11"/>
  <c r="P227" i="11"/>
  <c r="Q227" i="11"/>
  <c r="R227" i="11"/>
  <c r="K179" i="23" s="1"/>
  <c r="S227" i="11"/>
  <c r="L179" i="23" s="1"/>
  <c r="T227" i="11"/>
  <c r="M179" i="23" s="1"/>
  <c r="U227" i="11"/>
  <c r="N179" i="23" s="1"/>
  <c r="V227" i="11"/>
  <c r="O179" i="23" s="1"/>
  <c r="W227" i="11"/>
  <c r="P179" i="23" s="1"/>
  <c r="X227" i="11"/>
  <c r="Q179" i="23" s="1"/>
  <c r="Y227" i="11"/>
  <c r="Z227" i="11"/>
  <c r="AA227" i="11"/>
  <c r="AB227" i="11"/>
  <c r="AC227" i="11"/>
  <c r="S179" i="23" s="1"/>
  <c r="AE227" i="11"/>
  <c r="AF227" i="11"/>
  <c r="AI227" i="11"/>
  <c r="AJ227" i="11"/>
  <c r="V179" i="23" s="1"/>
  <c r="AK227" i="11"/>
  <c r="AL227" i="11"/>
  <c r="AM227" i="11"/>
  <c r="AN227" i="11"/>
  <c r="AO227" i="11"/>
  <c r="AP227" i="11"/>
  <c r="AQ227" i="11"/>
  <c r="AR227" i="11"/>
  <c r="AS227" i="11"/>
  <c r="AT227" i="11"/>
  <c r="AU227" i="11"/>
  <c r="AV227" i="11"/>
  <c r="AW227" i="11"/>
  <c r="AX227" i="11"/>
  <c r="X179" i="23" s="1"/>
  <c r="AY227" i="11"/>
  <c r="Y179" i="23" s="1"/>
  <c r="AZ227" i="11"/>
  <c r="BA227" i="11"/>
  <c r="BB227" i="11"/>
  <c r="BC227" i="11"/>
  <c r="BD227" i="11"/>
  <c r="BE227" i="11"/>
  <c r="BF227" i="11"/>
  <c r="BG227" i="11"/>
  <c r="BH227" i="11"/>
  <c r="BI227" i="11"/>
  <c r="BJ227" i="11"/>
  <c r="BK227" i="11"/>
  <c r="BL227" i="11"/>
  <c r="BM227" i="11"/>
  <c r="BN227" i="11"/>
  <c r="BO227" i="11"/>
  <c r="BP227" i="11"/>
  <c r="BQ227" i="11"/>
  <c r="BR227" i="11"/>
  <c r="AF179" i="14" s="1"/>
  <c r="BS227" i="11"/>
  <c r="BT227" i="11"/>
  <c r="BU227" i="11"/>
  <c r="BV227" i="11"/>
  <c r="BW227" i="11"/>
  <c r="BX227" i="11"/>
  <c r="BY227" i="11"/>
  <c r="AE179" i="23" s="1"/>
  <c r="CA227" i="11"/>
  <c r="AG179" i="23" s="1"/>
  <c r="CB227" i="11"/>
  <c r="AH179" i="23" s="1"/>
  <c r="CF227" i="11"/>
  <c r="AL179" i="23" s="1"/>
  <c r="I228" i="11"/>
  <c r="J228" i="11"/>
  <c r="K228" i="11"/>
  <c r="L228" i="11"/>
  <c r="M228" i="11"/>
  <c r="N228" i="11"/>
  <c r="O228" i="11"/>
  <c r="P228" i="11"/>
  <c r="Q228" i="11"/>
  <c r="R228" i="11"/>
  <c r="K180" i="23" s="1"/>
  <c r="S228" i="11"/>
  <c r="L180" i="23" s="1"/>
  <c r="T228" i="11"/>
  <c r="M180" i="23" s="1"/>
  <c r="U228" i="11"/>
  <c r="N180" i="23" s="1"/>
  <c r="V228" i="11"/>
  <c r="O180" i="23" s="1"/>
  <c r="W228" i="11"/>
  <c r="P180" i="23" s="1"/>
  <c r="X228" i="11"/>
  <c r="Q180" i="23" s="1"/>
  <c r="Y228" i="11"/>
  <c r="Z228" i="11"/>
  <c r="AA228" i="11"/>
  <c r="AB228" i="11"/>
  <c r="AC228" i="11"/>
  <c r="S180" i="23" s="1"/>
  <c r="AE228" i="11"/>
  <c r="AF228" i="11"/>
  <c r="AH228" i="11"/>
  <c r="U180" i="23" s="1"/>
  <c r="AI228" i="11"/>
  <c r="AJ228" i="11"/>
  <c r="V180" i="23" s="1"/>
  <c r="AK228" i="11"/>
  <c r="AL228" i="11"/>
  <c r="AM228" i="11"/>
  <c r="AN228" i="11"/>
  <c r="AO228" i="11"/>
  <c r="AP228" i="11"/>
  <c r="AQ228" i="11"/>
  <c r="AR228" i="11"/>
  <c r="AS228" i="11"/>
  <c r="AT228" i="11"/>
  <c r="AU228" i="11"/>
  <c r="AV228" i="11"/>
  <c r="AW228" i="11"/>
  <c r="AX228" i="11"/>
  <c r="X180" i="23" s="1"/>
  <c r="AY228" i="11"/>
  <c r="Y180" i="23" s="1"/>
  <c r="AZ228" i="11"/>
  <c r="BA228" i="11"/>
  <c r="BB228" i="11"/>
  <c r="BC228" i="11"/>
  <c r="BD228" i="11"/>
  <c r="BE228" i="11"/>
  <c r="BF228" i="11"/>
  <c r="BG228" i="11"/>
  <c r="BH228" i="11"/>
  <c r="BI228" i="11"/>
  <c r="BJ228" i="11"/>
  <c r="BK228" i="11"/>
  <c r="BL228" i="11"/>
  <c r="BM228" i="11"/>
  <c r="BN228" i="11"/>
  <c r="BO228" i="11"/>
  <c r="BP228" i="11"/>
  <c r="BQ228" i="11"/>
  <c r="BR228" i="11"/>
  <c r="AF180" i="14" s="1"/>
  <c r="BS228" i="11"/>
  <c r="BT228" i="11"/>
  <c r="BU228" i="11"/>
  <c r="BV228" i="11"/>
  <c r="BW228" i="11"/>
  <c r="BX228" i="11"/>
  <c r="BY228" i="11"/>
  <c r="AE180" i="23" s="1"/>
  <c r="CA228" i="11"/>
  <c r="AG180" i="23" s="1"/>
  <c r="CB228" i="11"/>
  <c r="AH180" i="23" s="1"/>
  <c r="CF228" i="11"/>
  <c r="AL180" i="23" s="1"/>
  <c r="Q229" i="11"/>
  <c r="I229" i="11"/>
  <c r="J229" i="11"/>
  <c r="K229" i="11"/>
  <c r="L229" i="11"/>
  <c r="M229" i="11"/>
  <c r="N229" i="11"/>
  <c r="O229" i="11"/>
  <c r="P229" i="11"/>
  <c r="R229" i="11"/>
  <c r="K181" i="23" s="1"/>
  <c r="S229" i="11"/>
  <c r="L181" i="23" s="1"/>
  <c r="T229" i="11"/>
  <c r="M181" i="23" s="1"/>
  <c r="U229" i="11"/>
  <c r="N181" i="23" s="1"/>
  <c r="V229" i="11"/>
  <c r="O181" i="23" s="1"/>
  <c r="W229" i="11"/>
  <c r="P181" i="23" s="1"/>
  <c r="X229" i="11"/>
  <c r="Q181" i="23" s="1"/>
  <c r="Y229" i="11"/>
  <c r="Z229" i="11"/>
  <c r="AA229" i="11"/>
  <c r="AB229" i="11"/>
  <c r="AC229" i="11"/>
  <c r="S181" i="23" s="1"/>
  <c r="AE229" i="11"/>
  <c r="AF229" i="11"/>
  <c r="AH229" i="11"/>
  <c r="U181" i="23" s="1"/>
  <c r="AI229" i="11"/>
  <c r="AJ229" i="11"/>
  <c r="V181" i="23" s="1"/>
  <c r="AK229" i="11"/>
  <c r="AL229" i="11"/>
  <c r="AM229" i="11"/>
  <c r="AN229" i="11"/>
  <c r="AO229" i="11"/>
  <c r="AP229" i="11"/>
  <c r="AQ229" i="11"/>
  <c r="AR229" i="11"/>
  <c r="AS229" i="11"/>
  <c r="AT229" i="11"/>
  <c r="AU229" i="11"/>
  <c r="AV229" i="11"/>
  <c r="AW229" i="11"/>
  <c r="AX229" i="11"/>
  <c r="X181" i="23" s="1"/>
  <c r="AY229" i="11"/>
  <c r="Y181" i="23" s="1"/>
  <c r="AZ229" i="11"/>
  <c r="BA229" i="11"/>
  <c r="BB229" i="11"/>
  <c r="BC229" i="11"/>
  <c r="BD229" i="11"/>
  <c r="BE229" i="11"/>
  <c r="BF229" i="11"/>
  <c r="BG229" i="11"/>
  <c r="BH229" i="11"/>
  <c r="BI229" i="11"/>
  <c r="BJ229" i="11"/>
  <c r="BK229" i="11"/>
  <c r="BL229" i="11"/>
  <c r="BM229" i="11"/>
  <c r="BN229" i="11"/>
  <c r="BO229" i="11"/>
  <c r="BP229" i="11"/>
  <c r="BQ229" i="11"/>
  <c r="BR229" i="11"/>
  <c r="AF181" i="14" s="1"/>
  <c r="BS229" i="11"/>
  <c r="BT229" i="11"/>
  <c r="BU229" i="11"/>
  <c r="BV229" i="11"/>
  <c r="BW229" i="11"/>
  <c r="BX229" i="11"/>
  <c r="BY229" i="11"/>
  <c r="AE181" i="23" s="1"/>
  <c r="CA229" i="11"/>
  <c r="AG181" i="23" s="1"/>
  <c r="CB229" i="11"/>
  <c r="AH181" i="23" s="1"/>
  <c r="CF229" i="11"/>
  <c r="AL181" i="23" s="1"/>
  <c r="I230" i="11"/>
  <c r="J230" i="11"/>
  <c r="K230" i="11"/>
  <c r="L230" i="11"/>
  <c r="M230" i="11"/>
  <c r="N230" i="11"/>
  <c r="O230" i="11"/>
  <c r="P230" i="11"/>
  <c r="Q230" i="11"/>
  <c r="R230" i="11"/>
  <c r="K182" i="23" s="1"/>
  <c r="S230" i="11"/>
  <c r="L182" i="23" s="1"/>
  <c r="T230" i="11"/>
  <c r="M182" i="23" s="1"/>
  <c r="U230" i="11"/>
  <c r="N182" i="23" s="1"/>
  <c r="V230" i="11"/>
  <c r="O182" i="23" s="1"/>
  <c r="W230" i="11"/>
  <c r="P182" i="23" s="1"/>
  <c r="X230" i="11"/>
  <c r="Q182" i="23" s="1"/>
  <c r="Y230" i="11"/>
  <c r="Z230" i="11"/>
  <c r="AA230" i="11"/>
  <c r="AB230" i="11"/>
  <c r="AC230" i="11"/>
  <c r="S182" i="23" s="1"/>
  <c r="AE230" i="11"/>
  <c r="AF230" i="11"/>
  <c r="AH230" i="11"/>
  <c r="U182" i="23" s="1"/>
  <c r="AI230" i="11"/>
  <c r="AJ230" i="11"/>
  <c r="V182" i="23" s="1"/>
  <c r="AK230" i="11"/>
  <c r="AL230" i="11"/>
  <c r="AM230" i="11"/>
  <c r="AN230" i="11"/>
  <c r="AO230" i="11"/>
  <c r="AP230" i="11"/>
  <c r="AQ230" i="11"/>
  <c r="AR230" i="11"/>
  <c r="AS230" i="11"/>
  <c r="AT230" i="11"/>
  <c r="AU230" i="11"/>
  <c r="AV230" i="11"/>
  <c r="AW230" i="11"/>
  <c r="AX230" i="11"/>
  <c r="X182" i="23" s="1"/>
  <c r="AY230" i="11"/>
  <c r="Y182" i="23" s="1"/>
  <c r="AZ230" i="11"/>
  <c r="BA230" i="11"/>
  <c r="BB230" i="11"/>
  <c r="BC230" i="11"/>
  <c r="BD230" i="11"/>
  <c r="BE230" i="11"/>
  <c r="BF230" i="11"/>
  <c r="BG230" i="11"/>
  <c r="BH230" i="11"/>
  <c r="BI230" i="11"/>
  <c r="BJ230" i="11"/>
  <c r="BK230" i="11"/>
  <c r="BL230" i="11"/>
  <c r="BM230" i="11"/>
  <c r="BN230" i="11"/>
  <c r="BO230" i="11"/>
  <c r="BP230" i="11"/>
  <c r="BR230" i="11"/>
  <c r="AF182" i="14" s="1"/>
  <c r="BS230" i="11"/>
  <c r="BT230" i="11"/>
  <c r="BU230" i="11"/>
  <c r="BV230" i="11"/>
  <c r="BW230" i="11"/>
  <c r="BX230" i="11"/>
  <c r="BY230" i="11"/>
  <c r="AE182" i="23" s="1"/>
  <c r="CA230" i="11"/>
  <c r="AG182" i="23" s="1"/>
  <c r="CF230" i="11"/>
  <c r="AL182" i="23" s="1"/>
  <c r="I231" i="11"/>
  <c r="J231" i="11"/>
  <c r="K231" i="11"/>
  <c r="L231" i="11"/>
  <c r="M231" i="11"/>
  <c r="N231" i="11"/>
  <c r="O231" i="11"/>
  <c r="P231" i="11"/>
  <c r="Q231" i="11"/>
  <c r="R231" i="11"/>
  <c r="K183" i="23" s="1"/>
  <c r="S231" i="11"/>
  <c r="L183" i="23" s="1"/>
  <c r="T231" i="11"/>
  <c r="M183" i="23" s="1"/>
  <c r="U231" i="11"/>
  <c r="N183" i="23" s="1"/>
  <c r="V231" i="11"/>
  <c r="O183" i="23" s="1"/>
  <c r="W231" i="11"/>
  <c r="P183" i="23" s="1"/>
  <c r="X231" i="11"/>
  <c r="Q183" i="23" s="1"/>
  <c r="Y231" i="11"/>
  <c r="Z231" i="11"/>
  <c r="AA231" i="11"/>
  <c r="AB231" i="11"/>
  <c r="AC231" i="11"/>
  <c r="S183" i="23" s="1"/>
  <c r="AE231" i="11"/>
  <c r="AF231" i="11"/>
  <c r="AH231" i="11"/>
  <c r="U183" i="23" s="1"/>
  <c r="AI231" i="11"/>
  <c r="AJ231" i="11"/>
  <c r="V183" i="23" s="1"/>
  <c r="AK231" i="11"/>
  <c r="AL231" i="11"/>
  <c r="AM231" i="11"/>
  <c r="AN231" i="11"/>
  <c r="AO231" i="11"/>
  <c r="AP231" i="11"/>
  <c r="AQ231" i="11"/>
  <c r="AR231" i="11"/>
  <c r="AS231" i="11"/>
  <c r="AT231" i="11"/>
  <c r="AU231" i="11"/>
  <c r="AV231" i="11"/>
  <c r="AW231" i="11"/>
  <c r="AX231" i="11"/>
  <c r="X183" i="23" s="1"/>
  <c r="AY231" i="11"/>
  <c r="Y183" i="23" s="1"/>
  <c r="AZ231" i="11"/>
  <c r="BA231" i="11"/>
  <c r="BB231" i="11"/>
  <c r="BC231" i="11"/>
  <c r="BD231" i="11"/>
  <c r="BE231" i="11"/>
  <c r="BF231" i="11"/>
  <c r="BG231" i="11"/>
  <c r="BH231" i="11"/>
  <c r="BI231" i="11"/>
  <c r="BJ231" i="11"/>
  <c r="BK231" i="11"/>
  <c r="BL231" i="11"/>
  <c r="BM231" i="11"/>
  <c r="BN231" i="11"/>
  <c r="BO231" i="11"/>
  <c r="BP231" i="11"/>
  <c r="BQ231" i="11"/>
  <c r="BR231" i="11"/>
  <c r="AF183" i="14" s="1"/>
  <c r="BS231" i="11"/>
  <c r="BT231" i="11"/>
  <c r="BU231" i="11"/>
  <c r="BV231" i="11"/>
  <c r="BW231" i="11"/>
  <c r="BX231" i="11"/>
  <c r="BY231" i="11"/>
  <c r="AE183" i="23" s="1"/>
  <c r="CA231" i="11"/>
  <c r="AG183" i="23" s="1"/>
  <c r="CB231" i="11"/>
  <c r="AH183" i="23" s="1"/>
  <c r="CF231" i="11"/>
  <c r="AL183" i="23" s="1"/>
  <c r="Q232" i="11"/>
  <c r="I232" i="11"/>
  <c r="J232" i="11"/>
  <c r="K232" i="11"/>
  <c r="L232" i="11"/>
  <c r="M232" i="11"/>
  <c r="N232" i="11"/>
  <c r="O232" i="11"/>
  <c r="P232" i="11"/>
  <c r="R232" i="11"/>
  <c r="K184" i="23" s="1"/>
  <c r="S232" i="11"/>
  <c r="L184" i="23" s="1"/>
  <c r="T232" i="11"/>
  <c r="M184" i="23" s="1"/>
  <c r="U232" i="11"/>
  <c r="N184" i="23" s="1"/>
  <c r="V232" i="11"/>
  <c r="O184" i="23" s="1"/>
  <c r="W232" i="11"/>
  <c r="P184" i="23" s="1"/>
  <c r="X232" i="11"/>
  <c r="Q184" i="23" s="1"/>
  <c r="Y232" i="11"/>
  <c r="Z232" i="11"/>
  <c r="AA232" i="11"/>
  <c r="AB232" i="11"/>
  <c r="AC232" i="11"/>
  <c r="S184" i="23" s="1"/>
  <c r="AE232" i="11"/>
  <c r="AF232" i="11"/>
  <c r="AH232" i="11"/>
  <c r="U184" i="23" s="1"/>
  <c r="AI232" i="11"/>
  <c r="AJ232" i="11"/>
  <c r="V184" i="23" s="1"/>
  <c r="AK232" i="11"/>
  <c r="AL232" i="11"/>
  <c r="AM232" i="11"/>
  <c r="AN232" i="11"/>
  <c r="AO232" i="11"/>
  <c r="AP232" i="11"/>
  <c r="AQ232" i="11"/>
  <c r="AR232" i="11"/>
  <c r="AS232" i="11"/>
  <c r="AT232" i="11"/>
  <c r="AU232" i="11"/>
  <c r="AV232" i="11"/>
  <c r="AW232" i="11"/>
  <c r="AX232" i="11"/>
  <c r="X184" i="23" s="1"/>
  <c r="AY232" i="11"/>
  <c r="Y184" i="23" s="1"/>
  <c r="AZ232" i="11"/>
  <c r="BA232" i="11"/>
  <c r="BB232" i="11"/>
  <c r="BC232" i="11"/>
  <c r="BD232" i="11"/>
  <c r="BE232" i="11"/>
  <c r="BF232" i="11"/>
  <c r="BG232" i="11"/>
  <c r="BH232" i="11"/>
  <c r="BI232" i="11"/>
  <c r="BJ232" i="11"/>
  <c r="BK232" i="11"/>
  <c r="BL232" i="11"/>
  <c r="BM232" i="11"/>
  <c r="BN232" i="11"/>
  <c r="BO232" i="11"/>
  <c r="BP232" i="11"/>
  <c r="BQ232" i="11"/>
  <c r="BR232" i="11"/>
  <c r="AF184" i="14" s="1"/>
  <c r="BS232" i="11"/>
  <c r="BT232" i="11"/>
  <c r="BU232" i="11"/>
  <c r="BV232" i="11"/>
  <c r="BW232" i="11"/>
  <c r="BX232" i="11"/>
  <c r="BY232" i="11"/>
  <c r="AE184" i="23" s="1"/>
  <c r="CA232" i="11"/>
  <c r="AG184" i="23" s="1"/>
  <c r="CB232" i="11"/>
  <c r="AH184" i="23" s="1"/>
  <c r="CF232" i="11"/>
  <c r="AL184" i="23" s="1"/>
  <c r="Q233" i="11"/>
  <c r="I233" i="11"/>
  <c r="J233" i="11"/>
  <c r="K233" i="11"/>
  <c r="L233" i="11"/>
  <c r="M233" i="11"/>
  <c r="N233" i="11"/>
  <c r="O233" i="11"/>
  <c r="P233" i="11"/>
  <c r="R233" i="11"/>
  <c r="K185" i="23" s="1"/>
  <c r="S233" i="11"/>
  <c r="L185" i="23" s="1"/>
  <c r="T233" i="11"/>
  <c r="M185" i="23" s="1"/>
  <c r="U233" i="11"/>
  <c r="N185" i="23" s="1"/>
  <c r="V233" i="11"/>
  <c r="O185" i="23" s="1"/>
  <c r="W233" i="11"/>
  <c r="P185" i="23" s="1"/>
  <c r="X233" i="11"/>
  <c r="Q185" i="23" s="1"/>
  <c r="Y233" i="11"/>
  <c r="Z233" i="11"/>
  <c r="AA233" i="11"/>
  <c r="AB233" i="11"/>
  <c r="AC233" i="11"/>
  <c r="S185" i="23" s="1"/>
  <c r="AE233" i="11"/>
  <c r="AF233" i="11"/>
  <c r="AH233" i="11"/>
  <c r="U185" i="23" s="1"/>
  <c r="AI233" i="11"/>
  <c r="AJ233" i="11"/>
  <c r="V185" i="23" s="1"/>
  <c r="AK233" i="11"/>
  <c r="AL233" i="11"/>
  <c r="AM233" i="11"/>
  <c r="AN233" i="11"/>
  <c r="AO233" i="11"/>
  <c r="AP233" i="11"/>
  <c r="AQ233" i="11"/>
  <c r="AR233" i="11"/>
  <c r="AS233" i="11"/>
  <c r="AT233" i="11"/>
  <c r="AU233" i="11"/>
  <c r="AV233" i="11"/>
  <c r="AW233" i="11"/>
  <c r="AX233" i="11"/>
  <c r="X185" i="23" s="1"/>
  <c r="AY233" i="11"/>
  <c r="Y185" i="23" s="1"/>
  <c r="AZ233" i="11"/>
  <c r="BA233" i="11"/>
  <c r="BB233" i="11"/>
  <c r="BC233" i="11"/>
  <c r="BD233" i="11"/>
  <c r="BE233" i="11"/>
  <c r="BF233" i="11"/>
  <c r="BG233" i="11"/>
  <c r="BH233" i="11"/>
  <c r="BI233" i="11"/>
  <c r="BJ233" i="11"/>
  <c r="BK233" i="11"/>
  <c r="BL233" i="11"/>
  <c r="BM233" i="11"/>
  <c r="BN233" i="11"/>
  <c r="BO233" i="11"/>
  <c r="BP233" i="11"/>
  <c r="BQ233" i="11"/>
  <c r="BR233" i="11"/>
  <c r="AF185" i="14" s="1"/>
  <c r="BS233" i="11"/>
  <c r="BT233" i="11"/>
  <c r="BU233" i="11"/>
  <c r="BV233" i="11"/>
  <c r="BW233" i="11"/>
  <c r="BX233" i="11"/>
  <c r="BY233" i="11"/>
  <c r="AE185" i="23" s="1"/>
  <c r="CA233" i="11"/>
  <c r="AG185" i="23" s="1"/>
  <c r="CB233" i="11"/>
  <c r="AH185" i="23" s="1"/>
  <c r="CF233" i="11"/>
  <c r="AL185" i="23" s="1"/>
  <c r="I234" i="11"/>
  <c r="J234" i="11"/>
  <c r="K234" i="11"/>
  <c r="L234" i="11"/>
  <c r="M234" i="11"/>
  <c r="N234" i="11"/>
  <c r="O234" i="11"/>
  <c r="P234" i="11"/>
  <c r="Q234" i="11"/>
  <c r="R234" i="11"/>
  <c r="K186" i="23" s="1"/>
  <c r="S234" i="11"/>
  <c r="L186" i="23" s="1"/>
  <c r="T234" i="11"/>
  <c r="M186" i="23" s="1"/>
  <c r="U234" i="11"/>
  <c r="N186" i="23" s="1"/>
  <c r="V234" i="11"/>
  <c r="O186" i="23" s="1"/>
  <c r="W234" i="11"/>
  <c r="P186" i="23" s="1"/>
  <c r="X234" i="11"/>
  <c r="Q186" i="23" s="1"/>
  <c r="Y234" i="11"/>
  <c r="Z234" i="11"/>
  <c r="AA234" i="11"/>
  <c r="AB234" i="11"/>
  <c r="AC234" i="11"/>
  <c r="S186" i="23" s="1"/>
  <c r="AE234" i="11"/>
  <c r="AF234" i="11"/>
  <c r="AH234" i="11"/>
  <c r="U186" i="23" s="1"/>
  <c r="AI234" i="11"/>
  <c r="AJ234" i="11"/>
  <c r="V186" i="23" s="1"/>
  <c r="AK234" i="11"/>
  <c r="AL234" i="11"/>
  <c r="AM234" i="11"/>
  <c r="AN234" i="11"/>
  <c r="AO234" i="11"/>
  <c r="AP234" i="11"/>
  <c r="AQ234" i="11"/>
  <c r="AR234" i="11"/>
  <c r="AS234" i="11"/>
  <c r="AT234" i="11"/>
  <c r="AU234" i="11"/>
  <c r="AV234" i="11"/>
  <c r="AW234" i="11"/>
  <c r="AX234" i="11"/>
  <c r="X186" i="23" s="1"/>
  <c r="AY234" i="11"/>
  <c r="Y186" i="23" s="1"/>
  <c r="AZ234" i="11"/>
  <c r="BA234" i="11"/>
  <c r="BB234" i="11"/>
  <c r="BC234" i="11"/>
  <c r="BD234" i="11"/>
  <c r="BE234" i="11"/>
  <c r="BF234" i="11"/>
  <c r="BG234" i="11"/>
  <c r="BH234" i="11"/>
  <c r="BI234" i="11"/>
  <c r="BJ234" i="11"/>
  <c r="BK234" i="11"/>
  <c r="BL234" i="11"/>
  <c r="BM234" i="11"/>
  <c r="BN234" i="11"/>
  <c r="BO234" i="11"/>
  <c r="BP234" i="11"/>
  <c r="BQ234" i="11"/>
  <c r="BR234" i="11"/>
  <c r="AF186" i="14" s="1"/>
  <c r="BT234" i="11"/>
  <c r="BU234" i="11"/>
  <c r="BV234" i="11"/>
  <c r="BW234" i="11"/>
  <c r="BX234" i="11"/>
  <c r="BY234" i="11"/>
  <c r="AE186" i="23" s="1"/>
  <c r="CA234" i="11"/>
  <c r="AG186" i="23" s="1"/>
  <c r="CB234" i="11"/>
  <c r="AH186" i="23" s="1"/>
  <c r="CF234" i="11"/>
  <c r="AL186" i="23" s="1"/>
  <c r="I235" i="11"/>
  <c r="J235" i="11"/>
  <c r="K235" i="11"/>
  <c r="L235" i="11"/>
  <c r="M235" i="11"/>
  <c r="N235" i="11"/>
  <c r="O235" i="11"/>
  <c r="P235" i="11"/>
  <c r="Q235" i="11"/>
  <c r="R235" i="11"/>
  <c r="K187" i="23" s="1"/>
  <c r="S235" i="11"/>
  <c r="L187" i="23" s="1"/>
  <c r="T235" i="11"/>
  <c r="M187" i="23" s="1"/>
  <c r="U235" i="11"/>
  <c r="N187" i="23" s="1"/>
  <c r="V235" i="11"/>
  <c r="O187" i="23" s="1"/>
  <c r="W235" i="11"/>
  <c r="P187" i="23" s="1"/>
  <c r="X235" i="11"/>
  <c r="Q187" i="23" s="1"/>
  <c r="Y235" i="11"/>
  <c r="Z235" i="11"/>
  <c r="AA235" i="11"/>
  <c r="AB235" i="11"/>
  <c r="AC235" i="11"/>
  <c r="S187" i="23" s="1"/>
  <c r="AE235" i="11"/>
  <c r="AF235" i="11"/>
  <c r="AI235" i="11"/>
  <c r="AJ235" i="11"/>
  <c r="V187" i="23" s="1"/>
  <c r="AK235" i="11"/>
  <c r="AL235" i="11"/>
  <c r="AM235" i="11"/>
  <c r="AN235" i="11"/>
  <c r="AO235" i="11"/>
  <c r="AP235" i="11"/>
  <c r="AQ235" i="11"/>
  <c r="AS235" i="11"/>
  <c r="AT235" i="11"/>
  <c r="AU235" i="11"/>
  <c r="AV235" i="11"/>
  <c r="AW235" i="11"/>
  <c r="AX235" i="11"/>
  <c r="X187" i="23" s="1"/>
  <c r="AZ235" i="11"/>
  <c r="BA235" i="11"/>
  <c r="BB235" i="11"/>
  <c r="BC235" i="11"/>
  <c r="BD235" i="11"/>
  <c r="BE235" i="11"/>
  <c r="BF235" i="11"/>
  <c r="BG235" i="11"/>
  <c r="BH235" i="11"/>
  <c r="BI235" i="11"/>
  <c r="BJ235" i="11"/>
  <c r="BK235" i="11"/>
  <c r="BL235" i="11"/>
  <c r="BM235" i="11"/>
  <c r="BN235" i="11"/>
  <c r="BO235" i="11"/>
  <c r="BP235" i="11"/>
  <c r="BQ235" i="11"/>
  <c r="BR235" i="11"/>
  <c r="AF187" i="14" s="1"/>
  <c r="BS235" i="11"/>
  <c r="BT235" i="11"/>
  <c r="BU235" i="11"/>
  <c r="BV235" i="11"/>
  <c r="BW235" i="11"/>
  <c r="BX235" i="11"/>
  <c r="BY235" i="11"/>
  <c r="AE187" i="23" s="1"/>
  <c r="CA235" i="11"/>
  <c r="AG187" i="23" s="1"/>
  <c r="CB235" i="11"/>
  <c r="AH187" i="23" s="1"/>
  <c r="CF235" i="11"/>
  <c r="AL187" i="23" s="1"/>
  <c r="I236" i="11"/>
  <c r="J236" i="11"/>
  <c r="K236" i="11"/>
  <c r="L236" i="11"/>
  <c r="M236" i="11"/>
  <c r="N236" i="11"/>
  <c r="O236" i="11"/>
  <c r="P236" i="11"/>
  <c r="Q236" i="11"/>
  <c r="R236" i="11"/>
  <c r="K188" i="23" s="1"/>
  <c r="S236" i="11"/>
  <c r="L188" i="23" s="1"/>
  <c r="T236" i="11"/>
  <c r="M188" i="23" s="1"/>
  <c r="U236" i="11"/>
  <c r="N188" i="23" s="1"/>
  <c r="V236" i="11"/>
  <c r="O188" i="23" s="1"/>
  <c r="W236" i="11"/>
  <c r="P188" i="23" s="1"/>
  <c r="X236" i="11"/>
  <c r="Q188" i="23" s="1"/>
  <c r="Y236" i="11"/>
  <c r="Z236" i="11"/>
  <c r="AA236" i="11"/>
  <c r="AB236" i="11"/>
  <c r="AC236" i="11"/>
  <c r="S188" i="23" s="1"/>
  <c r="AE236" i="11"/>
  <c r="AF236" i="11"/>
  <c r="AH236" i="11"/>
  <c r="U188" i="23" s="1"/>
  <c r="AI236" i="11"/>
  <c r="AJ236" i="11"/>
  <c r="V188" i="23" s="1"/>
  <c r="AK236" i="11"/>
  <c r="AL236" i="11"/>
  <c r="AM236" i="11"/>
  <c r="AN236" i="11"/>
  <c r="AO236" i="11"/>
  <c r="AP236" i="11"/>
  <c r="AQ236" i="11"/>
  <c r="AR236" i="11"/>
  <c r="AS236" i="11"/>
  <c r="AT236" i="11"/>
  <c r="AU236" i="11"/>
  <c r="AV236" i="11"/>
  <c r="AW236" i="11"/>
  <c r="AX236" i="11"/>
  <c r="X188" i="23" s="1"/>
  <c r="AZ236" i="11"/>
  <c r="BA236" i="11"/>
  <c r="BB236" i="11"/>
  <c r="BC236" i="11"/>
  <c r="BD236" i="11"/>
  <c r="BE236" i="11"/>
  <c r="BF236" i="11"/>
  <c r="BG236" i="11"/>
  <c r="BH236" i="11"/>
  <c r="BI236" i="11"/>
  <c r="BJ236" i="11"/>
  <c r="BK236" i="11"/>
  <c r="BL236" i="11"/>
  <c r="BO236" i="11"/>
  <c r="BP236" i="11"/>
  <c r="BQ236" i="11"/>
  <c r="BR236" i="11"/>
  <c r="AF188" i="14" s="1"/>
  <c r="BS236" i="11"/>
  <c r="BT236" i="11"/>
  <c r="BU236" i="11"/>
  <c r="BV236" i="11"/>
  <c r="BW236" i="11"/>
  <c r="BX236" i="11"/>
  <c r="CA236" i="11"/>
  <c r="AG188" i="23" s="1"/>
  <c r="CB236" i="11"/>
  <c r="AH188" i="23" s="1"/>
  <c r="CF236" i="11"/>
  <c r="AL188" i="23" s="1"/>
  <c r="Q238" i="11"/>
  <c r="I238" i="11"/>
  <c r="J238" i="11"/>
  <c r="K238" i="11"/>
  <c r="L238" i="11"/>
  <c r="M238" i="11"/>
  <c r="N238" i="11"/>
  <c r="O238" i="11"/>
  <c r="P238" i="11"/>
  <c r="R238" i="11"/>
  <c r="K190" i="23" s="1"/>
  <c r="S238" i="11"/>
  <c r="L190" i="23" s="1"/>
  <c r="T238" i="11"/>
  <c r="M190" i="23" s="1"/>
  <c r="U238" i="11"/>
  <c r="N190" i="23" s="1"/>
  <c r="V238" i="11"/>
  <c r="O190" i="23" s="1"/>
  <c r="W238" i="11"/>
  <c r="P190" i="23" s="1"/>
  <c r="X238" i="11"/>
  <c r="Q190" i="23" s="1"/>
  <c r="Y238" i="11"/>
  <c r="Z238" i="11"/>
  <c r="AA238" i="11"/>
  <c r="AB238" i="11"/>
  <c r="AC238" i="11"/>
  <c r="S190" i="23" s="1"/>
  <c r="AE238" i="11"/>
  <c r="AF238" i="11"/>
  <c r="AH238" i="11"/>
  <c r="U190" i="23" s="1"/>
  <c r="AI238" i="11"/>
  <c r="AJ238" i="11"/>
  <c r="V190" i="23" s="1"/>
  <c r="AK238" i="11"/>
  <c r="AL238" i="11"/>
  <c r="AM238" i="11"/>
  <c r="AN238" i="11"/>
  <c r="AO238" i="11"/>
  <c r="AP238" i="11"/>
  <c r="AQ238" i="11"/>
  <c r="AR238" i="11"/>
  <c r="AS238" i="11"/>
  <c r="AT238" i="11"/>
  <c r="AU238" i="11"/>
  <c r="AV238" i="11"/>
  <c r="AW238" i="11"/>
  <c r="AX238" i="11"/>
  <c r="X190" i="23" s="1"/>
  <c r="AY238" i="11"/>
  <c r="Y190" i="23" s="1"/>
  <c r="AZ238" i="11"/>
  <c r="BA238" i="11"/>
  <c r="BB238" i="11"/>
  <c r="BC238" i="11"/>
  <c r="BD238" i="11"/>
  <c r="BE238" i="11"/>
  <c r="BF238" i="11"/>
  <c r="BG238" i="11"/>
  <c r="BH238" i="11"/>
  <c r="BI238" i="11"/>
  <c r="BJ238" i="11"/>
  <c r="BK238" i="11"/>
  <c r="BL238" i="11"/>
  <c r="BM238" i="11"/>
  <c r="BN238" i="11"/>
  <c r="BO238" i="11"/>
  <c r="BP238" i="11"/>
  <c r="BQ238" i="11"/>
  <c r="BR238" i="11"/>
  <c r="AF190" i="14" s="1"/>
  <c r="BS238" i="11"/>
  <c r="BT238" i="11"/>
  <c r="BU238" i="11"/>
  <c r="BV238" i="11"/>
  <c r="BW238" i="11"/>
  <c r="BX238" i="11"/>
  <c r="BY238" i="11"/>
  <c r="AE190" i="23" s="1"/>
  <c r="CA238" i="11"/>
  <c r="AG190" i="23" s="1"/>
  <c r="CB238" i="11"/>
  <c r="AH190" i="23" s="1"/>
  <c r="CF238" i="11"/>
  <c r="AL190" i="23" s="1"/>
  <c r="I239" i="11"/>
  <c r="J239" i="11"/>
  <c r="K239" i="11"/>
  <c r="L239" i="11"/>
  <c r="M239" i="11"/>
  <c r="N239" i="11"/>
  <c r="O239" i="11"/>
  <c r="P239" i="11"/>
  <c r="Q239" i="11"/>
  <c r="R239" i="11"/>
  <c r="K191" i="23" s="1"/>
  <c r="S239" i="11"/>
  <c r="L191" i="23" s="1"/>
  <c r="T239" i="11"/>
  <c r="M191" i="23" s="1"/>
  <c r="U239" i="11"/>
  <c r="N191" i="23" s="1"/>
  <c r="V239" i="11"/>
  <c r="O191" i="23" s="1"/>
  <c r="W239" i="11"/>
  <c r="P191" i="23" s="1"/>
  <c r="X239" i="11"/>
  <c r="Q191" i="23" s="1"/>
  <c r="Y239" i="11"/>
  <c r="Z239" i="11"/>
  <c r="AA239" i="11"/>
  <c r="AB239" i="11"/>
  <c r="AC239" i="11"/>
  <c r="S191" i="23" s="1"/>
  <c r="AE239" i="11"/>
  <c r="AF239" i="11"/>
  <c r="AH239" i="11"/>
  <c r="U191" i="23" s="1"/>
  <c r="AI239" i="11"/>
  <c r="AJ239" i="11"/>
  <c r="V191" i="23" s="1"/>
  <c r="AK239" i="11"/>
  <c r="AL239" i="11"/>
  <c r="AM239" i="11"/>
  <c r="AN239" i="11"/>
  <c r="AO239" i="11"/>
  <c r="AP239" i="11"/>
  <c r="AQ239" i="11"/>
  <c r="AR239" i="11"/>
  <c r="AS239" i="11"/>
  <c r="AT239" i="11"/>
  <c r="AU239" i="11"/>
  <c r="AV239" i="11"/>
  <c r="AW239" i="11"/>
  <c r="AX239" i="11"/>
  <c r="X191" i="23" s="1"/>
  <c r="AY239" i="11"/>
  <c r="Y191" i="23" s="1"/>
  <c r="AZ239" i="11"/>
  <c r="BA239" i="11"/>
  <c r="BB239" i="11"/>
  <c r="BC239" i="11"/>
  <c r="BD239" i="11"/>
  <c r="BE239" i="11"/>
  <c r="BF239" i="11"/>
  <c r="BG239" i="11"/>
  <c r="BI239" i="11"/>
  <c r="BJ239" i="11"/>
  <c r="BK239" i="11"/>
  <c r="BL239" i="11"/>
  <c r="BM239" i="11"/>
  <c r="BO239" i="11"/>
  <c r="BP239" i="11"/>
  <c r="BQ239" i="11"/>
  <c r="BR239" i="11"/>
  <c r="AF191" i="14" s="1"/>
  <c r="BS239" i="11"/>
  <c r="BT239" i="11"/>
  <c r="BU239" i="11"/>
  <c r="BV239" i="11"/>
  <c r="BW239" i="11"/>
  <c r="BX239" i="11"/>
  <c r="CA239" i="11"/>
  <c r="AG191" i="23" s="1"/>
  <c r="CF239" i="11"/>
  <c r="AL191" i="23" s="1"/>
  <c r="I240" i="11"/>
  <c r="J240" i="11"/>
  <c r="K240" i="11"/>
  <c r="L240" i="11"/>
  <c r="M240" i="11"/>
  <c r="N240" i="11"/>
  <c r="O240" i="11"/>
  <c r="P240" i="11"/>
  <c r="Q240" i="11"/>
  <c r="R240" i="11"/>
  <c r="K192" i="23" s="1"/>
  <c r="S240" i="11"/>
  <c r="L192" i="23" s="1"/>
  <c r="T240" i="11"/>
  <c r="M192" i="23" s="1"/>
  <c r="U240" i="11"/>
  <c r="N192" i="23" s="1"/>
  <c r="V240" i="11"/>
  <c r="O192" i="23" s="1"/>
  <c r="W240" i="11"/>
  <c r="P192" i="23" s="1"/>
  <c r="X240" i="11"/>
  <c r="Q192" i="23" s="1"/>
  <c r="Y240" i="11"/>
  <c r="Z240" i="11"/>
  <c r="AA240" i="11"/>
  <c r="AB240" i="11"/>
  <c r="AC240" i="11"/>
  <c r="S192" i="23" s="1"/>
  <c r="AE240" i="11"/>
  <c r="AF240" i="11"/>
  <c r="AH240" i="11"/>
  <c r="U192" i="23" s="1"/>
  <c r="AI240" i="11"/>
  <c r="AJ240" i="11"/>
  <c r="V192" i="23" s="1"/>
  <c r="AK240" i="11"/>
  <c r="AL240" i="11"/>
  <c r="AM240" i="11"/>
  <c r="AN240" i="11"/>
  <c r="AO240" i="11"/>
  <c r="AP240" i="11"/>
  <c r="AQ240" i="11"/>
  <c r="AR240" i="11"/>
  <c r="AS240" i="11"/>
  <c r="AT240" i="11"/>
  <c r="AU240" i="11"/>
  <c r="AV240" i="11"/>
  <c r="AW240" i="11"/>
  <c r="AX240" i="11"/>
  <c r="X192" i="23" s="1"/>
  <c r="AZ240" i="11"/>
  <c r="BA240" i="11"/>
  <c r="BB240" i="11"/>
  <c r="BC240" i="11"/>
  <c r="BD240" i="11"/>
  <c r="BE240" i="11"/>
  <c r="BF240" i="11"/>
  <c r="BG240" i="11"/>
  <c r="BH240" i="11"/>
  <c r="BI240" i="11"/>
  <c r="BJ240" i="11"/>
  <c r="BK240" i="11"/>
  <c r="BL240" i="11"/>
  <c r="BM240" i="11"/>
  <c r="BN240" i="11"/>
  <c r="BO240" i="11"/>
  <c r="BP240" i="11"/>
  <c r="BQ240" i="11"/>
  <c r="BR240" i="11"/>
  <c r="AF192" i="14" s="1"/>
  <c r="BS240" i="11"/>
  <c r="BT240" i="11"/>
  <c r="BU240" i="11"/>
  <c r="BV240" i="11"/>
  <c r="BW240" i="11"/>
  <c r="BX240" i="11"/>
  <c r="BY240" i="11"/>
  <c r="AE192" i="23" s="1"/>
  <c r="CA240" i="11"/>
  <c r="AG192" i="23" s="1"/>
  <c r="CB240" i="11"/>
  <c r="AH192" i="23" s="1"/>
  <c r="CF240" i="11"/>
  <c r="AL192" i="23" s="1"/>
  <c r="I241" i="11"/>
  <c r="J241" i="11"/>
  <c r="K241" i="11"/>
  <c r="L241" i="11"/>
  <c r="M241" i="11"/>
  <c r="N241" i="11"/>
  <c r="O241" i="11"/>
  <c r="P241" i="11"/>
  <c r="Q241" i="11"/>
  <c r="R241" i="11"/>
  <c r="K193" i="23" s="1"/>
  <c r="S241" i="11"/>
  <c r="L193" i="23" s="1"/>
  <c r="T241" i="11"/>
  <c r="M193" i="23" s="1"/>
  <c r="U241" i="11"/>
  <c r="N193" i="23" s="1"/>
  <c r="V241" i="11"/>
  <c r="O193" i="23" s="1"/>
  <c r="W241" i="11"/>
  <c r="P193" i="23" s="1"/>
  <c r="X241" i="11"/>
  <c r="Q193" i="23" s="1"/>
  <c r="Y241" i="11"/>
  <c r="Z241" i="11"/>
  <c r="AA241" i="11"/>
  <c r="AB241" i="11"/>
  <c r="AC241" i="11"/>
  <c r="S193" i="23" s="1"/>
  <c r="AE241" i="11"/>
  <c r="AF241" i="11"/>
  <c r="AH241" i="11"/>
  <c r="U193" i="23" s="1"/>
  <c r="AI241" i="11"/>
  <c r="AJ241" i="11"/>
  <c r="V193" i="23" s="1"/>
  <c r="AK241" i="11"/>
  <c r="AL241" i="11"/>
  <c r="AM241" i="11"/>
  <c r="AN241" i="11"/>
  <c r="AO241" i="11"/>
  <c r="AP241" i="11"/>
  <c r="AQ241" i="11"/>
  <c r="AR241" i="11"/>
  <c r="AS241" i="11"/>
  <c r="AT241" i="11"/>
  <c r="AU241" i="11"/>
  <c r="AV241" i="11"/>
  <c r="AW241" i="11"/>
  <c r="AX241" i="11"/>
  <c r="X193" i="23" s="1"/>
  <c r="AY241" i="11"/>
  <c r="Y193" i="23" s="1"/>
  <c r="AZ241" i="11"/>
  <c r="BA241" i="11"/>
  <c r="BB241" i="11"/>
  <c r="BC241" i="11"/>
  <c r="BD241" i="11"/>
  <c r="BE241" i="11"/>
  <c r="BF241" i="11"/>
  <c r="BG241" i="11"/>
  <c r="BH241" i="11"/>
  <c r="BI241" i="11"/>
  <c r="BJ241" i="11"/>
  <c r="BK241" i="11"/>
  <c r="BL241" i="11"/>
  <c r="BM241" i="11"/>
  <c r="BN241" i="11"/>
  <c r="BO241" i="11"/>
  <c r="BP241" i="11"/>
  <c r="BQ241" i="11"/>
  <c r="BR241" i="11"/>
  <c r="AF193" i="14" s="1"/>
  <c r="BS241" i="11"/>
  <c r="BT241" i="11"/>
  <c r="BU241" i="11"/>
  <c r="BV241" i="11"/>
  <c r="BW241" i="11"/>
  <c r="BX241" i="11"/>
  <c r="BY241" i="11"/>
  <c r="AE193" i="23" s="1"/>
  <c r="CA241" i="11"/>
  <c r="AG193" i="23" s="1"/>
  <c r="CB241" i="11"/>
  <c r="AH193" i="23" s="1"/>
  <c r="CF241" i="11"/>
  <c r="AL193" i="23" s="1"/>
  <c r="I242" i="11"/>
  <c r="J242" i="11"/>
  <c r="K242" i="11"/>
  <c r="L242" i="11"/>
  <c r="M242" i="11"/>
  <c r="N242" i="11"/>
  <c r="O242" i="11"/>
  <c r="P242" i="11"/>
  <c r="Q242" i="11"/>
  <c r="R242" i="11"/>
  <c r="K194" i="23" s="1"/>
  <c r="S242" i="11"/>
  <c r="L194" i="23" s="1"/>
  <c r="T242" i="11"/>
  <c r="M194" i="23" s="1"/>
  <c r="U242" i="11"/>
  <c r="N194" i="23" s="1"/>
  <c r="V242" i="11"/>
  <c r="O194" i="23" s="1"/>
  <c r="X242" i="11"/>
  <c r="Q194" i="23" s="1"/>
  <c r="Y242" i="11"/>
  <c r="Z242" i="11"/>
  <c r="AA242" i="11"/>
  <c r="AB242" i="11"/>
  <c r="AC242" i="11"/>
  <c r="S194" i="23" s="1"/>
  <c r="AE242" i="11"/>
  <c r="AF242" i="11"/>
  <c r="AH242" i="11"/>
  <c r="U194" i="23" s="1"/>
  <c r="AI242" i="11"/>
  <c r="AJ242" i="11"/>
  <c r="V194" i="23" s="1"/>
  <c r="AK242" i="11"/>
  <c r="AL242" i="11"/>
  <c r="AM242" i="11"/>
  <c r="AN242" i="11"/>
  <c r="AO242" i="11"/>
  <c r="AP242" i="11"/>
  <c r="AQ242" i="11"/>
  <c r="AR242" i="11"/>
  <c r="AS242" i="11"/>
  <c r="AT242" i="11"/>
  <c r="AU242" i="11"/>
  <c r="AV242" i="11"/>
  <c r="AW242" i="11"/>
  <c r="AX242" i="11"/>
  <c r="X194" i="23" s="1"/>
  <c r="AY242" i="11"/>
  <c r="Y194" i="23" s="1"/>
  <c r="AZ242" i="11"/>
  <c r="BA242" i="11"/>
  <c r="BB242" i="11"/>
  <c r="BC242" i="11"/>
  <c r="BD242" i="11"/>
  <c r="BE242" i="11"/>
  <c r="BF242" i="11"/>
  <c r="BG242" i="11"/>
  <c r="BH242" i="11"/>
  <c r="BI242" i="11"/>
  <c r="BJ242" i="11"/>
  <c r="BK242" i="11"/>
  <c r="BL242" i="11"/>
  <c r="BM242" i="11"/>
  <c r="BN242" i="11"/>
  <c r="BO242" i="11"/>
  <c r="BP242" i="11"/>
  <c r="BR242" i="11"/>
  <c r="AF194" i="14" s="1"/>
  <c r="BS242" i="11"/>
  <c r="BT242" i="11"/>
  <c r="BU242" i="11"/>
  <c r="BV242" i="11"/>
  <c r="BW242" i="11"/>
  <c r="BX242" i="11"/>
  <c r="BY242" i="11"/>
  <c r="AE194" i="23" s="1"/>
  <c r="CA242" i="11"/>
  <c r="AG194" i="23" s="1"/>
  <c r="CB242" i="11"/>
  <c r="AH194" i="23" s="1"/>
  <c r="CF242" i="11"/>
  <c r="AL194" i="23" s="1"/>
  <c r="I243" i="11"/>
  <c r="J243" i="11"/>
  <c r="K243" i="11"/>
  <c r="L243" i="11"/>
  <c r="M243" i="11"/>
  <c r="N243" i="11"/>
  <c r="O243" i="11"/>
  <c r="P243" i="11"/>
  <c r="Q243" i="11"/>
  <c r="R243" i="11"/>
  <c r="K195" i="23" s="1"/>
  <c r="S243" i="11"/>
  <c r="L195" i="23" s="1"/>
  <c r="T243" i="11"/>
  <c r="M195" i="23" s="1"/>
  <c r="U243" i="11"/>
  <c r="N195" i="23" s="1"/>
  <c r="V243" i="11"/>
  <c r="O195" i="23" s="1"/>
  <c r="W243" i="11"/>
  <c r="P195" i="23" s="1"/>
  <c r="X243" i="11"/>
  <c r="Q195" i="23" s="1"/>
  <c r="Y243" i="11"/>
  <c r="Z243" i="11"/>
  <c r="AA243" i="11"/>
  <c r="AB243" i="11"/>
  <c r="AC243" i="11"/>
  <c r="S195" i="23" s="1"/>
  <c r="AE243" i="11"/>
  <c r="AF243" i="11"/>
  <c r="AH243" i="11"/>
  <c r="U195" i="23" s="1"/>
  <c r="AI243" i="11"/>
  <c r="AJ243" i="11"/>
  <c r="V195" i="23" s="1"/>
  <c r="AK243" i="11"/>
  <c r="AL243" i="11"/>
  <c r="AM243" i="11"/>
  <c r="AN243" i="11"/>
  <c r="AO243" i="11"/>
  <c r="AP243" i="11"/>
  <c r="AQ243" i="11"/>
  <c r="AR243" i="11"/>
  <c r="AS243" i="11"/>
  <c r="AT243" i="11"/>
  <c r="AU243" i="11"/>
  <c r="AV243" i="11"/>
  <c r="AW243" i="11"/>
  <c r="AX243" i="11"/>
  <c r="X195" i="23" s="1"/>
  <c r="AY243" i="11"/>
  <c r="Y195" i="23" s="1"/>
  <c r="AZ243" i="11"/>
  <c r="BA243" i="11"/>
  <c r="BB243" i="11"/>
  <c r="BC243" i="11"/>
  <c r="BD243" i="11"/>
  <c r="BE243" i="11"/>
  <c r="BF243" i="11"/>
  <c r="BG243" i="11"/>
  <c r="BH243" i="11"/>
  <c r="BI243" i="11"/>
  <c r="BJ243" i="11"/>
  <c r="BK243" i="11"/>
  <c r="BL243" i="11"/>
  <c r="BM243" i="11"/>
  <c r="BN243" i="11"/>
  <c r="BO243" i="11"/>
  <c r="BP243" i="11"/>
  <c r="BQ243" i="11"/>
  <c r="BR243" i="11"/>
  <c r="AF195" i="14" s="1"/>
  <c r="BS243" i="11"/>
  <c r="BT243" i="11"/>
  <c r="BU243" i="11"/>
  <c r="BV243" i="11"/>
  <c r="BW243" i="11"/>
  <c r="BX243" i="11"/>
  <c r="BY243" i="11"/>
  <c r="AE195" i="23" s="1"/>
  <c r="CA243" i="11"/>
  <c r="AG195" i="23" s="1"/>
  <c r="CF243" i="11"/>
  <c r="AL195" i="23" s="1"/>
  <c r="I244" i="11"/>
  <c r="J244" i="11"/>
  <c r="K244" i="11"/>
  <c r="L244" i="11"/>
  <c r="M244" i="11"/>
  <c r="N244" i="11"/>
  <c r="O244" i="11"/>
  <c r="P244" i="11"/>
  <c r="Q244" i="11"/>
  <c r="R244" i="11"/>
  <c r="K196" i="23" s="1"/>
  <c r="S244" i="11"/>
  <c r="L196" i="23" s="1"/>
  <c r="T244" i="11"/>
  <c r="M196" i="23" s="1"/>
  <c r="U244" i="11"/>
  <c r="N196" i="23" s="1"/>
  <c r="V244" i="11"/>
  <c r="O196" i="23" s="1"/>
  <c r="W244" i="11"/>
  <c r="P196" i="23" s="1"/>
  <c r="X244" i="11"/>
  <c r="Q196" i="23" s="1"/>
  <c r="Y244" i="11"/>
  <c r="Z244" i="11"/>
  <c r="AA244" i="11"/>
  <c r="AB244" i="11"/>
  <c r="AC244" i="11"/>
  <c r="S196" i="23" s="1"/>
  <c r="AE244" i="11"/>
  <c r="AF244" i="11"/>
  <c r="AH244" i="11"/>
  <c r="U196" i="23" s="1"/>
  <c r="AI244" i="11"/>
  <c r="AJ244" i="11"/>
  <c r="V196" i="23" s="1"/>
  <c r="AK244" i="11"/>
  <c r="AL244" i="11"/>
  <c r="AM244" i="11"/>
  <c r="AN244" i="11"/>
  <c r="AO244" i="11"/>
  <c r="AP244" i="11"/>
  <c r="AQ244" i="11"/>
  <c r="AR244" i="11"/>
  <c r="AS244" i="11"/>
  <c r="AT244" i="11"/>
  <c r="AU244" i="11"/>
  <c r="AV244" i="11"/>
  <c r="AW244" i="11"/>
  <c r="AX244" i="11"/>
  <c r="X196" i="23" s="1"/>
  <c r="AY244" i="11"/>
  <c r="Y196" i="23" s="1"/>
  <c r="AZ244" i="11"/>
  <c r="BA244" i="11"/>
  <c r="BB244" i="11"/>
  <c r="BC244" i="11"/>
  <c r="BD244" i="11"/>
  <c r="BE244" i="11"/>
  <c r="BF244" i="11"/>
  <c r="BG244" i="11"/>
  <c r="BH244" i="11"/>
  <c r="BI244" i="11"/>
  <c r="BJ244" i="11"/>
  <c r="BK244" i="11"/>
  <c r="BL244" i="11"/>
  <c r="BM244" i="11"/>
  <c r="BN244" i="11"/>
  <c r="BO244" i="11"/>
  <c r="BP244" i="11"/>
  <c r="BQ244" i="11"/>
  <c r="BR244" i="11"/>
  <c r="AF196" i="14" s="1"/>
  <c r="BS244" i="11"/>
  <c r="BT244" i="11"/>
  <c r="BU244" i="11"/>
  <c r="BV244" i="11"/>
  <c r="BW244" i="11"/>
  <c r="BX244" i="11"/>
  <c r="BY244" i="11"/>
  <c r="AE196" i="23" s="1"/>
  <c r="CA244" i="11"/>
  <c r="AG196" i="23" s="1"/>
  <c r="CF244" i="11"/>
  <c r="AL196" i="23" s="1"/>
  <c r="I245" i="11"/>
  <c r="J245" i="11"/>
  <c r="K245" i="11"/>
  <c r="L245" i="11"/>
  <c r="M245" i="11"/>
  <c r="N245" i="11"/>
  <c r="O245" i="11"/>
  <c r="P245" i="11"/>
  <c r="Q245" i="11"/>
  <c r="R245" i="11"/>
  <c r="K197" i="23" s="1"/>
  <c r="S245" i="11"/>
  <c r="L197" i="23" s="1"/>
  <c r="T245" i="11"/>
  <c r="M197" i="23" s="1"/>
  <c r="U245" i="11"/>
  <c r="N197" i="23" s="1"/>
  <c r="V245" i="11"/>
  <c r="O197" i="23" s="1"/>
  <c r="W245" i="11"/>
  <c r="P197" i="23" s="1"/>
  <c r="X245" i="11"/>
  <c r="Q197" i="23" s="1"/>
  <c r="Y245" i="11"/>
  <c r="Z245" i="11"/>
  <c r="AA245" i="11"/>
  <c r="AB245" i="11"/>
  <c r="AC245" i="11"/>
  <c r="S197" i="23" s="1"/>
  <c r="AE245" i="11"/>
  <c r="AF245" i="11"/>
  <c r="AH245" i="11"/>
  <c r="U197" i="23" s="1"/>
  <c r="AI245" i="11"/>
  <c r="AJ245" i="11"/>
  <c r="V197" i="23" s="1"/>
  <c r="AK245" i="11"/>
  <c r="AL245" i="11"/>
  <c r="AM245" i="11"/>
  <c r="AN245" i="11"/>
  <c r="AO245" i="11"/>
  <c r="AP245" i="11"/>
  <c r="AQ245" i="11"/>
  <c r="AR245" i="11"/>
  <c r="AS245" i="11"/>
  <c r="AT245" i="11"/>
  <c r="AU245" i="11"/>
  <c r="AV245" i="11"/>
  <c r="AW245" i="11"/>
  <c r="AX245" i="11"/>
  <c r="X197" i="23" s="1"/>
  <c r="AY245" i="11"/>
  <c r="Y197" i="23" s="1"/>
  <c r="AZ245" i="11"/>
  <c r="BA245" i="11"/>
  <c r="BB245" i="11"/>
  <c r="BC245" i="11"/>
  <c r="BD245" i="11"/>
  <c r="BE245" i="11"/>
  <c r="BF245" i="11"/>
  <c r="BG245" i="11"/>
  <c r="BH245" i="11"/>
  <c r="BI245" i="11"/>
  <c r="BJ245" i="11"/>
  <c r="BK245" i="11"/>
  <c r="BL245" i="11"/>
  <c r="BM245" i="11"/>
  <c r="BN245" i="11"/>
  <c r="BO245" i="11"/>
  <c r="BP245" i="11"/>
  <c r="BQ245" i="11"/>
  <c r="BR245" i="11"/>
  <c r="AF197" i="14" s="1"/>
  <c r="BS245" i="11"/>
  <c r="BT245" i="11"/>
  <c r="BU245" i="11"/>
  <c r="BV245" i="11"/>
  <c r="BW245" i="11"/>
  <c r="BX245" i="11"/>
  <c r="BY245" i="11"/>
  <c r="AE197" i="23" s="1"/>
  <c r="CA245" i="11"/>
  <c r="AG197" i="23" s="1"/>
  <c r="CB245" i="11"/>
  <c r="AH197" i="23" s="1"/>
  <c r="CF245" i="11"/>
  <c r="AL197" i="23" s="1"/>
  <c r="S246" i="11"/>
  <c r="L198" i="23" s="1"/>
  <c r="I246" i="11"/>
  <c r="J246" i="11"/>
  <c r="K246" i="11"/>
  <c r="L246" i="11"/>
  <c r="M246" i="11"/>
  <c r="N246" i="11"/>
  <c r="O246" i="11"/>
  <c r="P246" i="11"/>
  <c r="Q246" i="11"/>
  <c r="R246" i="11"/>
  <c r="K198" i="23" s="1"/>
  <c r="T246" i="11"/>
  <c r="M198" i="23" s="1"/>
  <c r="U246" i="11"/>
  <c r="N198" i="23" s="1"/>
  <c r="V246" i="11"/>
  <c r="O198" i="23" s="1"/>
  <c r="W246" i="11"/>
  <c r="P198" i="23" s="1"/>
  <c r="X246" i="11"/>
  <c r="Q198" i="23" s="1"/>
  <c r="Y246" i="11"/>
  <c r="Z246" i="11"/>
  <c r="AA246" i="11"/>
  <c r="AB246" i="11"/>
  <c r="AC246" i="11"/>
  <c r="S198" i="23" s="1"/>
  <c r="AE246" i="11"/>
  <c r="AF246" i="11"/>
  <c r="AH246" i="11"/>
  <c r="U198" i="23" s="1"/>
  <c r="AI246" i="11"/>
  <c r="AJ246" i="11"/>
  <c r="V198" i="23" s="1"/>
  <c r="AK246" i="11"/>
  <c r="AL246" i="11"/>
  <c r="AM246" i="11"/>
  <c r="AN246" i="11"/>
  <c r="AO246" i="11"/>
  <c r="AP246" i="11"/>
  <c r="AQ246" i="11"/>
  <c r="AR246" i="11"/>
  <c r="AS246" i="11"/>
  <c r="AT246" i="11"/>
  <c r="AU246" i="11"/>
  <c r="AV246" i="11"/>
  <c r="AW246" i="11"/>
  <c r="AX246" i="11"/>
  <c r="X198" i="23" s="1"/>
  <c r="AY246" i="11"/>
  <c r="Y198" i="23" s="1"/>
  <c r="AZ246" i="11"/>
  <c r="BA246" i="11"/>
  <c r="BB246" i="11"/>
  <c r="BC246" i="11"/>
  <c r="BD246" i="11"/>
  <c r="BE246" i="11"/>
  <c r="BF246" i="11"/>
  <c r="BG246" i="11"/>
  <c r="BH246" i="11"/>
  <c r="BI246" i="11"/>
  <c r="BJ246" i="11"/>
  <c r="BK246" i="11"/>
  <c r="BL246" i="11"/>
  <c r="BM246" i="11"/>
  <c r="BN246" i="11"/>
  <c r="BO246" i="11"/>
  <c r="BP246" i="11"/>
  <c r="BQ246" i="11"/>
  <c r="BR246" i="11"/>
  <c r="AF198" i="14" s="1"/>
  <c r="BS246" i="11"/>
  <c r="BT246" i="11"/>
  <c r="BU246" i="11"/>
  <c r="BV246" i="11"/>
  <c r="BW246" i="11"/>
  <c r="BX246" i="11"/>
  <c r="BY246" i="11"/>
  <c r="AE198" i="23" s="1"/>
  <c r="CA246" i="11"/>
  <c r="AG198" i="23" s="1"/>
  <c r="CB246" i="11"/>
  <c r="AH198" i="23" s="1"/>
  <c r="CF246" i="11"/>
  <c r="AL198" i="23" s="1"/>
  <c r="S247" i="11"/>
  <c r="L199" i="23" s="1"/>
  <c r="I247" i="11"/>
  <c r="J247" i="11"/>
  <c r="K247" i="11"/>
  <c r="L247" i="11"/>
  <c r="M247" i="11"/>
  <c r="N247" i="11"/>
  <c r="O247" i="11"/>
  <c r="P247" i="11"/>
  <c r="Q247" i="11"/>
  <c r="R247" i="11"/>
  <c r="K199" i="23" s="1"/>
  <c r="T247" i="11"/>
  <c r="M199" i="23" s="1"/>
  <c r="U247" i="11"/>
  <c r="N199" i="23" s="1"/>
  <c r="V247" i="11"/>
  <c r="O199" i="23" s="1"/>
  <c r="W247" i="11"/>
  <c r="P199" i="23" s="1"/>
  <c r="X247" i="11"/>
  <c r="Q199" i="23" s="1"/>
  <c r="Y247" i="11"/>
  <c r="Z247" i="11"/>
  <c r="AA247" i="11"/>
  <c r="AB247" i="11"/>
  <c r="AC247" i="11"/>
  <c r="S199" i="23" s="1"/>
  <c r="AE247" i="11"/>
  <c r="AF247" i="11"/>
  <c r="AH247" i="11"/>
  <c r="U199" i="23" s="1"/>
  <c r="AI247" i="11"/>
  <c r="AJ247" i="11"/>
  <c r="V199" i="23" s="1"/>
  <c r="AK247" i="11"/>
  <c r="AL247" i="11"/>
  <c r="AM247" i="11"/>
  <c r="AN247" i="11"/>
  <c r="AO247" i="11"/>
  <c r="AP247" i="11"/>
  <c r="AQ247" i="11"/>
  <c r="AR247" i="11"/>
  <c r="AS247" i="11"/>
  <c r="AT247" i="11"/>
  <c r="AU247" i="11"/>
  <c r="AV247" i="11"/>
  <c r="AW247" i="11"/>
  <c r="AX247" i="11"/>
  <c r="X199" i="23" s="1"/>
  <c r="AY247" i="11"/>
  <c r="Y199" i="23" s="1"/>
  <c r="AZ247" i="11"/>
  <c r="BA247" i="11"/>
  <c r="BB247" i="11"/>
  <c r="BC247" i="11"/>
  <c r="BD247" i="11"/>
  <c r="BE247" i="11"/>
  <c r="BF247" i="11"/>
  <c r="BG247" i="11"/>
  <c r="BH247" i="11"/>
  <c r="BI247" i="11"/>
  <c r="BJ247" i="11"/>
  <c r="BK247" i="11"/>
  <c r="BL247" i="11"/>
  <c r="BM247" i="11"/>
  <c r="BN247" i="11"/>
  <c r="BO247" i="11"/>
  <c r="BP247" i="11"/>
  <c r="BQ247" i="11"/>
  <c r="BR247" i="11"/>
  <c r="AF199" i="14" s="1"/>
  <c r="BS247" i="11"/>
  <c r="BT247" i="11"/>
  <c r="BU247" i="11"/>
  <c r="BV247" i="11"/>
  <c r="BW247" i="11"/>
  <c r="BX247" i="11"/>
  <c r="BY247" i="11"/>
  <c r="AE199" i="23" s="1"/>
  <c r="CA247" i="11"/>
  <c r="AG199" i="23" s="1"/>
  <c r="CB247" i="11"/>
  <c r="AH199" i="23" s="1"/>
  <c r="CF247" i="11"/>
  <c r="AL199" i="23" s="1"/>
  <c r="S248" i="11"/>
  <c r="L200" i="23" s="1"/>
  <c r="I248" i="11"/>
  <c r="J248" i="11"/>
  <c r="K248" i="11"/>
  <c r="L248" i="11"/>
  <c r="M248" i="11"/>
  <c r="N248" i="11"/>
  <c r="O248" i="11"/>
  <c r="P248" i="11"/>
  <c r="Q248" i="11"/>
  <c r="R248" i="11"/>
  <c r="K200" i="23" s="1"/>
  <c r="T248" i="11"/>
  <c r="M200" i="23" s="1"/>
  <c r="U248" i="11"/>
  <c r="N200" i="23" s="1"/>
  <c r="V248" i="11"/>
  <c r="O200" i="23" s="1"/>
  <c r="W248" i="11"/>
  <c r="P200" i="23" s="1"/>
  <c r="X248" i="11"/>
  <c r="Q200" i="23" s="1"/>
  <c r="Y248" i="11"/>
  <c r="Z248" i="11"/>
  <c r="AA248" i="11"/>
  <c r="AB248" i="11"/>
  <c r="AC248" i="11"/>
  <c r="S200" i="23" s="1"/>
  <c r="AE248" i="11"/>
  <c r="AF248" i="11"/>
  <c r="AH248" i="11"/>
  <c r="U200" i="23" s="1"/>
  <c r="AI248" i="11"/>
  <c r="AJ248" i="11"/>
  <c r="V200" i="23" s="1"/>
  <c r="AK248" i="11"/>
  <c r="AL248" i="11"/>
  <c r="AM248" i="11"/>
  <c r="AN248" i="11"/>
  <c r="AO248" i="11"/>
  <c r="AP248" i="11"/>
  <c r="AQ248" i="11"/>
  <c r="AR248" i="11"/>
  <c r="AS248" i="11"/>
  <c r="AT248" i="11"/>
  <c r="AU248" i="11"/>
  <c r="AV248" i="11"/>
  <c r="AW248" i="11"/>
  <c r="AX248" i="11"/>
  <c r="X200" i="23" s="1"/>
  <c r="AY248" i="11"/>
  <c r="Y200" i="23" s="1"/>
  <c r="AZ248" i="11"/>
  <c r="BA248" i="11"/>
  <c r="BB248" i="11"/>
  <c r="BC248" i="11"/>
  <c r="BD248" i="11"/>
  <c r="BE248" i="11"/>
  <c r="BF248" i="11"/>
  <c r="BG248" i="11"/>
  <c r="BH248" i="11"/>
  <c r="BI248" i="11"/>
  <c r="BJ248" i="11"/>
  <c r="BK248" i="11"/>
  <c r="BL248" i="11"/>
  <c r="BM248" i="11"/>
  <c r="BN248" i="11"/>
  <c r="BO248" i="11"/>
  <c r="BP248" i="11"/>
  <c r="BQ248" i="11"/>
  <c r="BR248" i="11"/>
  <c r="AF200" i="14" s="1"/>
  <c r="BS248" i="11"/>
  <c r="BT248" i="11"/>
  <c r="BU248" i="11"/>
  <c r="BV248" i="11"/>
  <c r="BW248" i="11"/>
  <c r="BX248" i="11"/>
  <c r="BY248" i="11"/>
  <c r="AE200" i="23" s="1"/>
  <c r="CA248" i="11"/>
  <c r="AG200" i="23" s="1"/>
  <c r="CB248" i="11"/>
  <c r="AH200" i="23" s="1"/>
  <c r="CF248" i="11"/>
  <c r="AL200" i="23" s="1"/>
  <c r="I249" i="11"/>
  <c r="J249" i="11"/>
  <c r="K249" i="11"/>
  <c r="L249" i="11"/>
  <c r="M249" i="11"/>
  <c r="N249" i="11"/>
  <c r="O249" i="11"/>
  <c r="P249" i="11"/>
  <c r="Q249" i="11"/>
  <c r="R249" i="11"/>
  <c r="K201" i="23" s="1"/>
  <c r="S249" i="11"/>
  <c r="L201" i="23" s="1"/>
  <c r="T249" i="11"/>
  <c r="M201" i="23" s="1"/>
  <c r="U249" i="11"/>
  <c r="N201" i="23" s="1"/>
  <c r="V249" i="11"/>
  <c r="O201" i="23" s="1"/>
  <c r="W249" i="11"/>
  <c r="P201" i="23" s="1"/>
  <c r="X249" i="11"/>
  <c r="Q201" i="23" s="1"/>
  <c r="Y249" i="11"/>
  <c r="Z249" i="11"/>
  <c r="AA249" i="11"/>
  <c r="AB249" i="11"/>
  <c r="AC249" i="11"/>
  <c r="S201" i="23" s="1"/>
  <c r="AE249" i="11"/>
  <c r="AF249" i="11"/>
  <c r="AH249" i="11"/>
  <c r="U201" i="23" s="1"/>
  <c r="AI249" i="11"/>
  <c r="AJ249" i="11"/>
  <c r="V201" i="23" s="1"/>
  <c r="AK249" i="11"/>
  <c r="AL249" i="11"/>
  <c r="AM249" i="11"/>
  <c r="AN249" i="11"/>
  <c r="AO249" i="11"/>
  <c r="AP249" i="11"/>
  <c r="AQ249" i="11"/>
  <c r="AR249" i="11"/>
  <c r="AS249" i="11"/>
  <c r="AT249" i="11"/>
  <c r="AU249" i="11"/>
  <c r="AV249" i="11"/>
  <c r="AW249" i="11"/>
  <c r="AX249" i="11"/>
  <c r="X201" i="23" s="1"/>
  <c r="AY249" i="11"/>
  <c r="Y201" i="23" s="1"/>
  <c r="AZ249" i="11"/>
  <c r="BA249" i="11"/>
  <c r="BB249" i="11"/>
  <c r="BC249" i="11"/>
  <c r="BD249" i="11"/>
  <c r="BE249" i="11"/>
  <c r="BF249" i="11"/>
  <c r="BH249" i="11"/>
  <c r="BJ249" i="11"/>
  <c r="BK249" i="11"/>
  <c r="BL249" i="11"/>
  <c r="BM249" i="11"/>
  <c r="BN249" i="11"/>
  <c r="BO249" i="11"/>
  <c r="BP249" i="11"/>
  <c r="BQ249" i="11"/>
  <c r="BR249" i="11"/>
  <c r="AF201" i="14" s="1"/>
  <c r="BS249" i="11"/>
  <c r="BT249" i="11"/>
  <c r="BU249" i="11"/>
  <c r="BV249" i="11"/>
  <c r="BW249" i="11"/>
  <c r="BX249" i="11"/>
  <c r="BY249" i="11"/>
  <c r="AE201" i="23" s="1"/>
  <c r="CA249" i="11"/>
  <c r="AG201" i="23" s="1"/>
  <c r="CB249" i="11"/>
  <c r="AH201" i="23" s="1"/>
  <c r="CF249" i="11"/>
  <c r="AL201" i="23" s="1"/>
  <c r="I250" i="11"/>
  <c r="J250" i="11"/>
  <c r="K250" i="11"/>
  <c r="L250" i="11"/>
  <c r="M250" i="11"/>
  <c r="N250" i="11"/>
  <c r="O250" i="11"/>
  <c r="P250" i="11"/>
  <c r="Q250" i="11"/>
  <c r="R250" i="11"/>
  <c r="K202" i="23" s="1"/>
  <c r="S250" i="11"/>
  <c r="L202" i="23" s="1"/>
  <c r="T250" i="11"/>
  <c r="M202" i="23" s="1"/>
  <c r="U250" i="11"/>
  <c r="N202" i="23" s="1"/>
  <c r="V250" i="11"/>
  <c r="O202" i="23" s="1"/>
  <c r="W250" i="11"/>
  <c r="P202" i="23" s="1"/>
  <c r="X250" i="11"/>
  <c r="Q202" i="23" s="1"/>
  <c r="Y250" i="11"/>
  <c r="Z250" i="11"/>
  <c r="AA250" i="11"/>
  <c r="AB250" i="11"/>
  <c r="AC250" i="11"/>
  <c r="S202" i="23" s="1"/>
  <c r="AE250" i="11"/>
  <c r="AF250" i="11"/>
  <c r="AH250" i="11"/>
  <c r="U202" i="23" s="1"/>
  <c r="AI250" i="11"/>
  <c r="AJ250" i="11"/>
  <c r="V202" i="23" s="1"/>
  <c r="AK250" i="11"/>
  <c r="AL250" i="11"/>
  <c r="AM250" i="11"/>
  <c r="AN250" i="11"/>
  <c r="AO250" i="11"/>
  <c r="AP250" i="11"/>
  <c r="AQ250" i="11"/>
  <c r="AR250" i="11"/>
  <c r="AS250" i="11"/>
  <c r="AT250" i="11"/>
  <c r="AU250" i="11"/>
  <c r="AV250" i="11"/>
  <c r="AW250" i="11"/>
  <c r="AX250" i="11"/>
  <c r="X202" i="23" s="1"/>
  <c r="AY250" i="11"/>
  <c r="Y202" i="23" s="1"/>
  <c r="AZ250" i="11"/>
  <c r="BA250" i="11"/>
  <c r="BB250" i="11"/>
  <c r="BC250" i="11"/>
  <c r="BD250" i="11"/>
  <c r="BE250" i="11"/>
  <c r="BF250" i="11"/>
  <c r="BG250" i="11"/>
  <c r="BH250" i="11"/>
  <c r="BI250" i="11"/>
  <c r="BJ250" i="11"/>
  <c r="BK250" i="11"/>
  <c r="BL250" i="11"/>
  <c r="BM250" i="11"/>
  <c r="BN250" i="11"/>
  <c r="BO250" i="11"/>
  <c r="BP250" i="11"/>
  <c r="BQ250" i="11"/>
  <c r="BR250" i="11"/>
  <c r="AF202" i="14" s="1"/>
  <c r="BS250" i="11"/>
  <c r="BT250" i="11"/>
  <c r="BU250" i="11"/>
  <c r="BV250" i="11"/>
  <c r="BW250" i="11"/>
  <c r="BX250" i="11"/>
  <c r="BY250" i="11"/>
  <c r="AE202" i="23" s="1"/>
  <c r="CA250" i="11"/>
  <c r="AG202" i="23" s="1"/>
  <c r="CB250" i="11"/>
  <c r="AH202" i="23" s="1"/>
  <c r="CF250" i="11"/>
  <c r="AL202" i="23" s="1"/>
  <c r="I251" i="11"/>
  <c r="J251" i="11"/>
  <c r="K251" i="11"/>
  <c r="L251" i="11"/>
  <c r="M251" i="11"/>
  <c r="N251" i="11"/>
  <c r="O251" i="11"/>
  <c r="P251" i="11"/>
  <c r="Q251" i="11"/>
  <c r="R251" i="11"/>
  <c r="K203" i="23" s="1"/>
  <c r="S251" i="11"/>
  <c r="L203" i="23" s="1"/>
  <c r="T251" i="11"/>
  <c r="M203" i="23" s="1"/>
  <c r="U251" i="11"/>
  <c r="N203" i="23" s="1"/>
  <c r="V251" i="11"/>
  <c r="O203" i="23" s="1"/>
  <c r="W251" i="11"/>
  <c r="P203" i="23" s="1"/>
  <c r="X251" i="11"/>
  <c r="Q203" i="23" s="1"/>
  <c r="Y251" i="11"/>
  <c r="Z251" i="11"/>
  <c r="AA251" i="11"/>
  <c r="AB251" i="11"/>
  <c r="AC251" i="11"/>
  <c r="S203" i="23" s="1"/>
  <c r="AE251" i="11"/>
  <c r="AF251" i="11"/>
  <c r="AH251" i="11"/>
  <c r="U203" i="23" s="1"/>
  <c r="AI251" i="11"/>
  <c r="AJ251" i="11"/>
  <c r="V203" i="23" s="1"/>
  <c r="AK251" i="11"/>
  <c r="AL251" i="11"/>
  <c r="AM251" i="11"/>
  <c r="AN251" i="11"/>
  <c r="AO251" i="11"/>
  <c r="AP251" i="11"/>
  <c r="AQ251" i="11"/>
  <c r="AR251" i="11"/>
  <c r="AS251" i="11"/>
  <c r="AT251" i="11"/>
  <c r="AU251" i="11"/>
  <c r="AV251" i="11"/>
  <c r="AW251" i="11"/>
  <c r="AX251" i="11"/>
  <c r="X203" i="23" s="1"/>
  <c r="AY251" i="11"/>
  <c r="Y203" i="23" s="1"/>
  <c r="AZ251" i="11"/>
  <c r="BA251" i="11"/>
  <c r="BB251" i="11"/>
  <c r="BC251" i="11"/>
  <c r="BD251" i="11"/>
  <c r="BE251" i="11"/>
  <c r="BF251" i="11"/>
  <c r="BG251" i="11"/>
  <c r="BH251" i="11"/>
  <c r="BI251" i="11"/>
  <c r="BJ251" i="11"/>
  <c r="BK251" i="11"/>
  <c r="BL251" i="11"/>
  <c r="BM251" i="11"/>
  <c r="BN251" i="11"/>
  <c r="BO251" i="11"/>
  <c r="BP251" i="11"/>
  <c r="BQ251" i="11"/>
  <c r="BR251" i="11"/>
  <c r="AF203" i="14" s="1"/>
  <c r="BS251" i="11"/>
  <c r="BT251" i="11"/>
  <c r="BU251" i="11"/>
  <c r="BV251" i="11"/>
  <c r="BW251" i="11"/>
  <c r="BX251" i="11"/>
  <c r="BY251" i="11"/>
  <c r="AE203" i="23" s="1"/>
  <c r="CA251" i="11"/>
  <c r="AG203" i="23" s="1"/>
  <c r="CB251" i="11"/>
  <c r="AH203" i="23" s="1"/>
  <c r="CF251" i="11"/>
  <c r="AL203" i="23" s="1"/>
  <c r="I252" i="11"/>
  <c r="J252" i="11"/>
  <c r="K252" i="11"/>
  <c r="L252" i="11"/>
  <c r="M252" i="11"/>
  <c r="N252" i="11"/>
  <c r="O252" i="11"/>
  <c r="P252" i="11"/>
  <c r="Q252" i="11"/>
  <c r="R252" i="11"/>
  <c r="K204" i="23" s="1"/>
  <c r="S252" i="11"/>
  <c r="L204" i="23" s="1"/>
  <c r="T252" i="11"/>
  <c r="M204" i="23" s="1"/>
  <c r="U252" i="11"/>
  <c r="N204" i="23" s="1"/>
  <c r="V252" i="11"/>
  <c r="O204" i="23" s="1"/>
  <c r="W252" i="11"/>
  <c r="P204" i="23" s="1"/>
  <c r="X252" i="11"/>
  <c r="Q204" i="23" s="1"/>
  <c r="Y252" i="11"/>
  <c r="Z252" i="11"/>
  <c r="AA252" i="11"/>
  <c r="AB252" i="11"/>
  <c r="AC252" i="11"/>
  <c r="S204" i="23" s="1"/>
  <c r="AE252" i="11"/>
  <c r="AF252" i="11"/>
  <c r="AH252" i="11"/>
  <c r="U204" i="23" s="1"/>
  <c r="AI252" i="11"/>
  <c r="AJ252" i="11"/>
  <c r="V204" i="23" s="1"/>
  <c r="AK252" i="11"/>
  <c r="AL252" i="11"/>
  <c r="AM252" i="11"/>
  <c r="AN252" i="11"/>
  <c r="AO252" i="11"/>
  <c r="AP252" i="11"/>
  <c r="AQ252" i="11"/>
  <c r="AR252" i="11"/>
  <c r="AS252" i="11"/>
  <c r="AT252" i="11"/>
  <c r="AU252" i="11"/>
  <c r="AV252" i="11"/>
  <c r="AW252" i="11"/>
  <c r="AX252" i="11"/>
  <c r="X204" i="23" s="1"/>
  <c r="AY252" i="11"/>
  <c r="Y204" i="23" s="1"/>
  <c r="AZ252" i="11"/>
  <c r="BA252" i="11"/>
  <c r="BB252" i="11"/>
  <c r="BC252" i="11"/>
  <c r="BD252" i="11"/>
  <c r="BE252" i="11"/>
  <c r="BF252" i="11"/>
  <c r="BG252" i="11"/>
  <c r="BH252" i="11"/>
  <c r="BI252" i="11"/>
  <c r="BJ252" i="11"/>
  <c r="BK252" i="11"/>
  <c r="BL252" i="11"/>
  <c r="BM252" i="11"/>
  <c r="BN252" i="11"/>
  <c r="BO252" i="11"/>
  <c r="BP252" i="11"/>
  <c r="BQ252" i="11"/>
  <c r="BR252" i="11"/>
  <c r="AF204" i="14" s="1"/>
  <c r="BS252" i="11"/>
  <c r="BT252" i="11"/>
  <c r="BU252" i="11"/>
  <c r="BV252" i="11"/>
  <c r="BW252" i="11"/>
  <c r="BX252" i="11"/>
  <c r="BY252" i="11"/>
  <c r="AE204" i="23" s="1"/>
  <c r="CA252" i="11"/>
  <c r="AG204" i="23" s="1"/>
  <c r="CB252" i="11"/>
  <c r="AH204" i="23" s="1"/>
  <c r="CF252" i="11"/>
  <c r="AL204" i="23" s="1"/>
  <c r="I253" i="11"/>
  <c r="J253" i="11"/>
  <c r="K253" i="11"/>
  <c r="L253" i="11"/>
  <c r="M253" i="11"/>
  <c r="N253" i="11"/>
  <c r="O253" i="11"/>
  <c r="P253" i="11"/>
  <c r="Q253" i="11"/>
  <c r="R253" i="11"/>
  <c r="K205" i="23" s="1"/>
  <c r="S253" i="11"/>
  <c r="L205" i="23" s="1"/>
  <c r="T253" i="11"/>
  <c r="M205" i="23" s="1"/>
  <c r="U253" i="11"/>
  <c r="N205" i="23" s="1"/>
  <c r="V253" i="11"/>
  <c r="O205" i="23" s="1"/>
  <c r="W253" i="11"/>
  <c r="P205" i="23" s="1"/>
  <c r="X253" i="11"/>
  <c r="Q205" i="23" s="1"/>
  <c r="Y253" i="11"/>
  <c r="Z253" i="11"/>
  <c r="AA253" i="11"/>
  <c r="AB253" i="11"/>
  <c r="AC253" i="11"/>
  <c r="S205" i="23" s="1"/>
  <c r="AE253" i="11"/>
  <c r="AF253" i="11"/>
  <c r="AH253" i="11"/>
  <c r="U205" i="23" s="1"/>
  <c r="AI253" i="11"/>
  <c r="AJ253" i="11"/>
  <c r="V205" i="23" s="1"/>
  <c r="AK253" i="11"/>
  <c r="AL253" i="11"/>
  <c r="AM253" i="11"/>
  <c r="AN253" i="11"/>
  <c r="AO253" i="11"/>
  <c r="AP253" i="11"/>
  <c r="AQ253" i="11"/>
  <c r="AS253" i="11"/>
  <c r="AT253" i="11"/>
  <c r="AU253" i="11"/>
  <c r="AV253" i="11"/>
  <c r="AW253" i="11"/>
  <c r="AX253" i="11"/>
  <c r="X205" i="23" s="1"/>
  <c r="AY253" i="11"/>
  <c r="Y205" i="23" s="1"/>
  <c r="AZ253" i="11"/>
  <c r="BA253" i="11"/>
  <c r="BB253" i="11"/>
  <c r="BC253" i="11"/>
  <c r="BD253" i="11"/>
  <c r="BE253" i="11"/>
  <c r="BF253" i="11"/>
  <c r="BG253" i="11"/>
  <c r="BH253" i="11"/>
  <c r="BI253" i="11"/>
  <c r="BJ253" i="11"/>
  <c r="BK253" i="11"/>
  <c r="BL253" i="11"/>
  <c r="BM253" i="11"/>
  <c r="BN253" i="11"/>
  <c r="BO253" i="11"/>
  <c r="BP253" i="11"/>
  <c r="BQ253" i="11"/>
  <c r="BR253" i="11"/>
  <c r="AF205" i="14" s="1"/>
  <c r="BS253" i="11"/>
  <c r="BT253" i="11"/>
  <c r="BU253" i="11"/>
  <c r="BV253" i="11"/>
  <c r="BW253" i="11"/>
  <c r="BX253" i="11"/>
  <c r="BY253" i="11"/>
  <c r="AE205" i="23" s="1"/>
  <c r="CA253" i="11"/>
  <c r="AG205" i="23" s="1"/>
  <c r="CB253" i="11"/>
  <c r="AH205" i="23" s="1"/>
  <c r="CF253" i="11"/>
  <c r="AL205" i="23" s="1"/>
  <c r="Q254" i="11"/>
  <c r="I254" i="11"/>
  <c r="J254" i="11"/>
  <c r="K254" i="11"/>
  <c r="L254" i="11"/>
  <c r="M254" i="11"/>
  <c r="N254" i="11"/>
  <c r="O254" i="11"/>
  <c r="P254" i="11"/>
  <c r="R254" i="11"/>
  <c r="K206" i="23" s="1"/>
  <c r="S254" i="11"/>
  <c r="L206" i="23" s="1"/>
  <c r="T254" i="11"/>
  <c r="M206" i="23" s="1"/>
  <c r="U254" i="11"/>
  <c r="N206" i="23" s="1"/>
  <c r="V254" i="11"/>
  <c r="O206" i="23" s="1"/>
  <c r="X254" i="11"/>
  <c r="Q206" i="23" s="1"/>
  <c r="Y254" i="11"/>
  <c r="Z254" i="11"/>
  <c r="AA254" i="11"/>
  <c r="AB254" i="11"/>
  <c r="AC254" i="11"/>
  <c r="S206" i="23" s="1"/>
  <c r="AE254" i="11"/>
  <c r="T206" i="23" s="1"/>
  <c r="AF254" i="11"/>
  <c r="AH254" i="11"/>
  <c r="U206" i="23" s="1"/>
  <c r="AI254" i="11"/>
  <c r="AJ254" i="11"/>
  <c r="V206" i="23" s="1"/>
  <c r="AK254" i="11"/>
  <c r="AL254" i="11"/>
  <c r="AM254" i="11"/>
  <c r="AN254" i="11"/>
  <c r="AO254" i="11"/>
  <c r="AP254" i="11"/>
  <c r="AQ254" i="11"/>
  <c r="AR254" i="11"/>
  <c r="AS254" i="11"/>
  <c r="AT254" i="11"/>
  <c r="AU254" i="11"/>
  <c r="AV254" i="11"/>
  <c r="AW254" i="11"/>
  <c r="AX254" i="11"/>
  <c r="X206" i="23" s="1"/>
  <c r="AY254" i="11"/>
  <c r="Y206" i="23" s="1"/>
  <c r="AZ254" i="11"/>
  <c r="BA254" i="11"/>
  <c r="BB254" i="11"/>
  <c r="BC254" i="11"/>
  <c r="BD254" i="11"/>
  <c r="BE254" i="11"/>
  <c r="BF254" i="11"/>
  <c r="BG254" i="11"/>
  <c r="BH254" i="11"/>
  <c r="BI254" i="11"/>
  <c r="BJ254" i="11"/>
  <c r="BK254" i="11"/>
  <c r="BL254" i="11"/>
  <c r="BM254" i="11"/>
  <c r="BN254" i="11"/>
  <c r="BO254" i="11"/>
  <c r="BP254" i="11"/>
  <c r="BQ254" i="11"/>
  <c r="BR254" i="11"/>
  <c r="AF206" i="14" s="1"/>
  <c r="BS254" i="11"/>
  <c r="BT254" i="11"/>
  <c r="BU254" i="11"/>
  <c r="BV254" i="11"/>
  <c r="BW254" i="11"/>
  <c r="BX254" i="11"/>
  <c r="BY254" i="11"/>
  <c r="AE206" i="23" s="1"/>
  <c r="CA254" i="11"/>
  <c r="AG206" i="23" s="1"/>
  <c r="CB254" i="11"/>
  <c r="AH206" i="23" s="1"/>
  <c r="CF254" i="11"/>
  <c r="AL206" i="23" s="1"/>
  <c r="I255" i="11"/>
  <c r="J255" i="11"/>
  <c r="K255" i="11"/>
  <c r="L255" i="11"/>
  <c r="M255" i="11"/>
  <c r="N255" i="11"/>
  <c r="O255" i="11"/>
  <c r="P255" i="11"/>
  <c r="Q255" i="11"/>
  <c r="R255" i="11"/>
  <c r="K207" i="23" s="1"/>
  <c r="S255" i="11"/>
  <c r="L207" i="23" s="1"/>
  <c r="T255" i="11"/>
  <c r="M207" i="23" s="1"/>
  <c r="U255" i="11"/>
  <c r="N207" i="23" s="1"/>
  <c r="V255" i="11"/>
  <c r="O207" i="23" s="1"/>
  <c r="W255" i="11"/>
  <c r="P207" i="23" s="1"/>
  <c r="X255" i="11"/>
  <c r="Q207" i="23" s="1"/>
  <c r="Y255" i="11"/>
  <c r="Z255" i="11"/>
  <c r="AA255" i="11"/>
  <c r="AB255" i="11"/>
  <c r="AC255" i="11"/>
  <c r="S207" i="23" s="1"/>
  <c r="AE255" i="11"/>
  <c r="AF255" i="11"/>
  <c r="AH255" i="11"/>
  <c r="U207" i="23" s="1"/>
  <c r="AI255" i="11"/>
  <c r="AJ255" i="11"/>
  <c r="V207" i="23" s="1"/>
  <c r="AK255" i="11"/>
  <c r="AL255" i="11"/>
  <c r="AM255" i="11"/>
  <c r="AN255" i="11"/>
  <c r="AO255" i="11"/>
  <c r="AP255" i="11"/>
  <c r="AQ255" i="11"/>
  <c r="AR255" i="11"/>
  <c r="AS255" i="11"/>
  <c r="AT255" i="11"/>
  <c r="AU255" i="11"/>
  <c r="AV255" i="11"/>
  <c r="AW255" i="11"/>
  <c r="AX255" i="11"/>
  <c r="X207" i="23" s="1"/>
  <c r="AY255" i="11"/>
  <c r="Y207" i="23" s="1"/>
  <c r="AZ255" i="11"/>
  <c r="BA255" i="11"/>
  <c r="BB255" i="11"/>
  <c r="BC255" i="11"/>
  <c r="BD255" i="11"/>
  <c r="BE255" i="11"/>
  <c r="BG255" i="11"/>
  <c r="BH255" i="11"/>
  <c r="BJ255" i="11"/>
  <c r="BK255" i="11"/>
  <c r="BL255" i="11"/>
  <c r="BM255" i="11"/>
  <c r="BN255" i="11"/>
  <c r="BO255" i="11"/>
  <c r="BP255" i="11"/>
  <c r="BQ255" i="11"/>
  <c r="BR255" i="11"/>
  <c r="AF207" i="14" s="1"/>
  <c r="BS255" i="11"/>
  <c r="BT255" i="11"/>
  <c r="BU255" i="11"/>
  <c r="BV255" i="11"/>
  <c r="BW255" i="11"/>
  <c r="BX255" i="11"/>
  <c r="BY255" i="11"/>
  <c r="AE207" i="23" s="1"/>
  <c r="CA255" i="11"/>
  <c r="AG207" i="23" s="1"/>
  <c r="CB255" i="11"/>
  <c r="AH207" i="23" s="1"/>
  <c r="CF255" i="11"/>
  <c r="AL207" i="23" s="1"/>
  <c r="I256" i="11"/>
  <c r="J256" i="11"/>
  <c r="K256" i="11"/>
  <c r="L256" i="11"/>
  <c r="M256" i="11"/>
  <c r="N256" i="11"/>
  <c r="O256" i="11"/>
  <c r="P256" i="11"/>
  <c r="Q256" i="11"/>
  <c r="R256" i="11"/>
  <c r="K208" i="23" s="1"/>
  <c r="S256" i="11"/>
  <c r="L208" i="23" s="1"/>
  <c r="T256" i="11"/>
  <c r="M208" i="23" s="1"/>
  <c r="U256" i="11"/>
  <c r="N208" i="23" s="1"/>
  <c r="V256" i="11"/>
  <c r="O208" i="23" s="1"/>
  <c r="X256" i="11"/>
  <c r="Q208" i="23" s="1"/>
  <c r="Y256" i="11"/>
  <c r="Z256" i="11"/>
  <c r="AA256" i="11"/>
  <c r="AB256" i="11"/>
  <c r="AC256" i="11"/>
  <c r="S208" i="23" s="1"/>
  <c r="AE256" i="11"/>
  <c r="AF256" i="11"/>
  <c r="AI256" i="11"/>
  <c r="AJ256" i="11"/>
  <c r="V208" i="23" s="1"/>
  <c r="AK256" i="11"/>
  <c r="AL256" i="11"/>
  <c r="AM256" i="11"/>
  <c r="AN256" i="11"/>
  <c r="AO256" i="11"/>
  <c r="AP256" i="11"/>
  <c r="AQ256" i="11"/>
  <c r="AS256" i="11"/>
  <c r="AT256" i="11"/>
  <c r="AU256" i="11"/>
  <c r="AV256" i="11"/>
  <c r="AW256" i="11"/>
  <c r="AX256" i="11"/>
  <c r="X208" i="23" s="1"/>
  <c r="AY256" i="11"/>
  <c r="Y208" i="23" s="1"/>
  <c r="AZ256" i="11"/>
  <c r="BA256" i="11"/>
  <c r="BB256" i="11"/>
  <c r="BC256" i="11"/>
  <c r="BD256" i="11"/>
  <c r="BE256" i="11"/>
  <c r="BF256" i="11"/>
  <c r="BG256" i="11"/>
  <c r="BH256" i="11"/>
  <c r="BI256" i="11"/>
  <c r="BJ256" i="11"/>
  <c r="BK256" i="11"/>
  <c r="BL256" i="11"/>
  <c r="BM256" i="11"/>
  <c r="BN256" i="11"/>
  <c r="BO256" i="11"/>
  <c r="BQ256" i="11"/>
  <c r="BR256" i="11"/>
  <c r="AF208" i="14" s="1"/>
  <c r="BT256" i="11"/>
  <c r="BU256" i="11"/>
  <c r="BV256" i="11"/>
  <c r="BW256" i="11"/>
  <c r="BX256" i="11"/>
  <c r="BY256" i="11"/>
  <c r="AE208" i="23" s="1"/>
  <c r="CA256" i="11"/>
  <c r="AG208" i="23" s="1"/>
  <c r="CF256" i="11"/>
  <c r="AL208" i="23" s="1"/>
  <c r="I257" i="11"/>
  <c r="J257" i="11"/>
  <c r="K257" i="11"/>
  <c r="L257" i="11"/>
  <c r="M257" i="11"/>
  <c r="N257" i="11"/>
  <c r="O257" i="11"/>
  <c r="P257" i="11"/>
  <c r="Q257" i="11"/>
  <c r="R257" i="11"/>
  <c r="K209" i="23" s="1"/>
  <c r="S257" i="11"/>
  <c r="L209" i="23" s="1"/>
  <c r="T257" i="11"/>
  <c r="M209" i="23" s="1"/>
  <c r="U257" i="11"/>
  <c r="N209" i="23" s="1"/>
  <c r="V257" i="11"/>
  <c r="O209" i="23" s="1"/>
  <c r="W257" i="11"/>
  <c r="P209" i="23" s="1"/>
  <c r="X257" i="11"/>
  <c r="Q209" i="23" s="1"/>
  <c r="Y257" i="11"/>
  <c r="Z257" i="11"/>
  <c r="AA257" i="11"/>
  <c r="AB257" i="11"/>
  <c r="AC257" i="11"/>
  <c r="S209" i="23" s="1"/>
  <c r="AE257" i="11"/>
  <c r="AF257" i="11"/>
  <c r="AH257" i="11"/>
  <c r="U209" i="23" s="1"/>
  <c r="AI257" i="11"/>
  <c r="AJ257" i="11"/>
  <c r="V209" i="23" s="1"/>
  <c r="AK257" i="11"/>
  <c r="AL257" i="11"/>
  <c r="AM257" i="11"/>
  <c r="AN257" i="11"/>
  <c r="AO257" i="11"/>
  <c r="AP257" i="11"/>
  <c r="AQ257" i="11"/>
  <c r="AR257" i="11"/>
  <c r="AS257" i="11"/>
  <c r="AT257" i="11"/>
  <c r="AU257" i="11"/>
  <c r="AV257" i="11"/>
  <c r="AW257" i="11"/>
  <c r="AX257" i="11"/>
  <c r="X209" i="23" s="1"/>
  <c r="AY257" i="11"/>
  <c r="Y209" i="23" s="1"/>
  <c r="AZ257" i="11"/>
  <c r="BA257" i="11"/>
  <c r="BB257" i="11"/>
  <c r="BC257" i="11"/>
  <c r="BD257" i="11"/>
  <c r="BE257" i="11"/>
  <c r="BF257" i="11"/>
  <c r="BG257" i="11"/>
  <c r="BH257" i="11"/>
  <c r="BI257" i="11"/>
  <c r="BJ257" i="11"/>
  <c r="BK257" i="11"/>
  <c r="BL257" i="11"/>
  <c r="BM257" i="11"/>
  <c r="BN257" i="11"/>
  <c r="BO257" i="11"/>
  <c r="BP257" i="11"/>
  <c r="BQ257" i="11"/>
  <c r="BR257" i="11"/>
  <c r="AF209" i="14" s="1"/>
  <c r="BS257" i="11"/>
  <c r="BT257" i="11"/>
  <c r="BU257" i="11"/>
  <c r="BV257" i="11"/>
  <c r="BW257" i="11"/>
  <c r="BX257" i="11"/>
  <c r="BY257" i="11"/>
  <c r="AE209" i="23" s="1"/>
  <c r="CA257" i="11"/>
  <c r="AG209" i="23" s="1"/>
  <c r="CB257" i="11"/>
  <c r="AH209" i="23" s="1"/>
  <c r="CF257" i="11"/>
  <c r="AL209" i="23" s="1"/>
  <c r="I258" i="11"/>
  <c r="J258" i="11"/>
  <c r="K258" i="11"/>
  <c r="L258" i="11"/>
  <c r="M258" i="11"/>
  <c r="N258" i="11"/>
  <c r="O258" i="11"/>
  <c r="P258" i="11"/>
  <c r="R258" i="11"/>
  <c r="K210" i="23" s="1"/>
  <c r="S258" i="11"/>
  <c r="L210" i="23" s="1"/>
  <c r="T258" i="11"/>
  <c r="M210" i="23" s="1"/>
  <c r="U258" i="11"/>
  <c r="N210" i="23" s="1"/>
  <c r="V258" i="11"/>
  <c r="O210" i="23" s="1"/>
  <c r="W258" i="11"/>
  <c r="P210" i="23" s="1"/>
  <c r="X258" i="11"/>
  <c r="Q210" i="23" s="1"/>
  <c r="Y258" i="11"/>
  <c r="Z258" i="11"/>
  <c r="AA258" i="11"/>
  <c r="AB258" i="11"/>
  <c r="AC258" i="11"/>
  <c r="S210" i="23" s="1"/>
  <c r="AE258" i="11"/>
  <c r="AF258" i="11"/>
  <c r="AH258" i="11"/>
  <c r="U210" i="23" s="1"/>
  <c r="AI258" i="11"/>
  <c r="AJ258" i="11"/>
  <c r="V210" i="23" s="1"/>
  <c r="AK258" i="11"/>
  <c r="AL258" i="11"/>
  <c r="AM258" i="11"/>
  <c r="AN258" i="11"/>
  <c r="AO258" i="11"/>
  <c r="AP258" i="11"/>
  <c r="AQ258" i="11"/>
  <c r="AR258" i="11"/>
  <c r="AS258" i="11"/>
  <c r="AT258" i="11"/>
  <c r="AU258" i="11"/>
  <c r="AV258" i="11"/>
  <c r="AW258" i="11"/>
  <c r="AX258" i="11"/>
  <c r="X210" i="23" s="1"/>
  <c r="AY258" i="11"/>
  <c r="Y210" i="23" s="1"/>
  <c r="AZ258" i="11"/>
  <c r="BA258" i="11"/>
  <c r="BB258" i="11"/>
  <c r="BC258" i="11"/>
  <c r="BD258" i="11"/>
  <c r="BE258" i="11"/>
  <c r="BF258" i="11"/>
  <c r="BG258" i="11"/>
  <c r="BH258" i="11"/>
  <c r="BI258" i="11"/>
  <c r="BJ258" i="11"/>
  <c r="BK258" i="11"/>
  <c r="BL258" i="11"/>
  <c r="BM258" i="11"/>
  <c r="BN258" i="11"/>
  <c r="BO258" i="11"/>
  <c r="BP258" i="11"/>
  <c r="BQ258" i="11"/>
  <c r="BR258" i="11"/>
  <c r="AF210" i="14" s="1"/>
  <c r="BS258" i="11"/>
  <c r="BT258" i="11"/>
  <c r="BU258" i="11"/>
  <c r="BV258" i="11"/>
  <c r="BW258" i="11"/>
  <c r="BX258" i="11"/>
  <c r="BY258" i="11"/>
  <c r="AE210" i="23" s="1"/>
  <c r="CA258" i="11"/>
  <c r="AG210" i="23" s="1"/>
  <c r="CB258" i="11"/>
  <c r="AH210" i="23" s="1"/>
  <c r="CF258" i="11"/>
  <c r="AL210" i="23" s="1"/>
  <c r="I259" i="11"/>
  <c r="J259" i="11"/>
  <c r="K259" i="11"/>
  <c r="L259" i="11"/>
  <c r="M259" i="11"/>
  <c r="N259" i="11"/>
  <c r="O259" i="11"/>
  <c r="P259" i="11"/>
  <c r="Q259" i="11"/>
  <c r="R259" i="11"/>
  <c r="K211" i="23" s="1"/>
  <c r="S259" i="11"/>
  <c r="L211" i="23" s="1"/>
  <c r="T259" i="11"/>
  <c r="M211" i="23" s="1"/>
  <c r="U259" i="11"/>
  <c r="N211" i="23" s="1"/>
  <c r="V259" i="11"/>
  <c r="O211" i="23" s="1"/>
  <c r="W259" i="11"/>
  <c r="P211" i="23" s="1"/>
  <c r="X259" i="11"/>
  <c r="Q211" i="23" s="1"/>
  <c r="Y259" i="11"/>
  <c r="Z259" i="11"/>
  <c r="AA259" i="11"/>
  <c r="AB259" i="11"/>
  <c r="AC259" i="11"/>
  <c r="S211" i="23" s="1"/>
  <c r="AE259" i="11"/>
  <c r="AF259" i="11"/>
  <c r="AH259" i="11"/>
  <c r="U211" i="23" s="1"/>
  <c r="AI259" i="11"/>
  <c r="AJ259" i="11"/>
  <c r="V211" i="23" s="1"/>
  <c r="AK259" i="11"/>
  <c r="AL259" i="11"/>
  <c r="AM259" i="11"/>
  <c r="AN259" i="11"/>
  <c r="AO259" i="11"/>
  <c r="AP259" i="11"/>
  <c r="AQ259" i="11"/>
  <c r="AR259" i="11"/>
  <c r="AS259" i="11"/>
  <c r="AT259" i="11"/>
  <c r="AU259" i="11"/>
  <c r="AV259" i="11"/>
  <c r="AW259" i="11"/>
  <c r="AX259" i="11"/>
  <c r="X211" i="23" s="1"/>
  <c r="AY259" i="11"/>
  <c r="Y211" i="23" s="1"/>
  <c r="AZ259" i="11"/>
  <c r="BA259" i="11"/>
  <c r="BB259" i="11"/>
  <c r="BC259" i="11"/>
  <c r="BD259" i="11"/>
  <c r="BE259" i="11"/>
  <c r="BF259" i="11"/>
  <c r="BG259" i="11"/>
  <c r="BH259" i="11"/>
  <c r="BI259" i="11"/>
  <c r="BJ259" i="11"/>
  <c r="BK259" i="11"/>
  <c r="BL259" i="11"/>
  <c r="BM259" i="11"/>
  <c r="BN259" i="11"/>
  <c r="BO259" i="11"/>
  <c r="BP259" i="11"/>
  <c r="BQ259" i="11"/>
  <c r="BR259" i="11"/>
  <c r="AF211" i="14" s="1"/>
  <c r="BS259" i="11"/>
  <c r="BT259" i="11"/>
  <c r="BU259" i="11"/>
  <c r="BV259" i="11"/>
  <c r="BW259" i="11"/>
  <c r="BX259" i="11"/>
  <c r="BY259" i="11"/>
  <c r="AE211" i="23" s="1"/>
  <c r="CA259" i="11"/>
  <c r="AG211" i="23" s="1"/>
  <c r="CF259" i="11"/>
  <c r="AL211" i="23" s="1"/>
  <c r="J260" i="11"/>
  <c r="K260" i="11"/>
  <c r="L260" i="11"/>
  <c r="M260" i="11"/>
  <c r="N260" i="11"/>
  <c r="O260" i="11"/>
  <c r="P260" i="11"/>
  <c r="Q260" i="11"/>
  <c r="R260" i="11"/>
  <c r="K212" i="23" s="1"/>
  <c r="S260" i="11"/>
  <c r="L212" i="23" s="1"/>
  <c r="T260" i="11"/>
  <c r="M212" i="23" s="1"/>
  <c r="U260" i="11"/>
  <c r="N212" i="23" s="1"/>
  <c r="V260" i="11"/>
  <c r="O212" i="23" s="1"/>
  <c r="W260" i="11"/>
  <c r="P212" i="23" s="1"/>
  <c r="X260" i="11"/>
  <c r="Q212" i="23" s="1"/>
  <c r="Y260" i="11"/>
  <c r="Z260" i="11"/>
  <c r="AA260" i="11"/>
  <c r="AB260" i="11"/>
  <c r="AC260" i="11"/>
  <c r="S212" i="23" s="1"/>
  <c r="AE260" i="11"/>
  <c r="AF260" i="11"/>
  <c r="AH260" i="11"/>
  <c r="U212" i="23" s="1"/>
  <c r="AI260" i="11"/>
  <c r="AJ260" i="11"/>
  <c r="V212" i="23" s="1"/>
  <c r="AK260" i="11"/>
  <c r="AL260" i="11"/>
  <c r="AM260" i="11"/>
  <c r="AN260" i="11"/>
  <c r="AO260" i="11"/>
  <c r="AP260" i="11"/>
  <c r="AQ260" i="11"/>
  <c r="AR260" i="11"/>
  <c r="AS260" i="11"/>
  <c r="AT260" i="11"/>
  <c r="AU260" i="11"/>
  <c r="AV260" i="11"/>
  <c r="AW260" i="11"/>
  <c r="AX260" i="11"/>
  <c r="X212" i="23" s="1"/>
  <c r="AY260" i="11"/>
  <c r="Y212" i="23" s="1"/>
  <c r="AZ260" i="11"/>
  <c r="BA260" i="11"/>
  <c r="BB260" i="11"/>
  <c r="BC260" i="11"/>
  <c r="BD260" i="11"/>
  <c r="BE260" i="11"/>
  <c r="BF260" i="11"/>
  <c r="BG260" i="11"/>
  <c r="BH260" i="11"/>
  <c r="BI260" i="11"/>
  <c r="BJ260" i="11"/>
  <c r="BK260" i="11"/>
  <c r="BL260" i="11"/>
  <c r="BM260" i="11"/>
  <c r="BN260" i="11"/>
  <c r="BO260" i="11"/>
  <c r="BP260" i="11"/>
  <c r="BQ260" i="11"/>
  <c r="BR260" i="11"/>
  <c r="AF212" i="14" s="1"/>
  <c r="BS260" i="11"/>
  <c r="BT260" i="11"/>
  <c r="BU260" i="11"/>
  <c r="BV260" i="11"/>
  <c r="BW260" i="11"/>
  <c r="BX260" i="11"/>
  <c r="BY260" i="11"/>
  <c r="AE212" i="23" s="1"/>
  <c r="CA260" i="11"/>
  <c r="AG212" i="23" s="1"/>
  <c r="CF260" i="11"/>
  <c r="AL212" i="23" s="1"/>
  <c r="U20" i="11"/>
  <c r="T20" i="11"/>
  <c r="Z12" i="13" l="1"/>
  <c r="Z18" i="13"/>
  <c r="Z17" i="13"/>
  <c r="Z14" i="13"/>
  <c r="Z13" i="13"/>
  <c r="I153" i="23"/>
  <c r="I145" i="23"/>
  <c r="I132" i="23"/>
  <c r="I110" i="23"/>
  <c r="I40" i="23"/>
  <c r="I207" i="23"/>
  <c r="I204" i="23"/>
  <c r="I201" i="23"/>
  <c r="I197" i="23"/>
  <c r="I187" i="23"/>
  <c r="Z21" i="13"/>
  <c r="I176" i="23"/>
  <c r="I169" i="23"/>
  <c r="I161" i="23"/>
  <c r="I158" i="23"/>
  <c r="I149" i="23"/>
  <c r="I139" i="23"/>
  <c r="I135" i="23"/>
  <c r="I126" i="23"/>
  <c r="T123" i="23"/>
  <c r="I122" i="23"/>
  <c r="I120" i="23"/>
  <c r="I108" i="23"/>
  <c r="I106" i="23"/>
  <c r="I104" i="23"/>
  <c r="I92" i="23"/>
  <c r="I90" i="23"/>
  <c r="I85" i="23"/>
  <c r="I81" i="23"/>
  <c r="I75" i="23"/>
  <c r="I56" i="23"/>
  <c r="I37" i="23"/>
  <c r="I35" i="23"/>
  <c r="I25" i="23"/>
  <c r="Z6" i="13"/>
  <c r="I17" i="23"/>
  <c r="I4" i="23"/>
  <c r="I3" i="23"/>
  <c r="I96" i="23"/>
  <c r="I73" i="23"/>
  <c r="I57" i="23"/>
  <c r="Z5" i="13"/>
  <c r="I7" i="23"/>
  <c r="I211" i="23"/>
  <c r="Z23" i="13"/>
  <c r="R205" i="23"/>
  <c r="I198" i="23"/>
  <c r="Z22" i="13"/>
  <c r="I184" i="23"/>
  <c r="I181" i="23"/>
  <c r="I164" i="23"/>
  <c r="Z16" i="13"/>
  <c r="I130" i="23"/>
  <c r="I118" i="23"/>
  <c r="I115" i="23"/>
  <c r="I113" i="23"/>
  <c r="I100" i="23"/>
  <c r="I97" i="23"/>
  <c r="I89" i="23"/>
  <c r="Z8" i="13"/>
  <c r="I78" i="23"/>
  <c r="I69" i="23"/>
  <c r="I62" i="23"/>
  <c r="I50" i="23"/>
  <c r="I46" i="23"/>
  <c r="I39" i="23"/>
  <c r="I30" i="23"/>
  <c r="I21" i="23"/>
  <c r="I14" i="23"/>
  <c r="I13" i="23"/>
  <c r="I11" i="23"/>
  <c r="I36" i="23"/>
  <c r="I190" i="23"/>
  <c r="I156" i="23"/>
  <c r="I146" i="23"/>
  <c r="I142" i="23"/>
  <c r="I136" i="23"/>
  <c r="I111" i="23"/>
  <c r="I86" i="23"/>
  <c r="I82" i="23"/>
  <c r="Z7" i="13"/>
  <c r="I70" i="23"/>
  <c r="I44" i="23"/>
  <c r="I29" i="23"/>
  <c r="I26" i="23"/>
  <c r="I8" i="23"/>
  <c r="I5" i="23"/>
  <c r="I180" i="23"/>
  <c r="I59" i="23"/>
  <c r="I54" i="23"/>
  <c r="I174" i="23"/>
  <c r="I167" i="23"/>
  <c r="I199" i="23"/>
  <c r="I185" i="23"/>
  <c r="I182" i="23"/>
  <c r="I177" i="23"/>
  <c r="I162" i="23"/>
  <c r="I159" i="23"/>
  <c r="I154" i="23"/>
  <c r="I150" i="23"/>
  <c r="I140" i="23"/>
  <c r="Z11" i="13"/>
  <c r="I133" i="23"/>
  <c r="I127" i="23"/>
  <c r="I125" i="23"/>
  <c r="I109" i="23"/>
  <c r="I103" i="23"/>
  <c r="I98" i="23"/>
  <c r="I95" i="23"/>
  <c r="Z9" i="13"/>
  <c r="I87" i="23"/>
  <c r="I79" i="23"/>
  <c r="I76" i="23"/>
  <c r="I65" i="23"/>
  <c r="I49" i="23"/>
  <c r="I48" i="23"/>
  <c r="I42" i="23"/>
  <c r="I34" i="23"/>
  <c r="I33" i="23"/>
  <c r="I31" i="23"/>
  <c r="I24" i="23"/>
  <c r="I19" i="23"/>
  <c r="I16" i="23"/>
  <c r="I12" i="23"/>
  <c r="I166" i="23"/>
  <c r="I77" i="23"/>
  <c r="I10" i="23"/>
  <c r="I195" i="23"/>
  <c r="I209" i="23"/>
  <c r="I208" i="23"/>
  <c r="I202" i="23"/>
  <c r="I193" i="23"/>
  <c r="I191" i="23"/>
  <c r="Z20" i="13"/>
  <c r="Z19" i="13"/>
  <c r="I179" i="23"/>
  <c r="I172" i="23"/>
  <c r="I170" i="23"/>
  <c r="I165" i="23"/>
  <c r="I157" i="23"/>
  <c r="I147" i="23"/>
  <c r="I144" i="23"/>
  <c r="I137" i="23"/>
  <c r="I131" i="23"/>
  <c r="I129" i="23"/>
  <c r="I116" i="23"/>
  <c r="I101" i="23"/>
  <c r="I83" i="23"/>
  <c r="I63" i="23"/>
  <c r="I58" i="23"/>
  <c r="I52" i="23"/>
  <c r="I51" i="23"/>
  <c r="I47" i="23"/>
  <c r="I41" i="23"/>
  <c r="I6" i="23"/>
  <c r="I183" i="23"/>
  <c r="I173" i="23"/>
  <c r="I15" i="23"/>
  <c r="I200" i="23"/>
  <c r="I188" i="23"/>
  <c r="I186" i="23"/>
  <c r="I175" i="23"/>
  <c r="I168" i="23"/>
  <c r="I151" i="23"/>
  <c r="I138" i="23"/>
  <c r="I123" i="23"/>
  <c r="I121" i="23"/>
  <c r="I119" i="23"/>
  <c r="I114" i="23"/>
  <c r="I112" i="23"/>
  <c r="I107" i="23"/>
  <c r="I105" i="23"/>
  <c r="I99" i="23"/>
  <c r="I93" i="23"/>
  <c r="I80" i="23"/>
  <c r="I74" i="23"/>
  <c r="I72" i="23"/>
  <c r="I60" i="23"/>
  <c r="I45" i="23"/>
  <c r="I38" i="23"/>
  <c r="I28" i="23"/>
  <c r="I23" i="23"/>
  <c r="I22" i="23"/>
  <c r="I9" i="23"/>
  <c r="Z4" i="13"/>
  <c r="I178" i="23"/>
  <c r="I124" i="23"/>
  <c r="I94" i="23"/>
  <c r="I53" i="23"/>
  <c r="I18" i="23"/>
  <c r="I205" i="23"/>
  <c r="I212" i="23"/>
  <c r="I206" i="23"/>
  <c r="I196" i="23"/>
  <c r="I203" i="23"/>
  <c r="I194" i="23"/>
  <c r="I171" i="23"/>
  <c r="I163" i="23"/>
  <c r="I160" i="23"/>
  <c r="Z15" i="13"/>
  <c r="I148" i="23"/>
  <c r="I143" i="23"/>
  <c r="I141" i="23"/>
  <c r="I134" i="23"/>
  <c r="I128" i="23"/>
  <c r="I117" i="23"/>
  <c r="I102" i="23"/>
  <c r="Z10" i="13"/>
  <c r="I91" i="23"/>
  <c r="I88" i="23"/>
  <c r="I84" i="23"/>
  <c r="T79" i="23"/>
  <c r="T76" i="23"/>
  <c r="I68" i="23"/>
  <c r="I66" i="23"/>
  <c r="T65" i="23"/>
  <c r="I64" i="23"/>
  <c r="I61" i="23"/>
  <c r="I43" i="23"/>
  <c r="I32" i="23"/>
  <c r="I20" i="23"/>
  <c r="I192" i="23"/>
  <c r="H20" i="22"/>
  <c r="L18" i="22"/>
  <c r="J14" i="22"/>
  <c r="W208" i="23"/>
  <c r="Z206" i="23"/>
  <c r="W206" i="23"/>
  <c r="Z203" i="23"/>
  <c r="Z200" i="23"/>
  <c r="T195" i="23"/>
  <c r="Z198" i="23"/>
  <c r="Z195" i="23"/>
  <c r="R194" i="23"/>
  <c r="Z192" i="23"/>
  <c r="Z190" i="23"/>
  <c r="T185" i="23"/>
  <c r="R183" i="23"/>
  <c r="T182" i="23"/>
  <c r="R210" i="23"/>
  <c r="T210" i="23"/>
  <c r="W203" i="23"/>
  <c r="T194" i="23"/>
  <c r="Z188" i="23"/>
  <c r="R185" i="23"/>
  <c r="H21" i="22"/>
  <c r="AF20" i="22"/>
  <c r="T183" i="23"/>
  <c r="L20" i="22"/>
  <c r="R182" i="23"/>
  <c r="AB20" i="22"/>
  <c r="K20" i="22"/>
  <c r="AB19" i="22"/>
  <c r="K19" i="22"/>
  <c r="K18" i="22"/>
  <c r="I17" i="22"/>
  <c r="AF14" i="22"/>
  <c r="I14" i="22"/>
  <c r="Q12" i="22"/>
  <c r="N12" i="22"/>
  <c r="U155" i="23"/>
  <c r="Q15" i="22" s="1"/>
  <c r="T15" i="23"/>
  <c r="AE10" i="22"/>
  <c r="R180" i="23"/>
  <c r="AB18" i="22"/>
  <c r="R178" i="23"/>
  <c r="T177" i="23"/>
  <c r="Q17" i="22"/>
  <c r="N17" i="22"/>
  <c r="Z174" i="23"/>
  <c r="R173" i="23"/>
  <c r="Z167" i="23"/>
  <c r="R166" i="23"/>
  <c r="T162" i="23"/>
  <c r="T159" i="23"/>
  <c r="Z156" i="23"/>
  <c r="R155" i="23"/>
  <c r="T154" i="23"/>
  <c r="AA15" i="22"/>
  <c r="R153" i="23"/>
  <c r="T152" i="23"/>
  <c r="N14" i="22"/>
  <c r="T150" i="23"/>
  <c r="Y13" i="22"/>
  <c r="I13" i="22"/>
  <c r="Z146" i="23"/>
  <c r="R145" i="23"/>
  <c r="Z143" i="23"/>
  <c r="T140" i="23"/>
  <c r="Z136" i="23"/>
  <c r="T133" i="23"/>
  <c r="R132" i="23"/>
  <c r="R128" i="23"/>
  <c r="Z122" i="23"/>
  <c r="R121" i="23"/>
  <c r="R119" i="23"/>
  <c r="Z110" i="23"/>
  <c r="T108" i="23"/>
  <c r="T106" i="23"/>
  <c r="R105" i="23"/>
  <c r="T104" i="23"/>
  <c r="T97" i="23"/>
  <c r="Z94" i="23"/>
  <c r="T92" i="23"/>
  <c r="T90" i="23"/>
  <c r="T85" i="23"/>
  <c r="R83" i="23"/>
  <c r="T81" i="23"/>
  <c r="Z77" i="23"/>
  <c r="Z69" i="23"/>
  <c r="R67" i="23"/>
  <c r="Z66" i="23"/>
  <c r="Z64" i="23"/>
  <c r="T59" i="23"/>
  <c r="R58" i="23"/>
  <c r="Z55" i="23"/>
  <c r="R55" i="23"/>
  <c r="Z54" i="23"/>
  <c r="T54" i="23"/>
  <c r="R48" i="23"/>
  <c r="R47" i="23"/>
  <c r="T40" i="23"/>
  <c r="T27" i="23"/>
  <c r="T25" i="23"/>
  <c r="Z22" i="23"/>
  <c r="T18" i="23"/>
  <c r="T17" i="23"/>
  <c r="Z15" i="23"/>
  <c r="R12" i="23"/>
  <c r="Z10" i="23"/>
  <c r="T7" i="23"/>
  <c r="S20" i="22"/>
  <c r="M14" i="22"/>
  <c r="N18" i="22"/>
  <c r="AD10" i="22"/>
  <c r="AF19" i="22"/>
  <c r="T180" i="23"/>
  <c r="L19" i="22"/>
  <c r="T178" i="23"/>
  <c r="R177" i="23"/>
  <c r="AB17" i="22"/>
  <c r="J17" i="22"/>
  <c r="T173" i="23"/>
  <c r="W171" i="23"/>
  <c r="T166" i="23"/>
  <c r="Z163" i="23"/>
  <c r="W163" i="23"/>
  <c r="R162" i="23"/>
  <c r="Z160" i="23"/>
  <c r="W160" i="23"/>
  <c r="R159" i="23"/>
  <c r="T155" i="23"/>
  <c r="R154" i="23"/>
  <c r="T153" i="23"/>
  <c r="R152" i="23"/>
  <c r="R150" i="23"/>
  <c r="M13" i="22"/>
  <c r="Z148" i="23"/>
  <c r="S12" i="22"/>
  <c r="T145" i="23"/>
  <c r="W143" i="23"/>
  <c r="R140" i="23"/>
  <c r="AB11" i="22"/>
  <c r="Z138" i="23"/>
  <c r="J11" i="22"/>
  <c r="Z134" i="23"/>
  <c r="R133" i="23"/>
  <c r="T132" i="23"/>
  <c r="T128" i="23"/>
  <c r="Z123" i="23"/>
  <c r="T121" i="23"/>
  <c r="T119" i="23"/>
  <c r="Z116" i="23"/>
  <c r="R108" i="23"/>
  <c r="R106" i="23"/>
  <c r="T105" i="23"/>
  <c r="R104" i="23"/>
  <c r="Z103" i="23"/>
  <c r="Z101" i="23"/>
  <c r="R97" i="23"/>
  <c r="Z95" i="23"/>
  <c r="R92" i="23"/>
  <c r="R90" i="23"/>
  <c r="AF8" i="22"/>
  <c r="T87" i="23"/>
  <c r="K8" i="22"/>
  <c r="R85" i="23"/>
  <c r="T83" i="23"/>
  <c r="R81" i="23"/>
  <c r="Z79" i="23"/>
  <c r="W69" i="23"/>
  <c r="T67" i="23"/>
  <c r="Z65" i="23"/>
  <c r="R64" i="23"/>
  <c r="R59" i="23"/>
  <c r="T58" i="23"/>
  <c r="T55" i="23"/>
  <c r="R54" i="23"/>
  <c r="Z52" i="23"/>
  <c r="Z49" i="23"/>
  <c r="T48" i="23"/>
  <c r="T47" i="23"/>
  <c r="R40" i="23"/>
  <c r="Z39" i="23"/>
  <c r="Z33" i="23"/>
  <c r="Z31" i="23"/>
  <c r="Z30" i="23"/>
  <c r="Z29" i="23"/>
  <c r="R27" i="23"/>
  <c r="R25" i="23"/>
  <c r="Z24" i="23"/>
  <c r="Z19" i="23"/>
  <c r="R18" i="23"/>
  <c r="R17" i="23"/>
  <c r="Z16" i="23"/>
  <c r="T12" i="23"/>
  <c r="AA5" i="22"/>
  <c r="R7" i="23"/>
  <c r="Z5" i="23"/>
  <c r="AE6" i="22"/>
  <c r="AC211" i="23"/>
  <c r="AC211" i="14"/>
  <c r="AD211" i="23"/>
  <c r="AD211" i="14"/>
  <c r="AA191" i="23"/>
  <c r="AA191" i="14"/>
  <c r="G183" i="23"/>
  <c r="G183" i="14"/>
  <c r="G178" i="23"/>
  <c r="G178" i="14"/>
  <c r="AB156" i="23"/>
  <c r="AB156" i="14"/>
  <c r="Z210" i="23"/>
  <c r="Z208" i="23"/>
  <c r="AA203" i="23"/>
  <c r="AA203" i="14"/>
  <c r="AD198" i="23"/>
  <c r="AC198" i="14"/>
  <c r="AC198" i="23"/>
  <c r="AD198" i="14"/>
  <c r="T197" i="23"/>
  <c r="G197" i="23"/>
  <c r="G197" i="14"/>
  <c r="AA188" i="23"/>
  <c r="AA188" i="14"/>
  <c r="T187" i="23"/>
  <c r="G187" i="23"/>
  <c r="G187" i="14"/>
  <c r="S21" i="22"/>
  <c r="W180" i="23"/>
  <c r="AA17" i="22"/>
  <c r="Z173" i="23"/>
  <c r="AC167" i="23"/>
  <c r="AD167" i="23"/>
  <c r="AC167" i="14"/>
  <c r="AD167" i="14"/>
  <c r="H167" i="23"/>
  <c r="H167" i="14"/>
  <c r="Z166" i="23"/>
  <c r="W166" i="23"/>
  <c r="AA163" i="23"/>
  <c r="AA163" i="14"/>
  <c r="AB162" i="23"/>
  <c r="AB162" i="14"/>
  <c r="F162" i="23"/>
  <c r="F162" i="14"/>
  <c r="T161" i="23"/>
  <c r="G161" i="23"/>
  <c r="G161" i="14"/>
  <c r="AA160" i="23"/>
  <c r="AA160" i="14"/>
  <c r="AB159" i="23"/>
  <c r="AB159" i="14"/>
  <c r="F159" i="23"/>
  <c r="F159" i="14"/>
  <c r="T158" i="23"/>
  <c r="G158" i="23"/>
  <c r="G158" i="14"/>
  <c r="Y16" i="22"/>
  <c r="R157" i="23"/>
  <c r="H16" i="22"/>
  <c r="AD156" i="23"/>
  <c r="AC156" i="23"/>
  <c r="AC156" i="14"/>
  <c r="AD156" i="14"/>
  <c r="H156" i="23"/>
  <c r="H156" i="14"/>
  <c r="W153" i="23"/>
  <c r="K15" i="22"/>
  <c r="H152" i="23"/>
  <c r="H152" i="14"/>
  <c r="AB150" i="23"/>
  <c r="AF13" i="22"/>
  <c r="T149" i="23"/>
  <c r="L13" i="22"/>
  <c r="G149" i="23"/>
  <c r="G149" i="14"/>
  <c r="AA148" i="23"/>
  <c r="AA148" i="14"/>
  <c r="R147" i="23"/>
  <c r="AC146" i="23"/>
  <c r="AD146" i="23"/>
  <c r="AD146" i="14"/>
  <c r="AC146" i="14"/>
  <c r="H146" i="23"/>
  <c r="H146" i="14"/>
  <c r="W145" i="23"/>
  <c r="R144" i="23"/>
  <c r="AC143" i="23"/>
  <c r="AD143" i="23"/>
  <c r="AD143" i="14"/>
  <c r="AC143" i="14"/>
  <c r="H142" i="23"/>
  <c r="H142" i="14"/>
  <c r="Z141" i="23"/>
  <c r="W141" i="23"/>
  <c r="AB140" i="23"/>
  <c r="AB140" i="14"/>
  <c r="F140" i="23"/>
  <c r="F140" i="14"/>
  <c r="T139" i="23"/>
  <c r="G139" i="23"/>
  <c r="G139" i="14"/>
  <c r="AA11" i="22"/>
  <c r="AA138" i="23"/>
  <c r="AA138" i="14"/>
  <c r="I11" i="22"/>
  <c r="R137" i="23"/>
  <c r="AC136" i="23"/>
  <c r="AD136" i="23"/>
  <c r="AC136" i="14"/>
  <c r="AD136" i="14"/>
  <c r="H136" i="23"/>
  <c r="H136" i="14"/>
  <c r="T135" i="23"/>
  <c r="G135" i="23"/>
  <c r="G135" i="14"/>
  <c r="AA134" i="23"/>
  <c r="AA134" i="14"/>
  <c r="AB133" i="23"/>
  <c r="AB133" i="14"/>
  <c r="F133" i="23"/>
  <c r="F133" i="14"/>
  <c r="Z132" i="23"/>
  <c r="W200" i="23"/>
  <c r="AB198" i="23"/>
  <c r="AB198" i="14"/>
  <c r="AB190" i="23"/>
  <c r="AB190" i="14"/>
  <c r="H190" i="23"/>
  <c r="H190" i="14"/>
  <c r="G180" i="23"/>
  <c r="G180" i="14"/>
  <c r="G173" i="23"/>
  <c r="G173" i="14"/>
  <c r="AC171" i="23"/>
  <c r="AD171" i="23"/>
  <c r="AD171" i="14"/>
  <c r="AC171" i="14"/>
  <c r="H23" i="22"/>
  <c r="AA206" i="23"/>
  <c r="AA206" i="14"/>
  <c r="AB205" i="23"/>
  <c r="AB205" i="14"/>
  <c r="T204" i="23"/>
  <c r="R199" i="23"/>
  <c r="AD195" i="23"/>
  <c r="AC195" i="14"/>
  <c r="AC195" i="23"/>
  <c r="AD195" i="14"/>
  <c r="H195" i="23"/>
  <c r="H195" i="14"/>
  <c r="Z194" i="23"/>
  <c r="R193" i="23"/>
  <c r="AC192" i="23"/>
  <c r="AD192" i="23"/>
  <c r="AC192" i="14"/>
  <c r="AD192" i="14"/>
  <c r="R191" i="23"/>
  <c r="AB187" i="23"/>
  <c r="AB187" i="14"/>
  <c r="W183" i="23"/>
  <c r="AC174" i="23"/>
  <c r="AD174" i="23"/>
  <c r="AC174" i="14"/>
  <c r="AD174" i="14"/>
  <c r="H174" i="23"/>
  <c r="H174" i="14"/>
  <c r="W173" i="23"/>
  <c r="R172" i="23"/>
  <c r="AB212" i="23"/>
  <c r="AB212" i="14"/>
  <c r="F212" i="23"/>
  <c r="F212" i="14"/>
  <c r="T211" i="23"/>
  <c r="G211" i="23"/>
  <c r="G211" i="14"/>
  <c r="AA210" i="23"/>
  <c r="AA210" i="14"/>
  <c r="AB209" i="23"/>
  <c r="AB209" i="14"/>
  <c r="S23" i="22"/>
  <c r="F209" i="23"/>
  <c r="F209" i="14"/>
  <c r="AA208" i="23"/>
  <c r="AA208" i="14"/>
  <c r="R208" i="23"/>
  <c r="F208" i="23"/>
  <c r="F208" i="14"/>
  <c r="Z207" i="23"/>
  <c r="W207" i="23"/>
  <c r="F206" i="23"/>
  <c r="F206" i="14"/>
  <c r="AD205" i="23"/>
  <c r="AD205" i="14"/>
  <c r="AC205" i="23"/>
  <c r="AC205" i="14"/>
  <c r="Z204" i="23"/>
  <c r="W204" i="23"/>
  <c r="AB202" i="23"/>
  <c r="AB202" i="14"/>
  <c r="F202" i="23"/>
  <c r="F202" i="14"/>
  <c r="Z201" i="23"/>
  <c r="W201" i="23"/>
  <c r="AB199" i="23"/>
  <c r="AB199" i="14"/>
  <c r="H199" i="23"/>
  <c r="H199" i="14"/>
  <c r="G198" i="23"/>
  <c r="G198" i="14"/>
  <c r="Z197" i="23"/>
  <c r="W197" i="23"/>
  <c r="R196" i="23"/>
  <c r="AA194" i="23"/>
  <c r="AA194" i="14"/>
  <c r="AB193" i="23"/>
  <c r="AB193" i="14"/>
  <c r="S22" i="22"/>
  <c r="F193" i="23"/>
  <c r="F193" i="14"/>
  <c r="T192" i="23"/>
  <c r="G192" i="23"/>
  <c r="G192" i="14"/>
  <c r="F191" i="23"/>
  <c r="F191" i="14"/>
  <c r="G190" i="23"/>
  <c r="G190" i="14"/>
  <c r="R188" i="23"/>
  <c r="AC187" i="23"/>
  <c r="AD187" i="23"/>
  <c r="AC187" i="14"/>
  <c r="AD187" i="14"/>
  <c r="R186" i="23"/>
  <c r="AC185" i="23"/>
  <c r="AD185" i="23"/>
  <c r="AC185" i="14"/>
  <c r="AD185" i="14"/>
  <c r="Q21" i="22"/>
  <c r="N21" i="22"/>
  <c r="T184" i="23"/>
  <c r="P20" i="22" s="1"/>
  <c r="AA20" i="22"/>
  <c r="AA183" i="23"/>
  <c r="AA183" i="14"/>
  <c r="J20" i="22"/>
  <c r="AC182" i="23"/>
  <c r="AD182" i="23"/>
  <c r="AC182" i="14"/>
  <c r="AD182" i="14"/>
  <c r="H182" i="23"/>
  <c r="H182" i="14"/>
  <c r="T181" i="23"/>
  <c r="AA19" i="22"/>
  <c r="AA180" i="23"/>
  <c r="AA180" i="14"/>
  <c r="J19" i="22"/>
  <c r="AB207" i="23"/>
  <c r="AB207" i="14"/>
  <c r="I22" i="22"/>
  <c r="AA186" i="23"/>
  <c r="AA186" i="14"/>
  <c r="AA175" i="23"/>
  <c r="AA175" i="14"/>
  <c r="I16" i="22"/>
  <c r="R212" i="23"/>
  <c r="R202" i="23"/>
  <c r="T201" i="23"/>
  <c r="G201" i="23"/>
  <c r="G201" i="14"/>
  <c r="AA200" i="23"/>
  <c r="AA200" i="14"/>
  <c r="F199" i="23"/>
  <c r="F199" i="14"/>
  <c r="W194" i="23"/>
  <c r="H22" i="22"/>
  <c r="AC190" i="23"/>
  <c r="AD190" i="23"/>
  <c r="AC190" i="14"/>
  <c r="AD190" i="14"/>
  <c r="AB185" i="23"/>
  <c r="AB185" i="14"/>
  <c r="H185" i="23"/>
  <c r="H185" i="14"/>
  <c r="G184" i="23"/>
  <c r="G184" i="14"/>
  <c r="Z183" i="23"/>
  <c r="AB182" i="23"/>
  <c r="AB182" i="14"/>
  <c r="F182" i="23"/>
  <c r="F182" i="14"/>
  <c r="G181" i="23"/>
  <c r="G181" i="14"/>
  <c r="Z180" i="23"/>
  <c r="R179" i="23"/>
  <c r="W178" i="23"/>
  <c r="F177" i="23"/>
  <c r="F177" i="14"/>
  <c r="T176" i="23"/>
  <c r="G176" i="23"/>
  <c r="G176" i="14"/>
  <c r="R170" i="23"/>
  <c r="T169" i="23"/>
  <c r="G169" i="23"/>
  <c r="G169" i="14"/>
  <c r="R165" i="23"/>
  <c r="AC212" i="23"/>
  <c r="AD212" i="14"/>
  <c r="AD212" i="23"/>
  <c r="AC212" i="14"/>
  <c r="H212" i="23"/>
  <c r="H212" i="14"/>
  <c r="Z211" i="23"/>
  <c r="W211" i="23"/>
  <c r="AD209" i="23"/>
  <c r="AC209" i="14"/>
  <c r="AD209" i="14"/>
  <c r="AC209" i="23"/>
  <c r="Q23" i="22"/>
  <c r="N23" i="22"/>
  <c r="H209" i="23"/>
  <c r="H209" i="14"/>
  <c r="H208" i="23"/>
  <c r="H208" i="14"/>
  <c r="R206" i="23"/>
  <c r="H206" i="23"/>
  <c r="H206" i="14"/>
  <c r="T205" i="23"/>
  <c r="G205" i="23"/>
  <c r="G205" i="14"/>
  <c r="AA204" i="23"/>
  <c r="AA204" i="14"/>
  <c r="R203" i="23"/>
  <c r="AD202" i="23"/>
  <c r="AC202" i="14"/>
  <c r="AC202" i="23"/>
  <c r="AD202" i="14"/>
  <c r="H202" i="23"/>
  <c r="H202" i="14"/>
  <c r="R200" i="23"/>
  <c r="F200" i="23"/>
  <c r="F200" i="14"/>
  <c r="AD199" i="23"/>
  <c r="AC199" i="14"/>
  <c r="AC199" i="23"/>
  <c r="AD199" i="14"/>
  <c r="T198" i="23"/>
  <c r="AA197" i="23"/>
  <c r="AA197" i="14"/>
  <c r="AB196" i="23"/>
  <c r="AB196" i="14"/>
  <c r="F196" i="23"/>
  <c r="F196" i="14"/>
  <c r="G195" i="23"/>
  <c r="G195" i="14"/>
  <c r="AC193" i="23"/>
  <c r="AD193" i="23"/>
  <c r="AC193" i="14"/>
  <c r="AD193" i="14"/>
  <c r="Q22" i="22"/>
  <c r="N22" i="22"/>
  <c r="H193" i="23"/>
  <c r="H193" i="14"/>
  <c r="W192" i="23"/>
  <c r="AB191" i="23"/>
  <c r="AB191" i="14"/>
  <c r="AC191" i="23"/>
  <c r="AD191" i="23"/>
  <c r="AC191" i="14"/>
  <c r="AD191" i="14"/>
  <c r="H191" i="23"/>
  <c r="H191" i="14"/>
  <c r="T190" i="23"/>
  <c r="F188" i="23"/>
  <c r="F188" i="14"/>
  <c r="W187" i="23"/>
  <c r="AB186" i="23"/>
  <c r="AB186" i="14"/>
  <c r="F186" i="23"/>
  <c r="F186" i="14"/>
  <c r="M21" i="22"/>
  <c r="G185" i="23"/>
  <c r="G185" i="14"/>
  <c r="Z184" i="23"/>
  <c r="W184" i="23"/>
  <c r="Y20" i="22"/>
  <c r="I20" i="22"/>
  <c r="Z181" i="23"/>
  <c r="W181" i="23"/>
  <c r="Y19" i="22"/>
  <c r="Y23" i="22"/>
  <c r="AB201" i="23"/>
  <c r="AB201" i="14"/>
  <c r="Y22" i="22"/>
  <c r="AC184" i="23"/>
  <c r="AD184" i="23"/>
  <c r="AC184" i="14"/>
  <c r="AD184" i="14"/>
  <c r="AC178" i="23"/>
  <c r="AD178" i="23"/>
  <c r="AC178" i="14"/>
  <c r="AD178" i="14"/>
  <c r="W210" i="23"/>
  <c r="G207" i="23"/>
  <c r="G207" i="14"/>
  <c r="M22" i="22"/>
  <c r="W190" i="23"/>
  <c r="H186" i="23"/>
  <c r="H186" i="14"/>
  <c r="F171" i="23"/>
  <c r="F171" i="14"/>
  <c r="AA164" i="23"/>
  <c r="AA164" i="14"/>
  <c r="F163" i="23"/>
  <c r="F163" i="14"/>
  <c r="G162" i="23"/>
  <c r="G162" i="14"/>
  <c r="AB160" i="23"/>
  <c r="AB160" i="14"/>
  <c r="F160" i="23"/>
  <c r="F160" i="14"/>
  <c r="G159" i="23"/>
  <c r="G159" i="14"/>
  <c r="M16" i="22"/>
  <c r="W156" i="23"/>
  <c r="F155" i="23"/>
  <c r="F155" i="14"/>
  <c r="G154" i="23"/>
  <c r="G154" i="14"/>
  <c r="AA153" i="23"/>
  <c r="H15" i="22"/>
  <c r="G153" i="23"/>
  <c r="G153" i="14"/>
  <c r="Y14" i="22"/>
  <c r="H151" i="23"/>
  <c r="E14" i="22" s="1"/>
  <c r="H151" i="14"/>
  <c r="G150" i="23"/>
  <c r="G150" i="14"/>
  <c r="AB148" i="23"/>
  <c r="AB148" i="14"/>
  <c r="AB12" i="22"/>
  <c r="W146" i="23"/>
  <c r="K12" i="22"/>
  <c r="AC144" i="23"/>
  <c r="AD144" i="23"/>
  <c r="AC144" i="14"/>
  <c r="AD144" i="14"/>
  <c r="F143" i="23"/>
  <c r="F143" i="14"/>
  <c r="W142" i="23"/>
  <c r="F141" i="23"/>
  <c r="F141" i="14"/>
  <c r="G140" i="23"/>
  <c r="G140" i="14"/>
  <c r="AA139" i="23"/>
  <c r="AA139" i="14"/>
  <c r="AB138" i="23"/>
  <c r="AB138" i="14"/>
  <c r="S11" i="22"/>
  <c r="H138" i="23"/>
  <c r="H138" i="14"/>
  <c r="M11" i="22"/>
  <c r="W136" i="23"/>
  <c r="AB134" i="23"/>
  <c r="AB134" i="14"/>
  <c r="H134" i="23"/>
  <c r="H134" i="14"/>
  <c r="H211" i="23"/>
  <c r="H211" i="14"/>
  <c r="AA196" i="23"/>
  <c r="AA196" i="14"/>
  <c r="F195" i="23"/>
  <c r="J195" i="23" s="1"/>
  <c r="F195" i="14"/>
  <c r="AB192" i="23"/>
  <c r="AB192" i="14"/>
  <c r="AA179" i="23"/>
  <c r="AA179" i="14"/>
  <c r="AB178" i="23"/>
  <c r="AB178" i="14"/>
  <c r="AB174" i="23"/>
  <c r="AB174" i="14"/>
  <c r="F174" i="23"/>
  <c r="F174" i="14"/>
  <c r="T207" i="23"/>
  <c r="F203" i="23"/>
  <c r="F203" i="14"/>
  <c r="G199" i="23"/>
  <c r="G199" i="14"/>
  <c r="AD196" i="23"/>
  <c r="AD196" i="14"/>
  <c r="AC196" i="14"/>
  <c r="AC196" i="23"/>
  <c r="F194" i="23"/>
  <c r="F194" i="14"/>
  <c r="H188" i="23"/>
  <c r="H188" i="14"/>
  <c r="AC186" i="23"/>
  <c r="AD186" i="23"/>
  <c r="AC186" i="14"/>
  <c r="AD186" i="14"/>
  <c r="G182" i="23"/>
  <c r="G182" i="14"/>
  <c r="O18" i="22"/>
  <c r="AC175" i="23"/>
  <c r="AD175" i="23"/>
  <c r="AC175" i="14"/>
  <c r="AD175" i="14"/>
  <c r="H175" i="23"/>
  <c r="H175" i="14"/>
  <c r="W174" i="23"/>
  <c r="AA169" i="23"/>
  <c r="AA169" i="14"/>
  <c r="AC168" i="23"/>
  <c r="AD168" i="23"/>
  <c r="AC168" i="14"/>
  <c r="AD168" i="14"/>
  <c r="H168" i="23"/>
  <c r="H168" i="14"/>
  <c r="T212" i="23"/>
  <c r="G212" i="23"/>
  <c r="G212" i="14"/>
  <c r="AB210" i="23"/>
  <c r="AB210" i="14"/>
  <c r="H210" i="23"/>
  <c r="H210" i="14"/>
  <c r="AF23" i="22"/>
  <c r="T209" i="23"/>
  <c r="L23" i="22"/>
  <c r="G209" i="23"/>
  <c r="G209" i="14"/>
  <c r="AB208" i="23"/>
  <c r="AB208" i="14"/>
  <c r="G208" i="23"/>
  <c r="G208" i="14"/>
  <c r="AA207" i="23"/>
  <c r="AA207" i="14"/>
  <c r="R207" i="23"/>
  <c r="AD206" i="23"/>
  <c r="AC206" i="14"/>
  <c r="AC206" i="23"/>
  <c r="AD206" i="14"/>
  <c r="G206" i="23"/>
  <c r="G206" i="14"/>
  <c r="Z205" i="23"/>
  <c r="R204" i="23"/>
  <c r="AD203" i="23"/>
  <c r="AC203" i="14"/>
  <c r="AC203" i="23"/>
  <c r="AD203" i="14"/>
  <c r="H203" i="23"/>
  <c r="H203" i="14"/>
  <c r="T202" i="23"/>
  <c r="L22" i="22"/>
  <c r="G202" i="23"/>
  <c r="G202" i="14"/>
  <c r="AA201" i="23"/>
  <c r="AA201" i="14"/>
  <c r="R201" i="23"/>
  <c r="AD200" i="23"/>
  <c r="AC200" i="14"/>
  <c r="AD200" i="14"/>
  <c r="AC200" i="23"/>
  <c r="T199" i="23"/>
  <c r="AA198" i="23"/>
  <c r="AA198" i="14"/>
  <c r="R197" i="23"/>
  <c r="AA195" i="23"/>
  <c r="AA195" i="14"/>
  <c r="AB194" i="23"/>
  <c r="AB194" i="14"/>
  <c r="H194" i="23"/>
  <c r="H194" i="14"/>
  <c r="AF22" i="22"/>
  <c r="T193" i="23"/>
  <c r="G193" i="23"/>
  <c r="G193" i="14"/>
  <c r="AA192" i="23"/>
  <c r="AA192" i="14"/>
  <c r="T191" i="23"/>
  <c r="G191" i="23"/>
  <c r="G191" i="14"/>
  <c r="AA190" i="23"/>
  <c r="AA190" i="14"/>
  <c r="AB188" i="23"/>
  <c r="AB188" i="14"/>
  <c r="AC188" i="23"/>
  <c r="AD188" i="23"/>
  <c r="AC188" i="14"/>
  <c r="AD188" i="14"/>
  <c r="Z187" i="23"/>
  <c r="R187" i="23"/>
  <c r="AB21" i="22"/>
  <c r="Z185" i="23"/>
  <c r="W185" i="23"/>
  <c r="K21" i="22"/>
  <c r="AB183" i="23"/>
  <c r="AB183" i="14"/>
  <c r="F183" i="23"/>
  <c r="F183" i="14"/>
  <c r="Z182" i="23"/>
  <c r="W182" i="23"/>
  <c r="AB180" i="23"/>
  <c r="AB180" i="14"/>
  <c r="S19" i="22"/>
  <c r="F180" i="23"/>
  <c r="F180" i="14"/>
  <c r="T179" i="23"/>
  <c r="G179" i="23"/>
  <c r="G179" i="14"/>
  <c r="AA18" i="22"/>
  <c r="F178" i="23"/>
  <c r="F178" i="14"/>
  <c r="W177" i="23"/>
  <c r="R176" i="23"/>
  <c r="I23" i="22"/>
  <c r="H198" i="23"/>
  <c r="H198" i="14"/>
  <c r="F185" i="23"/>
  <c r="F185" i="14"/>
  <c r="AC181" i="23"/>
  <c r="AD181" i="23"/>
  <c r="AC181" i="14"/>
  <c r="AD181" i="14"/>
  <c r="AC164" i="23"/>
  <c r="AD164" i="23"/>
  <c r="AC164" i="14"/>
  <c r="AD164" i="14"/>
  <c r="AA16" i="22"/>
  <c r="AA211" i="23"/>
  <c r="AA211" i="14"/>
  <c r="AB206" i="23"/>
  <c r="AB206" i="14"/>
  <c r="W205" i="23"/>
  <c r="AB203" i="23"/>
  <c r="AB203" i="14"/>
  <c r="H196" i="23"/>
  <c r="H196" i="14"/>
  <c r="W195" i="23"/>
  <c r="AF21" i="22"/>
  <c r="H19" i="22"/>
  <c r="AC179" i="23"/>
  <c r="AD179" i="23"/>
  <c r="AD179" i="14"/>
  <c r="AC179" i="14"/>
  <c r="AA178" i="23"/>
  <c r="AA178" i="14"/>
  <c r="U18" i="13" s="1"/>
  <c r="H18" i="22"/>
  <c r="G177" i="23"/>
  <c r="G177" i="14"/>
  <c r="AB163" i="23"/>
  <c r="AB163" i="14"/>
  <c r="W212" i="23"/>
  <c r="R211" i="23"/>
  <c r="AD210" i="23"/>
  <c r="AC210" i="14"/>
  <c r="AC210" i="23"/>
  <c r="AD210" i="14"/>
  <c r="AB23" i="22"/>
  <c r="Z209" i="23"/>
  <c r="W209" i="23"/>
  <c r="K23" i="22"/>
  <c r="AD208" i="23"/>
  <c r="AC208" i="14"/>
  <c r="AC208" i="23"/>
  <c r="AD208" i="14"/>
  <c r="T208" i="23"/>
  <c r="F207" i="23"/>
  <c r="F207" i="14"/>
  <c r="AA205" i="23"/>
  <c r="AA205" i="14"/>
  <c r="AB204" i="23"/>
  <c r="AB204" i="14"/>
  <c r="F204" i="23"/>
  <c r="F204" i="14"/>
  <c r="Z202" i="23"/>
  <c r="W202" i="23"/>
  <c r="F201" i="23"/>
  <c r="F201" i="14"/>
  <c r="G200" i="23"/>
  <c r="G200" i="14"/>
  <c r="Z199" i="23"/>
  <c r="W199" i="23"/>
  <c r="AB197" i="23"/>
  <c r="AB197" i="14"/>
  <c r="F197" i="23"/>
  <c r="F197" i="14"/>
  <c r="T196" i="23"/>
  <c r="G196" i="23"/>
  <c r="G196" i="14"/>
  <c r="AC194" i="23"/>
  <c r="AD194" i="23"/>
  <c r="AC194" i="14"/>
  <c r="AD194" i="14"/>
  <c r="AB22" i="22"/>
  <c r="Z193" i="23"/>
  <c r="W193" i="23"/>
  <c r="K22" i="22"/>
  <c r="R192" i="23"/>
  <c r="Z191" i="23"/>
  <c r="W191" i="23"/>
  <c r="I21" i="22"/>
  <c r="T188" i="23"/>
  <c r="G188" i="23"/>
  <c r="G188" i="14"/>
  <c r="AA187" i="23"/>
  <c r="AA187" i="14"/>
  <c r="F187" i="23"/>
  <c r="F187" i="14"/>
  <c r="T186" i="23"/>
  <c r="G186" i="23"/>
  <c r="G186" i="14"/>
  <c r="AA21" i="22"/>
  <c r="AA185" i="23"/>
  <c r="AA185" i="14"/>
  <c r="J21" i="22"/>
  <c r="R184" i="23"/>
  <c r="F184" i="23"/>
  <c r="F184" i="14"/>
  <c r="AC183" i="23"/>
  <c r="AD183" i="23"/>
  <c r="AC183" i="14"/>
  <c r="W20" i="13" s="1"/>
  <c r="AD183" i="14"/>
  <c r="Q20" i="22"/>
  <c r="N20" i="22"/>
  <c r="H183" i="23"/>
  <c r="H183" i="14"/>
  <c r="AA182" i="23"/>
  <c r="AA182" i="14"/>
  <c r="R181" i="23"/>
  <c r="O19" i="22" s="1"/>
  <c r="F181" i="23"/>
  <c r="F181" i="14"/>
  <c r="AC180" i="23"/>
  <c r="AD180" i="23"/>
  <c r="AC180" i="14"/>
  <c r="AD180" i="14"/>
  <c r="Q19" i="22"/>
  <c r="N19" i="22"/>
  <c r="H180" i="23"/>
  <c r="H180" i="14"/>
  <c r="Y18" i="22"/>
  <c r="H178" i="23"/>
  <c r="H178" i="14"/>
  <c r="Z177" i="23"/>
  <c r="P19" i="22"/>
  <c r="AB167" i="23"/>
  <c r="AB167" i="14"/>
  <c r="H164" i="23"/>
  <c r="H164" i="14"/>
  <c r="R209" i="23"/>
  <c r="O23" i="22" s="1"/>
  <c r="H205" i="23"/>
  <c r="H205" i="14"/>
  <c r="G204" i="23"/>
  <c r="G204" i="14"/>
  <c r="F210" i="23"/>
  <c r="F210" i="14"/>
  <c r="M23" i="22"/>
  <c r="AB200" i="23"/>
  <c r="AB200" i="14"/>
  <c r="H200" i="23"/>
  <c r="H200" i="14"/>
  <c r="W198" i="23"/>
  <c r="L21" i="22"/>
  <c r="AA184" i="23"/>
  <c r="AA184" i="14"/>
  <c r="AA181" i="23"/>
  <c r="AA181" i="14"/>
  <c r="AA171" i="23"/>
  <c r="AA171" i="14"/>
  <c r="W167" i="23"/>
  <c r="Z212" i="23"/>
  <c r="AA212" i="23"/>
  <c r="AA212" i="14"/>
  <c r="AB211" i="23"/>
  <c r="AB211" i="14"/>
  <c r="F211" i="23"/>
  <c r="F211" i="14"/>
  <c r="G210" i="23"/>
  <c r="G210" i="14"/>
  <c r="AA23" i="22"/>
  <c r="AA209" i="23"/>
  <c r="AA209" i="14"/>
  <c r="J23" i="22"/>
  <c r="H207" i="23"/>
  <c r="H207" i="14"/>
  <c r="AD204" i="23"/>
  <c r="AD204" i="14"/>
  <c r="AC204" i="23"/>
  <c r="AC204" i="14"/>
  <c r="H204" i="23"/>
  <c r="H204" i="14"/>
  <c r="T203" i="23"/>
  <c r="G203" i="23"/>
  <c r="G203" i="14"/>
  <c r="AA202" i="23"/>
  <c r="AA202" i="14"/>
  <c r="AD201" i="23"/>
  <c r="AC201" i="14"/>
  <c r="AD201" i="14"/>
  <c r="AC201" i="23"/>
  <c r="H201" i="23"/>
  <c r="H201" i="14"/>
  <c r="T200" i="23"/>
  <c r="AA199" i="23"/>
  <c r="AA199" i="14"/>
  <c r="R198" i="23"/>
  <c r="F198" i="23"/>
  <c r="F198" i="14"/>
  <c r="AD197" i="23"/>
  <c r="AC197" i="14"/>
  <c r="AD197" i="14"/>
  <c r="AC197" i="23"/>
  <c r="H197" i="23"/>
  <c r="H197" i="14"/>
  <c r="Z196" i="23"/>
  <c r="W196" i="23"/>
  <c r="R195" i="23"/>
  <c r="G194" i="23"/>
  <c r="G194" i="14"/>
  <c r="AA22" i="22"/>
  <c r="AA193" i="23"/>
  <c r="AA193" i="14"/>
  <c r="J22" i="22"/>
  <c r="E240" i="11"/>
  <c r="F192" i="23"/>
  <c r="F192" i="14"/>
  <c r="R190" i="23"/>
  <c r="E238" i="11"/>
  <c r="F190" i="23"/>
  <c r="F190" i="14"/>
  <c r="W188" i="23"/>
  <c r="H187" i="23"/>
  <c r="H187" i="14"/>
  <c r="Z186" i="23"/>
  <c r="W186" i="23"/>
  <c r="Y21" i="22"/>
  <c r="AB184" i="23"/>
  <c r="AB184" i="14"/>
  <c r="H184" i="23"/>
  <c r="H184" i="14"/>
  <c r="M20" i="22"/>
  <c r="AB181" i="23"/>
  <c r="AB181" i="14"/>
  <c r="H181" i="23"/>
  <c r="H181" i="14"/>
  <c r="M19" i="22"/>
  <c r="Z179" i="23"/>
  <c r="W179" i="23"/>
  <c r="F205" i="23"/>
  <c r="F205" i="14"/>
  <c r="AB195" i="23"/>
  <c r="AB195" i="14"/>
  <c r="H192" i="23"/>
  <c r="H192" i="14"/>
  <c r="AC169" i="23"/>
  <c r="AD169" i="23"/>
  <c r="AC169" i="14"/>
  <c r="AD169" i="14"/>
  <c r="AA168" i="23"/>
  <c r="AA168" i="14"/>
  <c r="F167" i="23"/>
  <c r="F167" i="14"/>
  <c r="G166" i="23"/>
  <c r="G166" i="14"/>
  <c r="F154" i="23"/>
  <c r="F154" i="14"/>
  <c r="AD153" i="23"/>
  <c r="AC153" i="23"/>
  <c r="L15" i="22"/>
  <c r="W148" i="23"/>
  <c r="AB146" i="23"/>
  <c r="AB146" i="14"/>
  <c r="F146" i="23"/>
  <c r="F146" i="14"/>
  <c r="G145" i="23"/>
  <c r="G145" i="14"/>
  <c r="AA144" i="23"/>
  <c r="AA144" i="14"/>
  <c r="AB143" i="23"/>
  <c r="AB143" i="14"/>
  <c r="F142" i="23"/>
  <c r="F142" i="14"/>
  <c r="AC139" i="23"/>
  <c r="AD139" i="23"/>
  <c r="AD139" i="14"/>
  <c r="AC139" i="14"/>
  <c r="W138" i="23"/>
  <c r="AB136" i="23"/>
  <c r="AB136" i="14"/>
  <c r="F136" i="23"/>
  <c r="F136" i="14"/>
  <c r="W134" i="23"/>
  <c r="G132" i="23"/>
  <c r="G132" i="14"/>
  <c r="AB130" i="23"/>
  <c r="AB130" i="14"/>
  <c r="AC130" i="23"/>
  <c r="AD130" i="23"/>
  <c r="AD130" i="14"/>
  <c r="AC130" i="14"/>
  <c r="H130" i="23"/>
  <c r="H130" i="14"/>
  <c r="G128" i="23"/>
  <c r="G128" i="14"/>
  <c r="AB126" i="23"/>
  <c r="AB126" i="14"/>
  <c r="AC126" i="23"/>
  <c r="AD126" i="23"/>
  <c r="AC126" i="14"/>
  <c r="AD126" i="14"/>
  <c r="H126" i="23"/>
  <c r="H126" i="14"/>
  <c r="AB124" i="23"/>
  <c r="AB124" i="14"/>
  <c r="AC124" i="23"/>
  <c r="AD124" i="23"/>
  <c r="AD124" i="14"/>
  <c r="AC124" i="14"/>
  <c r="W123" i="23"/>
  <c r="H122" i="23"/>
  <c r="H122" i="14"/>
  <c r="H120" i="23"/>
  <c r="H120" i="14"/>
  <c r="F118" i="23"/>
  <c r="F118" i="14"/>
  <c r="AC117" i="23"/>
  <c r="AD117" i="23"/>
  <c r="AD117" i="14"/>
  <c r="AC117" i="14"/>
  <c r="W116" i="23"/>
  <c r="G114" i="23"/>
  <c r="G114" i="14"/>
  <c r="AA113" i="23"/>
  <c r="AA113" i="14"/>
  <c r="G112" i="23"/>
  <c r="G112" i="14"/>
  <c r="AA111" i="23"/>
  <c r="AA111" i="14"/>
  <c r="AB110" i="23"/>
  <c r="AB110" i="14"/>
  <c r="H110" i="23"/>
  <c r="H110" i="14"/>
  <c r="F108" i="23"/>
  <c r="F108" i="14"/>
  <c r="G107" i="23"/>
  <c r="G107" i="14"/>
  <c r="AA106" i="23"/>
  <c r="AA106" i="14"/>
  <c r="F106" i="23"/>
  <c r="F106" i="14"/>
  <c r="G105" i="23"/>
  <c r="G105" i="14"/>
  <c r="AA104" i="23"/>
  <c r="AA104" i="14"/>
  <c r="F104" i="23"/>
  <c r="F104" i="14"/>
  <c r="W103" i="23"/>
  <c r="W101" i="23"/>
  <c r="G99" i="23"/>
  <c r="G99" i="14"/>
  <c r="AA98" i="23"/>
  <c r="AA98" i="14"/>
  <c r="H10" i="22"/>
  <c r="F97" i="23"/>
  <c r="F97" i="14"/>
  <c r="AC96" i="23"/>
  <c r="AD96" i="23"/>
  <c r="AC96" i="14"/>
  <c r="AD96" i="14"/>
  <c r="H96" i="23"/>
  <c r="H96" i="14"/>
  <c r="W95" i="23"/>
  <c r="AB94" i="23"/>
  <c r="AB94" i="14"/>
  <c r="F94" i="23"/>
  <c r="F94" i="14"/>
  <c r="AD91" i="23"/>
  <c r="AC91" i="23"/>
  <c r="Q9" i="22"/>
  <c r="N9" i="22"/>
  <c r="H91" i="23"/>
  <c r="H91" i="14"/>
  <c r="AC88" i="23"/>
  <c r="AD88" i="23"/>
  <c r="AC88" i="14"/>
  <c r="AD88" i="14"/>
  <c r="H88" i="23"/>
  <c r="H88" i="14"/>
  <c r="AA86" i="23"/>
  <c r="AA86" i="14"/>
  <c r="F85" i="23"/>
  <c r="F85" i="14"/>
  <c r="AC84" i="23"/>
  <c r="AD84" i="23"/>
  <c r="AD84" i="14"/>
  <c r="AC84" i="14"/>
  <c r="H84" i="23"/>
  <c r="H84" i="14"/>
  <c r="AA82" i="23"/>
  <c r="AA82" i="14"/>
  <c r="S18" i="22"/>
  <c r="M18" i="22"/>
  <c r="AA177" i="23"/>
  <c r="AA177" i="14"/>
  <c r="AC176" i="23"/>
  <c r="AD176" i="23"/>
  <c r="AC176" i="14"/>
  <c r="AD176" i="14"/>
  <c r="H176" i="23"/>
  <c r="H176" i="14"/>
  <c r="AF17" i="22"/>
  <c r="Z175" i="23"/>
  <c r="W175" i="23"/>
  <c r="K17" i="22"/>
  <c r="R174" i="23"/>
  <c r="AA172" i="23"/>
  <c r="AA172" i="14"/>
  <c r="AB171" i="23"/>
  <c r="AB171" i="14"/>
  <c r="T171" i="23"/>
  <c r="G171" i="23"/>
  <c r="G171" i="14"/>
  <c r="AA170" i="23"/>
  <c r="AA170" i="14"/>
  <c r="AB169" i="23"/>
  <c r="AB169" i="14"/>
  <c r="H169" i="23"/>
  <c r="H169" i="14"/>
  <c r="Z168" i="23"/>
  <c r="W168" i="23"/>
  <c r="R167" i="23"/>
  <c r="AA165" i="23"/>
  <c r="AA165" i="14"/>
  <c r="AB164" i="23"/>
  <c r="AB164" i="14"/>
  <c r="E212" i="11"/>
  <c r="F164" i="23"/>
  <c r="F164" i="14"/>
  <c r="T163" i="23"/>
  <c r="G163" i="23"/>
  <c r="G163" i="14"/>
  <c r="AD161" i="23"/>
  <c r="AC161" i="23"/>
  <c r="AC161" i="14"/>
  <c r="AD161" i="14"/>
  <c r="H161" i="23"/>
  <c r="H161" i="14"/>
  <c r="T160" i="23"/>
  <c r="G160" i="23"/>
  <c r="G160" i="14"/>
  <c r="AD158" i="23"/>
  <c r="AC158" i="23"/>
  <c r="AC158" i="14"/>
  <c r="AD158" i="14"/>
  <c r="H158" i="23"/>
  <c r="H158" i="14"/>
  <c r="AF16" i="22"/>
  <c r="AA157" i="23"/>
  <c r="AA157" i="14"/>
  <c r="J16" i="22"/>
  <c r="R156" i="23"/>
  <c r="E204" i="11"/>
  <c r="F156" i="23"/>
  <c r="F156" i="14"/>
  <c r="AC155" i="23"/>
  <c r="AD155" i="23"/>
  <c r="AC155" i="14"/>
  <c r="AD155" i="14"/>
  <c r="G155" i="23"/>
  <c r="G155" i="14"/>
  <c r="AA154" i="23"/>
  <c r="AA154" i="14"/>
  <c r="AB153" i="23"/>
  <c r="M15" i="22"/>
  <c r="AA152" i="23"/>
  <c r="AA152" i="14"/>
  <c r="F152" i="23"/>
  <c r="F152" i="14"/>
  <c r="AC151" i="23"/>
  <c r="AD151" i="23"/>
  <c r="AD151" i="14"/>
  <c r="AC151" i="14"/>
  <c r="W151" i="23"/>
  <c r="K14" i="22"/>
  <c r="AC149" i="23"/>
  <c r="AD149" i="23"/>
  <c r="AD149" i="14"/>
  <c r="AC149" i="14"/>
  <c r="Q13" i="22"/>
  <c r="N13" i="22"/>
  <c r="H149" i="23"/>
  <c r="H149" i="14"/>
  <c r="T148" i="23"/>
  <c r="G148" i="23"/>
  <c r="G148" i="14"/>
  <c r="AA147" i="23"/>
  <c r="AA147" i="14"/>
  <c r="R146" i="23"/>
  <c r="H12" i="22"/>
  <c r="AC145" i="23"/>
  <c r="AD145" i="23"/>
  <c r="AC145" i="14"/>
  <c r="AD145" i="14"/>
  <c r="Z144" i="23"/>
  <c r="W144" i="23"/>
  <c r="T143" i="23"/>
  <c r="G143" i="23"/>
  <c r="G143" i="14"/>
  <c r="AA142" i="23"/>
  <c r="AA142" i="14"/>
  <c r="R142" i="23"/>
  <c r="T141" i="23"/>
  <c r="G141" i="23"/>
  <c r="G141" i="14"/>
  <c r="AB139" i="23"/>
  <c r="AB139" i="14"/>
  <c r="H139" i="23"/>
  <c r="H139" i="14"/>
  <c r="AF11" i="22"/>
  <c r="T138" i="23"/>
  <c r="K11" i="22"/>
  <c r="AA137" i="23"/>
  <c r="AA137" i="14"/>
  <c r="R136" i="23"/>
  <c r="AC135" i="23"/>
  <c r="AD135" i="23"/>
  <c r="AD135" i="14"/>
  <c r="AC135" i="14"/>
  <c r="H135" i="23"/>
  <c r="H135" i="14"/>
  <c r="T134" i="23"/>
  <c r="AA131" i="23"/>
  <c r="AA131" i="14"/>
  <c r="E178" i="11"/>
  <c r="F130" i="23"/>
  <c r="F130" i="14"/>
  <c r="AB128" i="23"/>
  <c r="AB128" i="14"/>
  <c r="AC128" i="23"/>
  <c r="AD128" i="23"/>
  <c r="AC128" i="14"/>
  <c r="AD128" i="14"/>
  <c r="AA127" i="23"/>
  <c r="AA127" i="14"/>
  <c r="E174" i="11"/>
  <c r="F126" i="23"/>
  <c r="F126" i="14"/>
  <c r="Z125" i="23"/>
  <c r="W125" i="23"/>
  <c r="H124" i="23"/>
  <c r="H124" i="14"/>
  <c r="G123" i="23"/>
  <c r="G123" i="14"/>
  <c r="R122" i="23"/>
  <c r="E170" i="11"/>
  <c r="F122" i="23"/>
  <c r="F122" i="14"/>
  <c r="G121" i="23"/>
  <c r="G121" i="14"/>
  <c r="AA120" i="23"/>
  <c r="AA120" i="14"/>
  <c r="R120" i="23"/>
  <c r="E168" i="11"/>
  <c r="F120" i="23"/>
  <c r="F120" i="14"/>
  <c r="G119" i="23"/>
  <c r="G119" i="14"/>
  <c r="AA118" i="23"/>
  <c r="AA118" i="14"/>
  <c r="AB117" i="23"/>
  <c r="AB117" i="14"/>
  <c r="H117" i="23"/>
  <c r="H117" i="14"/>
  <c r="G116" i="23"/>
  <c r="G116" i="14"/>
  <c r="AA115" i="23"/>
  <c r="AA115" i="14"/>
  <c r="AB114" i="23"/>
  <c r="AB114" i="14"/>
  <c r="AC114" i="23"/>
  <c r="AD114" i="23"/>
  <c r="AD114" i="14"/>
  <c r="AC114" i="14"/>
  <c r="AB112" i="23"/>
  <c r="AB112" i="14"/>
  <c r="AC112" i="23"/>
  <c r="AD112" i="23"/>
  <c r="AC112" i="14"/>
  <c r="AD112" i="14"/>
  <c r="Z111" i="23"/>
  <c r="W111" i="23"/>
  <c r="R110" i="23"/>
  <c r="E158" i="11"/>
  <c r="F110" i="23"/>
  <c r="F110" i="14"/>
  <c r="Z109" i="23"/>
  <c r="W109" i="23"/>
  <c r="AD107" i="23"/>
  <c r="AC107" i="23"/>
  <c r="AC107" i="14"/>
  <c r="AD107" i="14"/>
  <c r="T103" i="23"/>
  <c r="H102" i="23"/>
  <c r="H102" i="14"/>
  <c r="T101" i="23"/>
  <c r="G101" i="23"/>
  <c r="G101" i="14"/>
  <c r="AA100" i="23"/>
  <c r="AA100" i="14"/>
  <c r="AC99" i="23"/>
  <c r="AD99" i="23"/>
  <c r="AC99" i="14"/>
  <c r="AD99" i="14"/>
  <c r="Z98" i="23"/>
  <c r="W98" i="23"/>
  <c r="Y10" i="22"/>
  <c r="AB96" i="23"/>
  <c r="AB96" i="14"/>
  <c r="F96" i="23"/>
  <c r="F96" i="14"/>
  <c r="T95" i="23"/>
  <c r="R94" i="23"/>
  <c r="AC93" i="23"/>
  <c r="AD93" i="23"/>
  <c r="AD93" i="14"/>
  <c r="AC93" i="14"/>
  <c r="H93" i="23"/>
  <c r="H93" i="14"/>
  <c r="AB91" i="23"/>
  <c r="S9" i="22"/>
  <c r="AA90" i="23"/>
  <c r="AA90" i="14"/>
  <c r="Z89" i="23"/>
  <c r="W89" i="23"/>
  <c r="AB88" i="23"/>
  <c r="AB88" i="14"/>
  <c r="F88" i="23"/>
  <c r="F88" i="14"/>
  <c r="L8" i="22"/>
  <c r="G87" i="23"/>
  <c r="G87" i="14"/>
  <c r="Z86" i="23"/>
  <c r="W86" i="23"/>
  <c r="AB84" i="23"/>
  <c r="AB84" i="14"/>
  <c r="E132" i="11"/>
  <c r="F84" i="23"/>
  <c r="F84" i="14"/>
  <c r="G83" i="23"/>
  <c r="G83" i="14"/>
  <c r="Z82" i="23"/>
  <c r="W82" i="23"/>
  <c r="AB80" i="23"/>
  <c r="AB80" i="14"/>
  <c r="H80" i="23"/>
  <c r="H80" i="14"/>
  <c r="AA78" i="23"/>
  <c r="AA78" i="14"/>
  <c r="R77" i="23"/>
  <c r="E125" i="11"/>
  <c r="F77" i="23"/>
  <c r="F77" i="14"/>
  <c r="AC76" i="23"/>
  <c r="AD76" i="23"/>
  <c r="AD76" i="14"/>
  <c r="AC76" i="14"/>
  <c r="L7" i="22"/>
  <c r="G76" i="23"/>
  <c r="G76" i="14"/>
  <c r="AA75" i="23"/>
  <c r="AA75" i="14"/>
  <c r="AC74" i="23"/>
  <c r="AD74" i="23"/>
  <c r="AD74" i="14"/>
  <c r="AC74" i="14"/>
  <c r="H74" i="23"/>
  <c r="H74" i="14"/>
  <c r="R73" i="23"/>
  <c r="AD72" i="23"/>
  <c r="AC72" i="23"/>
  <c r="AC72" i="14"/>
  <c r="AD72" i="14"/>
  <c r="H72" i="23"/>
  <c r="H72" i="14"/>
  <c r="Z71" i="23"/>
  <c r="AD70" i="23"/>
  <c r="AC70" i="23"/>
  <c r="AC70" i="14"/>
  <c r="AD70" i="14"/>
  <c r="AB68" i="23"/>
  <c r="AB68" i="14"/>
  <c r="E116" i="11"/>
  <c r="F68" i="23"/>
  <c r="F68" i="14"/>
  <c r="AA67" i="23"/>
  <c r="AA67" i="14"/>
  <c r="F66" i="23"/>
  <c r="F66" i="14"/>
  <c r="G65" i="23"/>
  <c r="G65" i="14"/>
  <c r="W64" i="23"/>
  <c r="E112" i="11"/>
  <c r="F64" i="23"/>
  <c r="F64" i="14"/>
  <c r="AD63" i="23"/>
  <c r="AC63" i="23"/>
  <c r="AD63" i="14"/>
  <c r="AC63" i="14"/>
  <c r="Z62" i="23"/>
  <c r="W62" i="23"/>
  <c r="AB61" i="23"/>
  <c r="AB61" i="14"/>
  <c r="E109" i="11"/>
  <c r="F61" i="23"/>
  <c r="F61" i="14"/>
  <c r="Z60" i="23"/>
  <c r="H60" i="23"/>
  <c r="H60" i="14"/>
  <c r="Z59" i="23"/>
  <c r="AC58" i="23"/>
  <c r="AD58" i="23"/>
  <c r="AD58" i="14"/>
  <c r="AC58" i="14"/>
  <c r="Z57" i="23"/>
  <c r="R57" i="23"/>
  <c r="AD56" i="23"/>
  <c r="AC56" i="23"/>
  <c r="AC56" i="14"/>
  <c r="AD56" i="14"/>
  <c r="W53" i="23"/>
  <c r="F53" i="23"/>
  <c r="F53" i="14"/>
  <c r="AA51" i="23"/>
  <c r="AA51" i="14"/>
  <c r="AA50" i="23"/>
  <c r="AA50" i="14"/>
  <c r="T49" i="23"/>
  <c r="G49" i="23"/>
  <c r="G49" i="14"/>
  <c r="AB48" i="23"/>
  <c r="AB48" i="14"/>
  <c r="G48" i="23"/>
  <c r="G48" i="14"/>
  <c r="AA46" i="23"/>
  <c r="AA46" i="14"/>
  <c r="AC45" i="23"/>
  <c r="AD45" i="23"/>
  <c r="AD45" i="14"/>
  <c r="AC45" i="14"/>
  <c r="H45" i="23"/>
  <c r="H45" i="14"/>
  <c r="Z44" i="23"/>
  <c r="W44" i="23"/>
  <c r="AB43" i="23"/>
  <c r="AB43" i="14"/>
  <c r="E91" i="11"/>
  <c r="F43" i="23"/>
  <c r="F43" i="14"/>
  <c r="T42" i="23"/>
  <c r="G42" i="23"/>
  <c r="G42" i="14"/>
  <c r="AA40" i="23"/>
  <c r="AA40" i="14"/>
  <c r="W39" i="23"/>
  <c r="AB38" i="23"/>
  <c r="AB38" i="14"/>
  <c r="H38" i="23"/>
  <c r="H38" i="14"/>
  <c r="AA37" i="23"/>
  <c r="AA37" i="14"/>
  <c r="AC36" i="23"/>
  <c r="AD36" i="23"/>
  <c r="AD36" i="14"/>
  <c r="AC36" i="14"/>
  <c r="R36" i="23"/>
  <c r="AC35" i="23"/>
  <c r="AD35" i="23"/>
  <c r="AD35" i="14"/>
  <c r="AC35" i="14"/>
  <c r="W35" i="23"/>
  <c r="T34" i="23"/>
  <c r="G34" i="23"/>
  <c r="G34" i="14"/>
  <c r="T33" i="23"/>
  <c r="G33" i="23"/>
  <c r="G33" i="14"/>
  <c r="E80" i="11"/>
  <c r="F32" i="23"/>
  <c r="F32" i="14"/>
  <c r="T31" i="23"/>
  <c r="W29" i="23"/>
  <c r="AB28" i="23"/>
  <c r="AB28" i="14"/>
  <c r="AC28" i="23"/>
  <c r="AD28" i="23"/>
  <c r="AD28" i="14"/>
  <c r="AC28" i="14"/>
  <c r="H28" i="23"/>
  <c r="H28" i="14"/>
  <c r="AA27" i="23"/>
  <c r="AA27" i="14"/>
  <c r="F27" i="23"/>
  <c r="F27" i="14"/>
  <c r="Z26" i="23"/>
  <c r="W26" i="23"/>
  <c r="T24" i="23"/>
  <c r="L6" i="22"/>
  <c r="G24" i="23"/>
  <c r="G24" i="14"/>
  <c r="H23" i="23"/>
  <c r="H23" i="14"/>
  <c r="H22" i="23"/>
  <c r="H22" i="14"/>
  <c r="Z21" i="23"/>
  <c r="W21" i="23"/>
  <c r="E68" i="11"/>
  <c r="F20" i="23"/>
  <c r="F20" i="14"/>
  <c r="T19" i="23"/>
  <c r="G19" i="23"/>
  <c r="G19" i="14"/>
  <c r="AD17" i="23"/>
  <c r="AC17" i="23"/>
  <c r="AC17" i="14"/>
  <c r="AD17" i="14"/>
  <c r="T16" i="23"/>
  <c r="G16" i="23"/>
  <c r="G16" i="14"/>
  <c r="R15" i="23"/>
  <c r="AA14" i="23"/>
  <c r="AA14" i="14"/>
  <c r="AC13" i="23"/>
  <c r="AD13" i="23"/>
  <c r="AD13" i="14"/>
  <c r="AC13" i="14"/>
  <c r="W13" i="23"/>
  <c r="AC12" i="23"/>
  <c r="AD12" i="23"/>
  <c r="AD12" i="14"/>
  <c r="AC12" i="14"/>
  <c r="G12" i="23"/>
  <c r="G12" i="14"/>
  <c r="AB5" i="22"/>
  <c r="AA11" i="23"/>
  <c r="AA11" i="14"/>
  <c r="J5" i="22"/>
  <c r="R10" i="23"/>
  <c r="AC9" i="23"/>
  <c r="AD9" i="23"/>
  <c r="AC9" i="14"/>
  <c r="AD9" i="14"/>
  <c r="H9" i="23"/>
  <c r="H9" i="14"/>
  <c r="Z8" i="23"/>
  <c r="W8" i="23"/>
  <c r="AC6" i="23"/>
  <c r="AD6" i="23"/>
  <c r="AC6" i="14"/>
  <c r="AD6" i="14"/>
  <c r="H6" i="23"/>
  <c r="H6" i="14"/>
  <c r="T5" i="23"/>
  <c r="AA4" i="23"/>
  <c r="AA4" i="14"/>
  <c r="AA4" i="22"/>
  <c r="AA3" i="23"/>
  <c r="AA3" i="14"/>
  <c r="J4" i="22"/>
  <c r="AD207" i="23"/>
  <c r="AC207" i="14"/>
  <c r="AD207" i="14"/>
  <c r="AC207" i="23"/>
  <c r="F81" i="23"/>
  <c r="F81" i="14"/>
  <c r="AC80" i="23"/>
  <c r="AD80" i="23"/>
  <c r="AC80" i="14"/>
  <c r="AD80" i="14"/>
  <c r="W79" i="23"/>
  <c r="AB77" i="23"/>
  <c r="AB77" i="14"/>
  <c r="W76" i="23"/>
  <c r="K7" i="22"/>
  <c r="F73" i="23"/>
  <c r="F73" i="14"/>
  <c r="AA71" i="23"/>
  <c r="AA71" i="14"/>
  <c r="W70" i="23"/>
  <c r="AB69" i="23"/>
  <c r="AB69" i="14"/>
  <c r="AC68" i="23"/>
  <c r="AD68" i="23"/>
  <c r="AD68" i="14"/>
  <c r="AC68" i="14"/>
  <c r="H68" i="23"/>
  <c r="H68" i="14"/>
  <c r="AB66" i="23"/>
  <c r="AB66" i="14"/>
  <c r="H66" i="23"/>
  <c r="H66" i="14"/>
  <c r="W65" i="23"/>
  <c r="AB64" i="23"/>
  <c r="AB64" i="14"/>
  <c r="H64" i="23"/>
  <c r="H64" i="14"/>
  <c r="G63" i="23"/>
  <c r="G63" i="14"/>
  <c r="AA62" i="23"/>
  <c r="AA62" i="14"/>
  <c r="AC61" i="23"/>
  <c r="AD61" i="23"/>
  <c r="AD61" i="14"/>
  <c r="AC61" i="14"/>
  <c r="H61" i="23"/>
  <c r="H61" i="14"/>
  <c r="AA60" i="23"/>
  <c r="AA60" i="14"/>
  <c r="AA59" i="23"/>
  <c r="AA59" i="14"/>
  <c r="F59" i="23"/>
  <c r="F59" i="14"/>
  <c r="G58" i="23"/>
  <c r="G58" i="14"/>
  <c r="AA57" i="23"/>
  <c r="AA57" i="14"/>
  <c r="F57" i="23"/>
  <c r="F57" i="14"/>
  <c r="W56" i="23"/>
  <c r="AB55" i="23"/>
  <c r="AB55" i="14"/>
  <c r="AB54" i="23"/>
  <c r="AB54" i="14"/>
  <c r="F54" i="23"/>
  <c r="F54" i="14"/>
  <c r="H53" i="23"/>
  <c r="H53" i="14"/>
  <c r="G52" i="23"/>
  <c r="G52" i="14"/>
  <c r="G51" i="23"/>
  <c r="G51" i="14"/>
  <c r="AC48" i="23"/>
  <c r="AD48" i="23"/>
  <c r="AC48" i="14"/>
  <c r="AD48" i="14"/>
  <c r="AC47" i="23"/>
  <c r="AD47" i="23"/>
  <c r="AD47" i="14"/>
  <c r="AC47" i="14"/>
  <c r="G47" i="23"/>
  <c r="G47" i="14"/>
  <c r="AA44" i="23"/>
  <c r="AA44" i="14"/>
  <c r="AC43" i="23"/>
  <c r="AD43" i="23"/>
  <c r="AD43" i="14"/>
  <c r="AC43" i="14"/>
  <c r="H43" i="23"/>
  <c r="H43" i="14"/>
  <c r="AB41" i="23"/>
  <c r="AB41" i="14"/>
  <c r="G41" i="23"/>
  <c r="G41" i="14"/>
  <c r="F40" i="23"/>
  <c r="F40" i="14"/>
  <c r="AC38" i="23"/>
  <c r="AD38" i="23"/>
  <c r="AC38" i="14"/>
  <c r="AD38" i="14"/>
  <c r="F36" i="23"/>
  <c r="F36" i="14"/>
  <c r="W34" i="23"/>
  <c r="H32" i="23"/>
  <c r="H32" i="14"/>
  <c r="W31" i="23"/>
  <c r="AB30" i="23"/>
  <c r="AB30" i="14"/>
  <c r="H27" i="23"/>
  <c r="H27" i="14"/>
  <c r="AA26" i="23"/>
  <c r="AA26" i="14"/>
  <c r="W24" i="23"/>
  <c r="K6" i="22"/>
  <c r="AD23" i="23"/>
  <c r="AC23" i="23"/>
  <c r="AD23" i="14"/>
  <c r="AC23" i="14"/>
  <c r="AA21" i="23"/>
  <c r="AA21" i="14"/>
  <c r="AB20" i="23"/>
  <c r="AB20" i="14"/>
  <c r="AC20" i="23"/>
  <c r="AD20" i="23"/>
  <c r="AD20" i="14"/>
  <c r="AC20" i="14"/>
  <c r="H20" i="23"/>
  <c r="H20" i="14"/>
  <c r="W19" i="23"/>
  <c r="F18" i="23"/>
  <c r="F18" i="14"/>
  <c r="W16" i="23"/>
  <c r="AB15" i="23"/>
  <c r="AB15" i="14"/>
  <c r="F15" i="23"/>
  <c r="F15" i="14"/>
  <c r="I5" i="22"/>
  <c r="AB10" i="23"/>
  <c r="AB10" i="14"/>
  <c r="F10" i="23"/>
  <c r="F10" i="14"/>
  <c r="AA8" i="23"/>
  <c r="AA8" i="14"/>
  <c r="F7" i="23"/>
  <c r="F7" i="14"/>
  <c r="W5" i="23"/>
  <c r="Y4" i="22"/>
  <c r="I4" i="22"/>
  <c r="AC106" i="23"/>
  <c r="AD106" i="23"/>
  <c r="AD106" i="14"/>
  <c r="AC106" i="14"/>
  <c r="AC102" i="23"/>
  <c r="AD102" i="23"/>
  <c r="AC102" i="14"/>
  <c r="AD102" i="14"/>
  <c r="W132" i="23"/>
  <c r="R131" i="23"/>
  <c r="AA129" i="23"/>
  <c r="AA129" i="14"/>
  <c r="R129" i="23"/>
  <c r="Z128" i="23"/>
  <c r="W128" i="23"/>
  <c r="R127" i="23"/>
  <c r="F125" i="23"/>
  <c r="F125" i="14"/>
  <c r="G124" i="23"/>
  <c r="G124" i="14"/>
  <c r="AA123" i="23"/>
  <c r="AA123" i="14"/>
  <c r="AB122" i="23"/>
  <c r="AB122" i="14"/>
  <c r="AC122" i="23"/>
  <c r="AD122" i="23"/>
  <c r="AD122" i="14"/>
  <c r="AC122" i="14"/>
  <c r="Z121" i="23"/>
  <c r="W121" i="23"/>
  <c r="Z119" i="23"/>
  <c r="W119" i="23"/>
  <c r="R118" i="23"/>
  <c r="H118" i="23"/>
  <c r="H118" i="14"/>
  <c r="G117" i="23"/>
  <c r="G117" i="14"/>
  <c r="AA116" i="23"/>
  <c r="AA116" i="14"/>
  <c r="R115" i="23"/>
  <c r="F115" i="23"/>
  <c r="F115" i="14"/>
  <c r="T114" i="23"/>
  <c r="R113" i="23"/>
  <c r="F113" i="23"/>
  <c r="F113" i="14"/>
  <c r="T112" i="23"/>
  <c r="AC110" i="23"/>
  <c r="AD110" i="23"/>
  <c r="AC110" i="14"/>
  <c r="AD110" i="14"/>
  <c r="AB108" i="23"/>
  <c r="AB108" i="14"/>
  <c r="H108" i="23"/>
  <c r="H108" i="14"/>
  <c r="T107" i="23"/>
  <c r="H106" i="23"/>
  <c r="H106" i="14"/>
  <c r="Z105" i="23"/>
  <c r="W105" i="23"/>
  <c r="H104" i="23"/>
  <c r="H104" i="14"/>
  <c r="AB102" i="23"/>
  <c r="AB102" i="14"/>
  <c r="G102" i="23"/>
  <c r="G102" i="14"/>
  <c r="AA101" i="23"/>
  <c r="AA101" i="14"/>
  <c r="R100" i="23"/>
  <c r="F100" i="23"/>
  <c r="F100" i="14"/>
  <c r="T99" i="23"/>
  <c r="AJ98" i="14"/>
  <c r="L98" i="23"/>
  <c r="AB97" i="23"/>
  <c r="AB97" i="14"/>
  <c r="S10" i="22"/>
  <c r="H97" i="23"/>
  <c r="H97" i="14"/>
  <c r="AA95" i="23"/>
  <c r="AA95" i="14"/>
  <c r="AC94" i="23"/>
  <c r="AD94" i="23"/>
  <c r="AC94" i="14"/>
  <c r="AD94" i="14"/>
  <c r="H94" i="23"/>
  <c r="H94" i="14"/>
  <c r="T93" i="23"/>
  <c r="AB92" i="23"/>
  <c r="AB92" i="14"/>
  <c r="F92" i="23"/>
  <c r="F92" i="14"/>
  <c r="M9" i="22"/>
  <c r="F90" i="23"/>
  <c r="F90" i="14"/>
  <c r="AA89" i="23"/>
  <c r="AA89" i="14"/>
  <c r="R89" i="23"/>
  <c r="AB8" i="22"/>
  <c r="Z87" i="23"/>
  <c r="W87" i="23"/>
  <c r="J8" i="22"/>
  <c r="AB85" i="23"/>
  <c r="AB85" i="14"/>
  <c r="Z83" i="23"/>
  <c r="W83" i="23"/>
  <c r="AB81" i="23"/>
  <c r="AB81" i="14"/>
  <c r="T80" i="23"/>
  <c r="G80" i="23"/>
  <c r="G80" i="14"/>
  <c r="AA79" i="23"/>
  <c r="AA79" i="14"/>
  <c r="R78" i="23"/>
  <c r="AD77" i="23"/>
  <c r="AC77" i="23"/>
  <c r="AD77" i="14"/>
  <c r="AC77" i="14"/>
  <c r="H77" i="23"/>
  <c r="H77" i="14"/>
  <c r="AF7" i="22"/>
  <c r="J7" i="22"/>
  <c r="R75" i="23"/>
  <c r="F75" i="23"/>
  <c r="F75" i="14"/>
  <c r="T74" i="23"/>
  <c r="G74" i="23"/>
  <c r="G74" i="14"/>
  <c r="H73" i="23"/>
  <c r="H73" i="14"/>
  <c r="T72" i="23"/>
  <c r="G72" i="23"/>
  <c r="G72" i="14"/>
  <c r="R71" i="23"/>
  <c r="F71" i="23"/>
  <c r="F71" i="14"/>
  <c r="AC69" i="23"/>
  <c r="AD69" i="23"/>
  <c r="AD69" i="14"/>
  <c r="AC69" i="14"/>
  <c r="AC66" i="23"/>
  <c r="AD66" i="23"/>
  <c r="AD66" i="14"/>
  <c r="AC66" i="14"/>
  <c r="AA65" i="23"/>
  <c r="AA65" i="14"/>
  <c r="AD64" i="23"/>
  <c r="AC64" i="23"/>
  <c r="AC64" i="14"/>
  <c r="AD64" i="14"/>
  <c r="T63" i="23"/>
  <c r="R62" i="23"/>
  <c r="T60" i="23"/>
  <c r="G60" i="23"/>
  <c r="G60" i="14"/>
  <c r="H59" i="23"/>
  <c r="H59" i="14"/>
  <c r="H57" i="23"/>
  <c r="H57" i="14"/>
  <c r="F56" i="23"/>
  <c r="F56" i="14"/>
  <c r="AC55" i="23"/>
  <c r="AD55" i="23"/>
  <c r="AD55" i="14"/>
  <c r="AC55" i="14"/>
  <c r="AC54" i="23"/>
  <c r="AD54" i="23"/>
  <c r="AC54" i="14"/>
  <c r="AD54" i="14"/>
  <c r="H54" i="23"/>
  <c r="H54" i="14"/>
  <c r="Z53" i="23"/>
  <c r="R53" i="23"/>
  <c r="AA52" i="23"/>
  <c r="AA52" i="14"/>
  <c r="T52" i="23"/>
  <c r="R50" i="23"/>
  <c r="AA49" i="23"/>
  <c r="AA49" i="14"/>
  <c r="W49" i="23"/>
  <c r="AB47" i="23"/>
  <c r="AB47" i="14"/>
  <c r="R46" i="23"/>
  <c r="T45" i="23"/>
  <c r="G45" i="23"/>
  <c r="G45" i="14"/>
  <c r="Z42" i="23"/>
  <c r="W42" i="23"/>
  <c r="AC41" i="23"/>
  <c r="AD41" i="23"/>
  <c r="AC41" i="14"/>
  <c r="AD41" i="14"/>
  <c r="T41" i="23"/>
  <c r="H40" i="23"/>
  <c r="H40" i="14"/>
  <c r="R39" i="23"/>
  <c r="T38" i="23"/>
  <c r="G38" i="23"/>
  <c r="G38" i="14"/>
  <c r="R37" i="23"/>
  <c r="F37" i="23"/>
  <c r="F37" i="14"/>
  <c r="H36" i="23"/>
  <c r="H36" i="14"/>
  <c r="R35" i="23"/>
  <c r="F35" i="23"/>
  <c r="F35" i="14"/>
  <c r="Z34" i="23"/>
  <c r="W33" i="23"/>
  <c r="AB32" i="23"/>
  <c r="AB32" i="14"/>
  <c r="AA31" i="23"/>
  <c r="AA31" i="14"/>
  <c r="R30" i="23"/>
  <c r="T28" i="23"/>
  <c r="G28" i="23"/>
  <c r="G28" i="14"/>
  <c r="AB25" i="23"/>
  <c r="AB25" i="14"/>
  <c r="F25" i="23"/>
  <c r="F25" i="14"/>
  <c r="AA24" i="23"/>
  <c r="AA24" i="14"/>
  <c r="AB23" i="23"/>
  <c r="AB23" i="14"/>
  <c r="T23" i="23"/>
  <c r="G23" i="23"/>
  <c r="G23" i="14"/>
  <c r="AB22" i="23"/>
  <c r="AB22" i="14"/>
  <c r="AC22" i="23"/>
  <c r="AD22" i="23"/>
  <c r="AC22" i="14"/>
  <c r="AD22" i="14"/>
  <c r="T22" i="23"/>
  <c r="G22" i="23"/>
  <c r="G22" i="14"/>
  <c r="R21" i="23"/>
  <c r="AA19" i="23"/>
  <c r="AA19" i="14"/>
  <c r="AB18" i="23"/>
  <c r="AB18" i="14"/>
  <c r="H18" i="23"/>
  <c r="H18" i="14"/>
  <c r="F17" i="23"/>
  <c r="F17" i="14"/>
  <c r="AA16" i="23"/>
  <c r="AA16" i="14"/>
  <c r="AD15" i="23"/>
  <c r="AC15" i="23"/>
  <c r="AD15" i="14"/>
  <c r="AC15" i="14"/>
  <c r="H15" i="23"/>
  <c r="H15" i="14"/>
  <c r="R14" i="23"/>
  <c r="R13" i="23"/>
  <c r="Y5" i="22"/>
  <c r="R11" i="23"/>
  <c r="H5" i="22"/>
  <c r="AD10" i="23"/>
  <c r="AC10" i="23"/>
  <c r="AD10" i="14"/>
  <c r="AC10" i="14"/>
  <c r="H10" i="23"/>
  <c r="H10" i="14"/>
  <c r="T9" i="23"/>
  <c r="G9" i="23"/>
  <c r="G9" i="14"/>
  <c r="AB7" i="23"/>
  <c r="AB7" i="14"/>
  <c r="H7" i="23"/>
  <c r="H7" i="14"/>
  <c r="T6" i="23"/>
  <c r="G6" i="23"/>
  <c r="G6" i="14"/>
  <c r="AA5" i="23"/>
  <c r="AA5" i="14"/>
  <c r="R4" i="23"/>
  <c r="R3" i="23"/>
  <c r="H4" i="22"/>
  <c r="F3" i="23"/>
  <c r="F3" i="14"/>
  <c r="AC10" i="22"/>
  <c r="F179" i="23"/>
  <c r="F179" i="14"/>
  <c r="J18" i="22"/>
  <c r="AB177" i="23"/>
  <c r="AB177" i="14"/>
  <c r="H177" i="23"/>
  <c r="H177" i="14"/>
  <c r="Z176" i="23"/>
  <c r="W176" i="23"/>
  <c r="Y17" i="22"/>
  <c r="R175" i="23"/>
  <c r="O17" i="22" s="1"/>
  <c r="H17" i="22"/>
  <c r="AA173" i="23"/>
  <c r="AA173" i="14"/>
  <c r="AB172" i="23"/>
  <c r="AB172" i="14"/>
  <c r="F172" i="23"/>
  <c r="F172" i="14"/>
  <c r="AB170" i="23"/>
  <c r="AB170" i="14"/>
  <c r="F170" i="23"/>
  <c r="F170" i="14"/>
  <c r="W169" i="23"/>
  <c r="R168" i="23"/>
  <c r="AA166" i="23"/>
  <c r="AA166" i="14"/>
  <c r="AB165" i="23"/>
  <c r="AB165" i="14"/>
  <c r="F165" i="23"/>
  <c r="F165" i="14"/>
  <c r="T164" i="23"/>
  <c r="G164" i="23"/>
  <c r="G164" i="14"/>
  <c r="AC162" i="23"/>
  <c r="AD162" i="23"/>
  <c r="AC162" i="14"/>
  <c r="AD162" i="14"/>
  <c r="H162" i="23"/>
  <c r="H162" i="14"/>
  <c r="Z161" i="23"/>
  <c r="W161" i="23"/>
  <c r="AD159" i="23"/>
  <c r="AC159" i="23"/>
  <c r="AD159" i="14"/>
  <c r="AC159" i="14"/>
  <c r="H159" i="23"/>
  <c r="H159" i="14"/>
  <c r="Z158" i="23"/>
  <c r="W158" i="23"/>
  <c r="AB157" i="23"/>
  <c r="AB157" i="14"/>
  <c r="S16" i="22"/>
  <c r="F157" i="23"/>
  <c r="F157" i="14"/>
  <c r="Z155" i="23"/>
  <c r="W155" i="23"/>
  <c r="AB154" i="23"/>
  <c r="AB154" i="14"/>
  <c r="H154" i="23"/>
  <c r="H154" i="14"/>
  <c r="AF15" i="22"/>
  <c r="Z153" i="23"/>
  <c r="J15" i="22"/>
  <c r="AB152" i="23"/>
  <c r="AB152" i="14"/>
  <c r="AB14" i="22"/>
  <c r="R151" i="23"/>
  <c r="H14" i="22"/>
  <c r="AC150" i="23"/>
  <c r="AD150" i="23"/>
  <c r="H150" i="23"/>
  <c r="H150" i="14"/>
  <c r="AB13" i="22"/>
  <c r="Z149" i="23"/>
  <c r="W149" i="23"/>
  <c r="K13" i="22"/>
  <c r="AB147" i="23"/>
  <c r="AB147" i="14"/>
  <c r="F147" i="23"/>
  <c r="F147" i="14"/>
  <c r="M12" i="22"/>
  <c r="Z145" i="23"/>
  <c r="F144" i="23"/>
  <c r="F144" i="14"/>
  <c r="AB142" i="23"/>
  <c r="AB142" i="14"/>
  <c r="AA141" i="23"/>
  <c r="AA141" i="14"/>
  <c r="AC140" i="23"/>
  <c r="AD140" i="23"/>
  <c r="AD140" i="14"/>
  <c r="AC140" i="14"/>
  <c r="H140" i="23"/>
  <c r="H140" i="14"/>
  <c r="Y11" i="22"/>
  <c r="H11" i="22"/>
  <c r="AB137" i="23"/>
  <c r="AB137" i="14"/>
  <c r="F137" i="23"/>
  <c r="F137" i="14"/>
  <c r="Z135" i="23"/>
  <c r="W135" i="23"/>
  <c r="AC133" i="23"/>
  <c r="AD133" i="23"/>
  <c r="AD133" i="14"/>
  <c r="AC133" i="14"/>
  <c r="H133" i="23"/>
  <c r="H133" i="14"/>
  <c r="AA132" i="23"/>
  <c r="AA132" i="14"/>
  <c r="AB131" i="23"/>
  <c r="AB131" i="14"/>
  <c r="F131" i="23"/>
  <c r="F131" i="14"/>
  <c r="T130" i="23"/>
  <c r="G130" i="23"/>
  <c r="G130" i="14"/>
  <c r="F129" i="23"/>
  <c r="F129" i="14"/>
  <c r="F127" i="23"/>
  <c r="F127" i="14"/>
  <c r="T126" i="23"/>
  <c r="G126" i="23"/>
  <c r="G126" i="14"/>
  <c r="AA125" i="23"/>
  <c r="AA125" i="14"/>
  <c r="R125" i="23"/>
  <c r="H125" i="23"/>
  <c r="H125" i="14"/>
  <c r="T124" i="23"/>
  <c r="G122" i="23"/>
  <c r="G122" i="14"/>
  <c r="AA121" i="23"/>
  <c r="AA121" i="14"/>
  <c r="AB120" i="23"/>
  <c r="AB120" i="14"/>
  <c r="AC120" i="23"/>
  <c r="AD120" i="23"/>
  <c r="AC120" i="14"/>
  <c r="AD120" i="14"/>
  <c r="G120" i="23"/>
  <c r="G120" i="14"/>
  <c r="AA119" i="23"/>
  <c r="AA119" i="14"/>
  <c r="AB118" i="23"/>
  <c r="AB118" i="14"/>
  <c r="T117" i="23"/>
  <c r="AB115" i="23"/>
  <c r="AB115" i="14"/>
  <c r="H115" i="23"/>
  <c r="H115" i="14"/>
  <c r="Z114" i="23"/>
  <c r="W114" i="23"/>
  <c r="H113" i="23"/>
  <c r="H113" i="14"/>
  <c r="Z112" i="23"/>
  <c r="W112" i="23"/>
  <c r="R111" i="23"/>
  <c r="F111" i="23"/>
  <c r="F111" i="14"/>
  <c r="G110" i="23"/>
  <c r="G110" i="14"/>
  <c r="AA109" i="23"/>
  <c r="AA109" i="14"/>
  <c r="R109" i="23"/>
  <c r="AC108" i="23"/>
  <c r="AD108" i="23"/>
  <c r="AD108" i="14"/>
  <c r="AC108" i="14"/>
  <c r="Z107" i="23"/>
  <c r="W107" i="23"/>
  <c r="T102" i="23"/>
  <c r="AJ101" i="14"/>
  <c r="L101" i="23"/>
  <c r="AB100" i="23"/>
  <c r="AB100" i="14"/>
  <c r="H100" i="23"/>
  <c r="H100" i="14"/>
  <c r="Z99" i="23"/>
  <c r="W99" i="23"/>
  <c r="R98" i="23"/>
  <c r="AC97" i="23"/>
  <c r="AD97" i="23"/>
  <c r="AC97" i="14"/>
  <c r="AD97" i="14"/>
  <c r="Q10" i="22"/>
  <c r="T96" i="23"/>
  <c r="G96" i="23"/>
  <c r="G96" i="14"/>
  <c r="Z93" i="23"/>
  <c r="W93" i="23"/>
  <c r="AC92" i="23"/>
  <c r="AD92" i="23"/>
  <c r="AD92" i="14"/>
  <c r="AC92" i="14"/>
  <c r="H92" i="23"/>
  <c r="H92" i="14"/>
  <c r="AF9" i="22"/>
  <c r="T91" i="23"/>
  <c r="L9" i="22"/>
  <c r="G91" i="23"/>
  <c r="G91" i="14"/>
  <c r="AB90" i="23"/>
  <c r="AB90" i="14"/>
  <c r="H90" i="23"/>
  <c r="H90" i="14"/>
  <c r="F89" i="23"/>
  <c r="F89" i="14"/>
  <c r="T88" i="23"/>
  <c r="G88" i="23"/>
  <c r="G88" i="14"/>
  <c r="AA8" i="22"/>
  <c r="AA87" i="23"/>
  <c r="AA87" i="14"/>
  <c r="I8" i="22"/>
  <c r="R86" i="23"/>
  <c r="AC85" i="23"/>
  <c r="AD85" i="23"/>
  <c r="AD85" i="14"/>
  <c r="AC85" i="14"/>
  <c r="H85" i="23"/>
  <c r="H85" i="14"/>
  <c r="T84" i="23"/>
  <c r="G84" i="23"/>
  <c r="G84" i="14"/>
  <c r="AA83" i="23"/>
  <c r="AA83" i="14"/>
  <c r="R82" i="23"/>
  <c r="AC81" i="23"/>
  <c r="AD81" i="23"/>
  <c r="AC81" i="14"/>
  <c r="AD81" i="14"/>
  <c r="H81" i="23"/>
  <c r="H81" i="14"/>
  <c r="AB78" i="23"/>
  <c r="AB78" i="14"/>
  <c r="F78" i="23"/>
  <c r="F78" i="14"/>
  <c r="G77" i="23"/>
  <c r="G77" i="14"/>
  <c r="AB7" i="22"/>
  <c r="Z76" i="23"/>
  <c r="I7" i="22"/>
  <c r="AB75" i="23"/>
  <c r="AB75" i="14"/>
  <c r="H75" i="23"/>
  <c r="H75" i="14"/>
  <c r="Z74" i="23"/>
  <c r="W74" i="23"/>
  <c r="AB73" i="23"/>
  <c r="AB73" i="14"/>
  <c r="AC73" i="23"/>
  <c r="AD73" i="23"/>
  <c r="AC73" i="14"/>
  <c r="AD73" i="14"/>
  <c r="Z72" i="23"/>
  <c r="W72" i="23"/>
  <c r="H71" i="23"/>
  <c r="H71" i="14"/>
  <c r="Z70" i="23"/>
  <c r="R70" i="23"/>
  <c r="R69" i="23"/>
  <c r="F69" i="23"/>
  <c r="F69" i="14"/>
  <c r="T68" i="23"/>
  <c r="G68" i="23"/>
  <c r="G68" i="14"/>
  <c r="AB67" i="23"/>
  <c r="W67" i="23"/>
  <c r="F67" i="23"/>
  <c r="F67" i="14"/>
  <c r="T66" i="23"/>
  <c r="G66" i="23"/>
  <c r="G66" i="14"/>
  <c r="G64" i="23"/>
  <c r="G64" i="14"/>
  <c r="Z63" i="23"/>
  <c r="W63" i="23"/>
  <c r="F62" i="23"/>
  <c r="F62" i="14"/>
  <c r="T61" i="23"/>
  <c r="G61" i="23"/>
  <c r="G61" i="14"/>
  <c r="Z58" i="23"/>
  <c r="W58" i="23"/>
  <c r="Z56" i="23"/>
  <c r="R56" i="23"/>
  <c r="H56" i="23"/>
  <c r="H56" i="14"/>
  <c r="W55" i="23"/>
  <c r="AA53" i="23"/>
  <c r="AA53" i="14"/>
  <c r="G53" i="23"/>
  <c r="G53" i="14"/>
  <c r="AB51" i="23"/>
  <c r="T51" i="23"/>
  <c r="AB50" i="23"/>
  <c r="AB50" i="14"/>
  <c r="F50" i="23"/>
  <c r="F50" i="14"/>
  <c r="W48" i="23"/>
  <c r="W47" i="23"/>
  <c r="AB46" i="23"/>
  <c r="AB46" i="14"/>
  <c r="F46" i="23"/>
  <c r="F46" i="14"/>
  <c r="Z45" i="23"/>
  <c r="W45" i="23"/>
  <c r="R44" i="23"/>
  <c r="T43" i="23"/>
  <c r="G43" i="23"/>
  <c r="G43" i="14"/>
  <c r="AA42" i="23"/>
  <c r="AA42" i="14"/>
  <c r="AB40" i="23"/>
  <c r="AB40" i="14"/>
  <c r="AA39" i="23"/>
  <c r="AA39" i="14"/>
  <c r="F39" i="23"/>
  <c r="F39" i="14"/>
  <c r="H37" i="23"/>
  <c r="H37" i="14"/>
  <c r="Z36" i="23"/>
  <c r="Z35" i="23"/>
  <c r="H35" i="23"/>
  <c r="H35" i="14"/>
  <c r="AD32" i="23"/>
  <c r="AC32" i="23"/>
  <c r="AC32" i="14"/>
  <c r="AD32" i="14"/>
  <c r="T32" i="23"/>
  <c r="G32" i="23"/>
  <c r="G32" i="14"/>
  <c r="F30" i="23"/>
  <c r="F30" i="14"/>
  <c r="AA29" i="23"/>
  <c r="AA29" i="14"/>
  <c r="R29" i="23"/>
  <c r="Z28" i="23"/>
  <c r="W28" i="23"/>
  <c r="G27" i="23"/>
  <c r="G27" i="14"/>
  <c r="R26" i="23"/>
  <c r="AD25" i="23"/>
  <c r="AC25" i="23"/>
  <c r="AC25" i="14"/>
  <c r="AD25" i="14"/>
  <c r="H25" i="23"/>
  <c r="H25" i="14"/>
  <c r="AF6" i="22"/>
  <c r="I6" i="22"/>
  <c r="F21" i="23"/>
  <c r="F21" i="14"/>
  <c r="T20" i="23"/>
  <c r="G20" i="23"/>
  <c r="G20" i="14"/>
  <c r="AC18" i="23"/>
  <c r="AD18" i="23"/>
  <c r="AD18" i="14"/>
  <c r="AC18" i="14"/>
  <c r="Z17" i="23"/>
  <c r="H17" i="23"/>
  <c r="H17" i="14"/>
  <c r="F14" i="23"/>
  <c r="F14" i="14"/>
  <c r="Z13" i="23"/>
  <c r="F13" i="23"/>
  <c r="F13" i="14"/>
  <c r="Z12" i="23"/>
  <c r="W12" i="23"/>
  <c r="S5" i="22"/>
  <c r="F11" i="23"/>
  <c r="F11" i="14"/>
  <c r="Z9" i="23"/>
  <c r="W9" i="23"/>
  <c r="R8" i="23"/>
  <c r="AC7" i="23"/>
  <c r="AD7" i="23"/>
  <c r="AD7" i="14"/>
  <c r="AC7" i="14"/>
  <c r="Z6" i="23"/>
  <c r="W6" i="23"/>
  <c r="AB4" i="23"/>
  <c r="AB4" i="14"/>
  <c r="F4" i="23"/>
  <c r="F4" i="14"/>
  <c r="AB3" i="23"/>
  <c r="AB3" i="14"/>
  <c r="S4" i="22"/>
  <c r="AD33" i="23"/>
  <c r="AC33" i="23"/>
  <c r="AC33" i="14"/>
  <c r="AD33" i="14"/>
  <c r="AB16" i="22"/>
  <c r="U151" i="23"/>
  <c r="Q14" i="22" s="1"/>
  <c r="AC104" i="23"/>
  <c r="AD104" i="23"/>
  <c r="AC104" i="14"/>
  <c r="AD104" i="14"/>
  <c r="I19" i="22"/>
  <c r="AB179" i="23"/>
  <c r="AB179" i="14"/>
  <c r="H179" i="23"/>
  <c r="H179" i="14"/>
  <c r="AF18" i="22"/>
  <c r="Z178" i="23"/>
  <c r="T18" i="22" s="1"/>
  <c r="I18" i="22"/>
  <c r="AC177" i="23"/>
  <c r="AD177" i="23"/>
  <c r="AC177" i="14"/>
  <c r="AD177" i="14"/>
  <c r="AA176" i="23"/>
  <c r="AA176" i="14"/>
  <c r="AB175" i="23"/>
  <c r="AB175" i="14"/>
  <c r="S17" i="22"/>
  <c r="F175" i="23"/>
  <c r="F175" i="14"/>
  <c r="T174" i="23"/>
  <c r="G174" i="23"/>
  <c r="G174" i="14"/>
  <c r="AC172" i="23"/>
  <c r="AD172" i="23"/>
  <c r="AC172" i="14"/>
  <c r="AD172" i="14"/>
  <c r="H172" i="23"/>
  <c r="H172" i="14"/>
  <c r="Z171" i="23"/>
  <c r="R171" i="23"/>
  <c r="AC170" i="23"/>
  <c r="AD170" i="23"/>
  <c r="AC170" i="14"/>
  <c r="AD170" i="14"/>
  <c r="H170" i="23"/>
  <c r="H170" i="14"/>
  <c r="Z169" i="23"/>
  <c r="AB168" i="23"/>
  <c r="AB168" i="14"/>
  <c r="F168" i="23"/>
  <c r="F168" i="14"/>
  <c r="T167" i="23"/>
  <c r="G167" i="23"/>
  <c r="G167" i="14"/>
  <c r="AC165" i="23"/>
  <c r="AD165" i="23"/>
  <c r="AC165" i="14"/>
  <c r="AD165" i="14"/>
  <c r="H165" i="23"/>
  <c r="H165" i="14"/>
  <c r="Z164" i="23"/>
  <c r="W164" i="23"/>
  <c r="R163" i="23"/>
  <c r="AA161" i="23"/>
  <c r="AA161" i="14"/>
  <c r="R160" i="23"/>
  <c r="AA158" i="23"/>
  <c r="AA158" i="14"/>
  <c r="AC157" i="23"/>
  <c r="AD157" i="23"/>
  <c r="AD157" i="14"/>
  <c r="AC157" i="14"/>
  <c r="Q16" i="22"/>
  <c r="N16" i="22"/>
  <c r="H157" i="23"/>
  <c r="H157" i="14"/>
  <c r="T156" i="23"/>
  <c r="G156" i="23"/>
  <c r="G156" i="14"/>
  <c r="AA155" i="23"/>
  <c r="AA155" i="14"/>
  <c r="AC154" i="23"/>
  <c r="AD154" i="23"/>
  <c r="AD154" i="14"/>
  <c r="AC154" i="14"/>
  <c r="AB15" i="22"/>
  <c r="I15" i="22"/>
  <c r="AC152" i="23"/>
  <c r="AD152" i="23"/>
  <c r="AC152" i="14"/>
  <c r="AD152" i="14"/>
  <c r="G152" i="23"/>
  <c r="G152" i="14"/>
  <c r="AA14" i="22"/>
  <c r="AA151" i="23"/>
  <c r="U14" i="22" s="1"/>
  <c r="AA151" i="14"/>
  <c r="F151" i="23"/>
  <c r="F151" i="14"/>
  <c r="AA13" i="22"/>
  <c r="AA149" i="23"/>
  <c r="AA149" i="14"/>
  <c r="J13" i="22"/>
  <c r="R148" i="23"/>
  <c r="F148" i="23"/>
  <c r="F148" i="14"/>
  <c r="AC147" i="23"/>
  <c r="AD147" i="23"/>
  <c r="AD147" i="14"/>
  <c r="AC147" i="14"/>
  <c r="H147" i="23"/>
  <c r="H147" i="14"/>
  <c r="AF12" i="22"/>
  <c r="T146" i="23"/>
  <c r="L12" i="22"/>
  <c r="G146" i="23"/>
  <c r="G146" i="14"/>
  <c r="AA145" i="23"/>
  <c r="AA145" i="14"/>
  <c r="AB144" i="23"/>
  <c r="AB144" i="14"/>
  <c r="H144" i="23"/>
  <c r="H144" i="14"/>
  <c r="R143" i="23"/>
  <c r="AC142" i="23"/>
  <c r="AD142" i="23"/>
  <c r="AC142" i="14"/>
  <c r="AD142" i="14"/>
  <c r="T142" i="23"/>
  <c r="G142" i="23"/>
  <c r="G142" i="14"/>
  <c r="R141" i="23"/>
  <c r="Z139" i="23"/>
  <c r="W139" i="23"/>
  <c r="R138" i="23"/>
  <c r="F138" i="23"/>
  <c r="F138" i="14"/>
  <c r="AC137" i="23"/>
  <c r="AD137" i="23"/>
  <c r="AC137" i="14"/>
  <c r="AD137" i="14"/>
  <c r="H137" i="23"/>
  <c r="H137" i="14"/>
  <c r="T136" i="23"/>
  <c r="G136" i="23"/>
  <c r="G136" i="14"/>
  <c r="AA135" i="23"/>
  <c r="AA135" i="14"/>
  <c r="R134" i="23"/>
  <c r="F134" i="23"/>
  <c r="F134" i="14"/>
  <c r="AC131" i="23"/>
  <c r="AD131" i="23"/>
  <c r="AD131" i="14"/>
  <c r="AC131" i="14"/>
  <c r="H131" i="23"/>
  <c r="H131" i="14"/>
  <c r="Z130" i="23"/>
  <c r="W130" i="23"/>
  <c r="AC129" i="23"/>
  <c r="AD129" i="23"/>
  <c r="AC129" i="14"/>
  <c r="AD129" i="14"/>
  <c r="H129" i="23"/>
  <c r="H129" i="14"/>
  <c r="AA128" i="23"/>
  <c r="AA128" i="14"/>
  <c r="AB127" i="23"/>
  <c r="AB127" i="14"/>
  <c r="AC127" i="23"/>
  <c r="AD127" i="23"/>
  <c r="AD127" i="14"/>
  <c r="AC127" i="14"/>
  <c r="H127" i="23"/>
  <c r="H127" i="14"/>
  <c r="Z126" i="23"/>
  <c r="W126" i="23"/>
  <c r="Z124" i="23"/>
  <c r="W124" i="23"/>
  <c r="R123" i="23"/>
  <c r="T122" i="23"/>
  <c r="T120" i="23"/>
  <c r="AC118" i="23"/>
  <c r="AD118" i="23"/>
  <c r="AC118" i="14"/>
  <c r="AD118" i="14"/>
  <c r="N10" i="22"/>
  <c r="G118" i="23"/>
  <c r="G118" i="14"/>
  <c r="Z117" i="23"/>
  <c r="W117" i="23"/>
  <c r="R116" i="23"/>
  <c r="AC115" i="23"/>
  <c r="AD115" i="23"/>
  <c r="AD115" i="14"/>
  <c r="AC115" i="14"/>
  <c r="AB113" i="23"/>
  <c r="AB113" i="14"/>
  <c r="AC113" i="23"/>
  <c r="AD113" i="23"/>
  <c r="AC113" i="14"/>
  <c r="AD113" i="14"/>
  <c r="AB111" i="23"/>
  <c r="AB111" i="14"/>
  <c r="H111" i="23"/>
  <c r="H111" i="14"/>
  <c r="T110" i="23"/>
  <c r="F109" i="23"/>
  <c r="F109" i="14"/>
  <c r="G108" i="23"/>
  <c r="G108" i="14"/>
  <c r="AA107" i="23"/>
  <c r="AA107" i="14"/>
  <c r="AB106" i="23"/>
  <c r="AB106" i="14"/>
  <c r="G106" i="23"/>
  <c r="G106" i="14"/>
  <c r="AA105" i="23"/>
  <c r="AA105" i="14"/>
  <c r="AB104" i="23"/>
  <c r="AB104" i="14"/>
  <c r="G104" i="23"/>
  <c r="G104" i="14"/>
  <c r="AA103" i="23"/>
  <c r="AA103" i="14"/>
  <c r="R103" i="23"/>
  <c r="F103" i="23"/>
  <c r="F103" i="14"/>
  <c r="Z102" i="23"/>
  <c r="W102" i="23"/>
  <c r="R101" i="23"/>
  <c r="AC100" i="23"/>
  <c r="AD100" i="23"/>
  <c r="AD100" i="14"/>
  <c r="AC100" i="14"/>
  <c r="AA99" i="23"/>
  <c r="AA99" i="14"/>
  <c r="AB98" i="23"/>
  <c r="AB98" i="14"/>
  <c r="F98" i="23"/>
  <c r="F98" i="14"/>
  <c r="M10" i="22"/>
  <c r="G97" i="23"/>
  <c r="G97" i="14"/>
  <c r="Z96" i="23"/>
  <c r="W96" i="23"/>
  <c r="R95" i="23"/>
  <c r="F95" i="23"/>
  <c r="F95" i="14"/>
  <c r="T94" i="23"/>
  <c r="G94" i="23"/>
  <c r="G94" i="14"/>
  <c r="AA93" i="23"/>
  <c r="AA93" i="14"/>
  <c r="AB9" i="22"/>
  <c r="Z91" i="23"/>
  <c r="W91" i="23"/>
  <c r="K9" i="22"/>
  <c r="AD90" i="23"/>
  <c r="AC90" i="23"/>
  <c r="AD90" i="14"/>
  <c r="AC90" i="14"/>
  <c r="H89" i="23"/>
  <c r="H89" i="14"/>
  <c r="Z88" i="23"/>
  <c r="W88" i="23"/>
  <c r="Y8" i="22"/>
  <c r="R87" i="23"/>
  <c r="H8" i="22"/>
  <c r="AB86" i="23"/>
  <c r="AB86" i="14"/>
  <c r="F86" i="23"/>
  <c r="F86" i="14"/>
  <c r="G85" i="23"/>
  <c r="G85" i="14"/>
  <c r="Z84" i="23"/>
  <c r="W84" i="23"/>
  <c r="AB82" i="23"/>
  <c r="AB82" i="14"/>
  <c r="F82" i="23"/>
  <c r="F82" i="14"/>
  <c r="G81" i="23"/>
  <c r="G81" i="14"/>
  <c r="Z80" i="23"/>
  <c r="W80" i="23"/>
  <c r="R79" i="23"/>
  <c r="F79" i="23"/>
  <c r="F79" i="14"/>
  <c r="AC78" i="23"/>
  <c r="AD78" i="23"/>
  <c r="AC78" i="14"/>
  <c r="AD78" i="14"/>
  <c r="H78" i="23"/>
  <c r="H78" i="14"/>
  <c r="T77" i="23"/>
  <c r="AA7" i="22"/>
  <c r="AA76" i="23"/>
  <c r="AA76" i="14"/>
  <c r="R76" i="23"/>
  <c r="H7" i="22"/>
  <c r="AD75" i="23"/>
  <c r="AC75" i="23"/>
  <c r="AD75" i="14"/>
  <c r="AC75" i="14"/>
  <c r="AA74" i="23"/>
  <c r="AA74" i="14"/>
  <c r="T73" i="23"/>
  <c r="G73" i="23"/>
  <c r="G73" i="14"/>
  <c r="AA72" i="23"/>
  <c r="AA72" i="14"/>
  <c r="AB71" i="23"/>
  <c r="AB71" i="14"/>
  <c r="AA70" i="23"/>
  <c r="AA70" i="14"/>
  <c r="F70" i="23"/>
  <c r="F70" i="14"/>
  <c r="H69" i="23"/>
  <c r="H69" i="14"/>
  <c r="Z68" i="23"/>
  <c r="W68" i="23"/>
  <c r="AC67" i="23"/>
  <c r="AD67" i="23"/>
  <c r="H67" i="23"/>
  <c r="H67" i="14"/>
  <c r="R65" i="23"/>
  <c r="AA63" i="23"/>
  <c r="AA63" i="14"/>
  <c r="AB62" i="23"/>
  <c r="AB62" i="14"/>
  <c r="H62" i="23"/>
  <c r="H62" i="14"/>
  <c r="Z61" i="23"/>
  <c r="W61" i="23"/>
  <c r="AB60" i="23"/>
  <c r="AB60" i="14"/>
  <c r="W60" i="23"/>
  <c r="AB59" i="23"/>
  <c r="G59" i="23"/>
  <c r="G59" i="14"/>
  <c r="AA58" i="23"/>
  <c r="AA58" i="14"/>
  <c r="AB57" i="23"/>
  <c r="AB57" i="14"/>
  <c r="T57" i="23"/>
  <c r="G57" i="23"/>
  <c r="G57" i="14"/>
  <c r="AA56" i="23"/>
  <c r="AA56" i="14"/>
  <c r="F55" i="23"/>
  <c r="F55" i="14"/>
  <c r="G54" i="23"/>
  <c r="G54" i="14"/>
  <c r="W52" i="23"/>
  <c r="AC51" i="23"/>
  <c r="AD51" i="23"/>
  <c r="AD50" i="23"/>
  <c r="AC50" i="23"/>
  <c r="AD50" i="14"/>
  <c r="AC50" i="14"/>
  <c r="H50" i="23"/>
  <c r="H50" i="14"/>
  <c r="R49" i="23"/>
  <c r="Z48" i="23"/>
  <c r="Z47" i="23"/>
  <c r="AC46" i="23"/>
  <c r="AD46" i="23"/>
  <c r="AC46" i="14"/>
  <c r="AD46" i="14"/>
  <c r="H46" i="23"/>
  <c r="H46" i="14"/>
  <c r="AA45" i="23"/>
  <c r="AA45" i="14"/>
  <c r="AB44" i="23"/>
  <c r="AB44" i="14"/>
  <c r="F44" i="23"/>
  <c r="F44" i="14"/>
  <c r="Z43" i="23"/>
  <c r="W43" i="23"/>
  <c r="R42" i="23"/>
  <c r="Z41" i="23"/>
  <c r="W41" i="23"/>
  <c r="AD40" i="23"/>
  <c r="AC40" i="23"/>
  <c r="AC40" i="14"/>
  <c r="AD40" i="14"/>
  <c r="G40" i="23"/>
  <c r="G40" i="14"/>
  <c r="H39" i="23"/>
  <c r="H39" i="14"/>
  <c r="Z38" i="23"/>
  <c r="W38" i="23"/>
  <c r="AB37" i="23"/>
  <c r="AB37" i="14"/>
  <c r="AC37" i="23"/>
  <c r="AD37" i="23"/>
  <c r="AD37" i="14"/>
  <c r="AC37" i="14"/>
  <c r="AA36" i="23"/>
  <c r="AA36" i="14"/>
  <c r="T36" i="23"/>
  <c r="G36" i="23"/>
  <c r="G36" i="14"/>
  <c r="AA35" i="23"/>
  <c r="AA35" i="14"/>
  <c r="AA34" i="23"/>
  <c r="AA34" i="14"/>
  <c r="R34" i="23"/>
  <c r="AA33" i="23"/>
  <c r="AA33" i="14"/>
  <c r="R33" i="23"/>
  <c r="R31" i="23"/>
  <c r="F31" i="23"/>
  <c r="F31" i="14"/>
  <c r="H30" i="23"/>
  <c r="H30" i="14"/>
  <c r="F29" i="23"/>
  <c r="F29" i="14"/>
  <c r="AA28" i="23"/>
  <c r="AA28" i="14"/>
  <c r="AB27" i="23"/>
  <c r="AB27" i="14"/>
  <c r="AC27" i="23"/>
  <c r="AD27" i="23"/>
  <c r="AD27" i="14"/>
  <c r="AC27" i="14"/>
  <c r="AB26" i="23"/>
  <c r="AB26" i="14"/>
  <c r="F26" i="23"/>
  <c r="F26" i="14"/>
  <c r="AB6" i="22"/>
  <c r="R24" i="23"/>
  <c r="H6" i="22"/>
  <c r="Z23" i="23"/>
  <c r="W23" i="23"/>
  <c r="W22" i="23"/>
  <c r="AB21" i="23"/>
  <c r="AB21" i="14"/>
  <c r="H21" i="23"/>
  <c r="H21" i="14"/>
  <c r="Z20" i="23"/>
  <c r="W20" i="23"/>
  <c r="R19" i="23"/>
  <c r="G18" i="23"/>
  <c r="G18" i="14"/>
  <c r="AA17" i="23"/>
  <c r="AA17" i="14"/>
  <c r="R16" i="23"/>
  <c r="G15" i="23"/>
  <c r="G15" i="14"/>
  <c r="AB14" i="23"/>
  <c r="AB14" i="14"/>
  <c r="AC14" i="23"/>
  <c r="AD14" i="23"/>
  <c r="AC14" i="14"/>
  <c r="AD14" i="14"/>
  <c r="H14" i="23"/>
  <c r="H14" i="14"/>
  <c r="AA13" i="23"/>
  <c r="AA13" i="14"/>
  <c r="H13" i="23"/>
  <c r="H13" i="14"/>
  <c r="AA12" i="23"/>
  <c r="AA12" i="14"/>
  <c r="AB11" i="23"/>
  <c r="AB11" i="14"/>
  <c r="AC11" i="23"/>
  <c r="AD11" i="23"/>
  <c r="AD11" i="14"/>
  <c r="AC11" i="14"/>
  <c r="Q5" i="22"/>
  <c r="N5" i="22"/>
  <c r="H11" i="23"/>
  <c r="H11" i="14"/>
  <c r="T10" i="23"/>
  <c r="G10" i="23"/>
  <c r="G10" i="14"/>
  <c r="AA9" i="23"/>
  <c r="AA9" i="14"/>
  <c r="AB8" i="23"/>
  <c r="AB8" i="14"/>
  <c r="F8" i="23"/>
  <c r="F8" i="14"/>
  <c r="G7" i="23"/>
  <c r="G7" i="14"/>
  <c r="AA6" i="23"/>
  <c r="AA6" i="14"/>
  <c r="R5" i="23"/>
  <c r="F5" i="23"/>
  <c r="F5" i="14"/>
  <c r="AC4" i="23"/>
  <c r="AD4" i="23"/>
  <c r="AD4" i="14"/>
  <c r="AC4" i="14"/>
  <c r="H4" i="23"/>
  <c r="H4" i="14"/>
  <c r="AD3" i="23"/>
  <c r="AC3" i="23"/>
  <c r="AC3" i="14"/>
  <c r="AD3" i="14"/>
  <c r="Q4" i="22"/>
  <c r="N4" i="22"/>
  <c r="H3" i="23"/>
  <c r="T64" i="23"/>
  <c r="AE21" i="22"/>
  <c r="G133" i="23"/>
  <c r="G133" i="14"/>
  <c r="AA130" i="23"/>
  <c r="AA130" i="14"/>
  <c r="AB129" i="23"/>
  <c r="AB129" i="14"/>
  <c r="AA126" i="23"/>
  <c r="AA126" i="14"/>
  <c r="AC125" i="23"/>
  <c r="AD125" i="23"/>
  <c r="AD125" i="14"/>
  <c r="AC125" i="14"/>
  <c r="G125" i="23"/>
  <c r="G125" i="14"/>
  <c r="AB123" i="23"/>
  <c r="AB123" i="14"/>
  <c r="F123" i="23"/>
  <c r="F123" i="14"/>
  <c r="W122" i="23"/>
  <c r="F121" i="23"/>
  <c r="F121" i="14"/>
  <c r="F119" i="23"/>
  <c r="F119" i="14"/>
  <c r="AA117" i="23"/>
  <c r="AA117" i="14"/>
  <c r="AB116" i="23"/>
  <c r="AB116" i="14"/>
  <c r="F116" i="23"/>
  <c r="F116" i="14"/>
  <c r="G115" i="23"/>
  <c r="G115" i="14"/>
  <c r="AA114" i="23"/>
  <c r="AA114" i="14"/>
  <c r="G113" i="23"/>
  <c r="G113" i="14"/>
  <c r="AA112" i="23"/>
  <c r="AA112" i="14"/>
  <c r="AC111" i="23"/>
  <c r="AD111" i="23"/>
  <c r="AD111" i="14"/>
  <c r="AC111" i="14"/>
  <c r="W110" i="23"/>
  <c r="H109" i="23"/>
  <c r="H109" i="14"/>
  <c r="H103" i="23"/>
  <c r="H103" i="14"/>
  <c r="AB101" i="23"/>
  <c r="AB101" i="14"/>
  <c r="F101" i="23"/>
  <c r="F101" i="14"/>
  <c r="G100" i="23"/>
  <c r="G100" i="14"/>
  <c r="AC98" i="23"/>
  <c r="AD98" i="23"/>
  <c r="AD98" i="14"/>
  <c r="AC98" i="14"/>
  <c r="H98" i="23"/>
  <c r="H98" i="14"/>
  <c r="AF10" i="22"/>
  <c r="L10" i="22"/>
  <c r="AA96" i="23"/>
  <c r="AA96" i="14"/>
  <c r="AB95" i="23"/>
  <c r="AB95" i="14"/>
  <c r="H95" i="23"/>
  <c r="H95" i="14"/>
  <c r="W94" i="23"/>
  <c r="F93" i="23"/>
  <c r="F93" i="14"/>
  <c r="G92" i="23"/>
  <c r="G92" i="14"/>
  <c r="AA9" i="22"/>
  <c r="AA91" i="23"/>
  <c r="J9" i="22"/>
  <c r="G90" i="23"/>
  <c r="G90" i="14"/>
  <c r="AB89" i="23"/>
  <c r="AB89" i="14"/>
  <c r="AA88" i="23"/>
  <c r="AA88" i="14"/>
  <c r="F87" i="23"/>
  <c r="F87" i="14"/>
  <c r="AC86" i="23"/>
  <c r="AD86" i="23"/>
  <c r="AC86" i="14"/>
  <c r="AD86" i="14"/>
  <c r="H86" i="23"/>
  <c r="H86" i="14"/>
  <c r="AA84" i="23"/>
  <c r="AA84" i="14"/>
  <c r="F83" i="23"/>
  <c r="F83" i="14"/>
  <c r="AD82" i="23"/>
  <c r="AC82" i="23"/>
  <c r="AD82" i="14"/>
  <c r="AC82" i="14"/>
  <c r="H82" i="23"/>
  <c r="H82" i="14"/>
  <c r="AA80" i="23"/>
  <c r="AA80" i="14"/>
  <c r="AB79" i="23"/>
  <c r="AB79" i="14"/>
  <c r="W77" i="23"/>
  <c r="Y7" i="22"/>
  <c r="F76" i="23"/>
  <c r="F76" i="14"/>
  <c r="G75" i="23"/>
  <c r="G75" i="14"/>
  <c r="AD71" i="23"/>
  <c r="AC71" i="23"/>
  <c r="AD71" i="14"/>
  <c r="AC71" i="14"/>
  <c r="G71" i="23"/>
  <c r="G71" i="14"/>
  <c r="H70" i="23"/>
  <c r="H70" i="14"/>
  <c r="AA68" i="23"/>
  <c r="AA68" i="14"/>
  <c r="W66" i="23"/>
  <c r="AB65" i="23"/>
  <c r="AB65" i="14"/>
  <c r="F65" i="23"/>
  <c r="F65" i="14"/>
  <c r="AC62" i="23"/>
  <c r="AD62" i="23"/>
  <c r="AC62" i="14"/>
  <c r="AD62" i="14"/>
  <c r="AA61" i="23"/>
  <c r="AA61" i="14"/>
  <c r="AD60" i="23"/>
  <c r="AC60" i="23"/>
  <c r="AD60" i="14"/>
  <c r="AC60" i="14"/>
  <c r="AC59" i="23"/>
  <c r="AD59" i="23"/>
  <c r="AC57" i="23"/>
  <c r="AD57" i="23"/>
  <c r="AC57" i="14"/>
  <c r="AD57" i="14"/>
  <c r="G56" i="23"/>
  <c r="G56" i="14"/>
  <c r="H55" i="23"/>
  <c r="H55" i="14"/>
  <c r="AB52" i="23"/>
  <c r="W51" i="23"/>
  <c r="F49" i="23"/>
  <c r="F49" i="14"/>
  <c r="AA48" i="23"/>
  <c r="AA48" i="14"/>
  <c r="F48" i="23"/>
  <c r="F48" i="14"/>
  <c r="AD44" i="23"/>
  <c r="AC44" i="23"/>
  <c r="AD44" i="14"/>
  <c r="AC44" i="14"/>
  <c r="H44" i="23"/>
  <c r="H44" i="14"/>
  <c r="AA43" i="23"/>
  <c r="AA43" i="14"/>
  <c r="F42" i="23"/>
  <c r="F42" i="14"/>
  <c r="AA38" i="23"/>
  <c r="AA38" i="14"/>
  <c r="G37" i="23"/>
  <c r="G37" i="14"/>
  <c r="G35" i="23"/>
  <c r="G35" i="14"/>
  <c r="F34" i="23"/>
  <c r="F34" i="14"/>
  <c r="F33" i="23"/>
  <c r="F33" i="14"/>
  <c r="W32" i="23"/>
  <c r="AB31" i="23"/>
  <c r="AB31" i="14"/>
  <c r="H31" i="23"/>
  <c r="H31" i="14"/>
  <c r="AA30" i="23"/>
  <c r="AA30" i="14"/>
  <c r="H29" i="23"/>
  <c r="H29" i="14"/>
  <c r="AC26" i="23"/>
  <c r="AD26" i="23"/>
  <c r="AD26" i="14"/>
  <c r="AC26" i="14"/>
  <c r="H26" i="23"/>
  <c r="H26" i="14"/>
  <c r="G25" i="23"/>
  <c r="G25" i="14"/>
  <c r="AA6" i="22"/>
  <c r="AB24" i="23"/>
  <c r="AB24" i="14"/>
  <c r="S6" i="22"/>
  <c r="F24" i="23"/>
  <c r="F24" i="14"/>
  <c r="AA23" i="23"/>
  <c r="AA23" i="14"/>
  <c r="AC21" i="23"/>
  <c r="AD21" i="23"/>
  <c r="AD21" i="14"/>
  <c r="AC21" i="14"/>
  <c r="AA20" i="23"/>
  <c r="AA20" i="14"/>
  <c r="F19" i="23"/>
  <c r="F19" i="14"/>
  <c r="G17" i="23"/>
  <c r="J17" i="23" s="1"/>
  <c r="G17" i="14"/>
  <c r="AB16" i="23"/>
  <c r="AB16" i="14"/>
  <c r="F16" i="23"/>
  <c r="F16" i="14"/>
  <c r="W15" i="23"/>
  <c r="F12" i="23"/>
  <c r="F12" i="14"/>
  <c r="M5" i="22"/>
  <c r="W10" i="23"/>
  <c r="AD8" i="23"/>
  <c r="AC8" i="23"/>
  <c r="AC8" i="14"/>
  <c r="AD8" i="14"/>
  <c r="H8" i="23"/>
  <c r="H8" i="14"/>
  <c r="AB5" i="23"/>
  <c r="AB5" i="14"/>
  <c r="H5" i="23"/>
  <c r="H5" i="14"/>
  <c r="AF4" i="22"/>
  <c r="M4" i="22"/>
  <c r="S7" i="22"/>
  <c r="AC109" i="23"/>
  <c r="AD109" i="23"/>
  <c r="AD109" i="14"/>
  <c r="AC109" i="14"/>
  <c r="AC103" i="23"/>
  <c r="AD103" i="23"/>
  <c r="AD103" i="14"/>
  <c r="AC103" i="14"/>
  <c r="Z151" i="23"/>
  <c r="M17" i="22"/>
  <c r="AA174" i="23"/>
  <c r="AA174" i="14"/>
  <c r="AB173" i="23"/>
  <c r="AB173" i="14"/>
  <c r="F173" i="23"/>
  <c r="F173" i="14"/>
  <c r="T172" i="23"/>
  <c r="G172" i="23"/>
  <c r="G172" i="14"/>
  <c r="H171" i="23"/>
  <c r="H171" i="14"/>
  <c r="T170" i="23"/>
  <c r="G170" i="23"/>
  <c r="G170" i="14"/>
  <c r="R169" i="23"/>
  <c r="AA167" i="23"/>
  <c r="AA167" i="14"/>
  <c r="AB166" i="23"/>
  <c r="AB166" i="14"/>
  <c r="F166" i="23"/>
  <c r="F166" i="14"/>
  <c r="T165" i="23"/>
  <c r="G165" i="23"/>
  <c r="G165" i="14"/>
  <c r="AC163" i="23"/>
  <c r="AD163" i="23"/>
  <c r="AD163" i="14"/>
  <c r="AC163" i="14"/>
  <c r="H163" i="23"/>
  <c r="H163" i="14"/>
  <c r="Z162" i="23"/>
  <c r="W162" i="23"/>
  <c r="R161" i="23"/>
  <c r="AD160" i="23"/>
  <c r="AC160" i="23"/>
  <c r="AC160" i="14"/>
  <c r="AD160" i="14"/>
  <c r="H160" i="23"/>
  <c r="H160" i="14"/>
  <c r="Z159" i="23"/>
  <c r="W159" i="23"/>
  <c r="R158" i="23"/>
  <c r="T157" i="23"/>
  <c r="L16" i="22"/>
  <c r="G157" i="23"/>
  <c r="G157" i="14"/>
  <c r="AA156" i="23"/>
  <c r="AA156" i="14"/>
  <c r="H155" i="23"/>
  <c r="H155" i="14"/>
  <c r="W154" i="23"/>
  <c r="Y15" i="22"/>
  <c r="W152" i="23"/>
  <c r="Z150" i="23"/>
  <c r="W150" i="23"/>
  <c r="R149" i="23"/>
  <c r="O13" i="22" s="1"/>
  <c r="H13" i="22"/>
  <c r="F149" i="23"/>
  <c r="F149" i="14"/>
  <c r="AC148" i="23"/>
  <c r="AD148" i="23"/>
  <c r="AC148" i="14"/>
  <c r="AD148" i="14"/>
  <c r="H148" i="23"/>
  <c r="H148" i="14"/>
  <c r="T147" i="23"/>
  <c r="G147" i="23"/>
  <c r="G147" i="14"/>
  <c r="AA12" i="22"/>
  <c r="AA146" i="23"/>
  <c r="AA146" i="14"/>
  <c r="J12" i="22"/>
  <c r="F145" i="23"/>
  <c r="F145" i="14"/>
  <c r="T144" i="23"/>
  <c r="G144" i="23"/>
  <c r="G144" i="14"/>
  <c r="AA143" i="23"/>
  <c r="AA143" i="14"/>
  <c r="H143" i="23"/>
  <c r="H143" i="14"/>
  <c r="H141" i="23"/>
  <c r="H141" i="14"/>
  <c r="Z140" i="23"/>
  <c r="W140" i="23"/>
  <c r="R139" i="23"/>
  <c r="AC138" i="23"/>
  <c r="AD138" i="23"/>
  <c r="AD138" i="14"/>
  <c r="AC138" i="14"/>
  <c r="Q11" i="22"/>
  <c r="N11" i="22"/>
  <c r="T137" i="23"/>
  <c r="G137" i="23"/>
  <c r="G137" i="14"/>
  <c r="AA136" i="23"/>
  <c r="AA136" i="14"/>
  <c r="R135" i="23"/>
  <c r="AC134" i="23"/>
  <c r="AD134" i="23"/>
  <c r="AC134" i="14"/>
  <c r="AD134" i="14"/>
  <c r="Z133" i="23"/>
  <c r="W133" i="23"/>
  <c r="AB132" i="23"/>
  <c r="AB132" i="14"/>
  <c r="F132" i="23"/>
  <c r="F132" i="14"/>
  <c r="T131" i="23"/>
  <c r="G131" i="23"/>
  <c r="G131" i="14"/>
  <c r="T129" i="23"/>
  <c r="G129" i="23"/>
  <c r="G129" i="14"/>
  <c r="F128" i="23"/>
  <c r="F128" i="14"/>
  <c r="T127" i="23"/>
  <c r="G127" i="23"/>
  <c r="G127" i="14"/>
  <c r="AB125" i="23"/>
  <c r="AB125" i="14"/>
  <c r="AA124" i="23"/>
  <c r="AA124" i="14"/>
  <c r="AC123" i="23"/>
  <c r="AD123" i="23"/>
  <c r="AC123" i="14"/>
  <c r="AD123" i="14"/>
  <c r="H123" i="23"/>
  <c r="H123" i="14"/>
  <c r="AB121" i="23"/>
  <c r="AB121" i="14"/>
  <c r="H121" i="23"/>
  <c r="H121" i="14"/>
  <c r="Z120" i="23"/>
  <c r="W120" i="23"/>
  <c r="AB119" i="23"/>
  <c r="AB119" i="14"/>
  <c r="H119" i="23"/>
  <c r="H119" i="14"/>
  <c r="T118" i="23"/>
  <c r="AC116" i="23"/>
  <c r="AD116" i="23"/>
  <c r="AD116" i="14"/>
  <c r="AC116" i="14"/>
  <c r="H116" i="23"/>
  <c r="H116" i="14"/>
  <c r="T115" i="23"/>
  <c r="R114" i="23"/>
  <c r="F114" i="23"/>
  <c r="F114" i="14"/>
  <c r="T113" i="23"/>
  <c r="R112" i="23"/>
  <c r="F112" i="23"/>
  <c r="F112" i="14"/>
  <c r="G111" i="23"/>
  <c r="G111" i="14"/>
  <c r="AA110" i="23"/>
  <c r="AA110" i="14"/>
  <c r="AB109" i="23"/>
  <c r="AB109" i="14"/>
  <c r="Z108" i="23"/>
  <c r="W108" i="23"/>
  <c r="R107" i="23"/>
  <c r="F107" i="23"/>
  <c r="F107" i="14"/>
  <c r="Z106" i="23"/>
  <c r="W106" i="23"/>
  <c r="F105" i="23"/>
  <c r="F105" i="14"/>
  <c r="Z104" i="23"/>
  <c r="W104" i="23"/>
  <c r="AC101" i="23"/>
  <c r="AD101" i="23"/>
  <c r="AD101" i="14"/>
  <c r="AC101" i="14"/>
  <c r="H101" i="23"/>
  <c r="H101" i="14"/>
  <c r="T100" i="23"/>
  <c r="R99" i="23"/>
  <c r="F99" i="23"/>
  <c r="F99" i="14"/>
  <c r="AB10" i="22"/>
  <c r="Z97" i="23"/>
  <c r="W97" i="23"/>
  <c r="K10" i="22"/>
  <c r="AC95" i="23"/>
  <c r="AD95" i="23"/>
  <c r="AD95" i="14"/>
  <c r="AC95" i="14"/>
  <c r="AA94" i="23"/>
  <c r="AA94" i="14"/>
  <c r="R93" i="23"/>
  <c r="Z92" i="23"/>
  <c r="W92" i="23"/>
  <c r="Y9" i="22"/>
  <c r="I9" i="22"/>
  <c r="Z90" i="23"/>
  <c r="W90" i="23"/>
  <c r="AD89" i="23"/>
  <c r="AC89" i="23"/>
  <c r="AC89" i="14"/>
  <c r="AD89" i="14"/>
  <c r="T89" i="23"/>
  <c r="G89" i="23"/>
  <c r="G89" i="14"/>
  <c r="AB87" i="23"/>
  <c r="AB87" i="14"/>
  <c r="S8" i="22"/>
  <c r="N8" i="22"/>
  <c r="H87" i="23"/>
  <c r="E8" i="22" s="1"/>
  <c r="H87" i="14"/>
  <c r="Z85" i="23"/>
  <c r="W85" i="23"/>
  <c r="AB83" i="23"/>
  <c r="AB83" i="14"/>
  <c r="Z81" i="23"/>
  <c r="W81" i="23"/>
  <c r="R80" i="23"/>
  <c r="AC79" i="23"/>
  <c r="AD79" i="23"/>
  <c r="AD79" i="14"/>
  <c r="AC79" i="14"/>
  <c r="H79" i="23"/>
  <c r="H79" i="14"/>
  <c r="T78" i="23"/>
  <c r="G78" i="23"/>
  <c r="G78" i="14"/>
  <c r="AA77" i="23"/>
  <c r="AA77" i="14"/>
  <c r="Q7" i="22"/>
  <c r="N7" i="22"/>
  <c r="H76" i="23"/>
  <c r="H76" i="14"/>
  <c r="T75" i="23"/>
  <c r="R74" i="23"/>
  <c r="Z73" i="23"/>
  <c r="W73" i="23"/>
  <c r="R72" i="23"/>
  <c r="T71" i="23"/>
  <c r="AA69" i="23"/>
  <c r="AA69" i="14"/>
  <c r="G69" i="23"/>
  <c r="G69" i="14"/>
  <c r="G67" i="23"/>
  <c r="G67" i="14"/>
  <c r="AA66" i="23"/>
  <c r="AA66" i="14"/>
  <c r="AC65" i="23"/>
  <c r="AD65" i="23"/>
  <c r="AC65" i="14"/>
  <c r="AD65" i="14"/>
  <c r="H65" i="23"/>
  <c r="H65" i="14"/>
  <c r="AA64" i="23"/>
  <c r="AA64" i="14"/>
  <c r="R63" i="23"/>
  <c r="F63" i="23"/>
  <c r="F63" i="14"/>
  <c r="T62" i="23"/>
  <c r="G62" i="23"/>
  <c r="G62" i="14"/>
  <c r="R60" i="23"/>
  <c r="W59" i="23"/>
  <c r="F58" i="23"/>
  <c r="F58" i="14"/>
  <c r="W57" i="23"/>
  <c r="AA55" i="23"/>
  <c r="AA55" i="14"/>
  <c r="AA54" i="23"/>
  <c r="AA54" i="14"/>
  <c r="AB53" i="23"/>
  <c r="T53" i="23"/>
  <c r="AC52" i="23"/>
  <c r="AD52" i="23"/>
  <c r="R52" i="23"/>
  <c r="F52" i="23"/>
  <c r="F52" i="14"/>
  <c r="F51" i="23"/>
  <c r="F51" i="14"/>
  <c r="T50" i="23"/>
  <c r="G50" i="23"/>
  <c r="G50" i="14"/>
  <c r="AB49" i="23"/>
  <c r="AB49" i="14"/>
  <c r="AD49" i="23"/>
  <c r="AC49" i="23"/>
  <c r="AC49" i="14"/>
  <c r="AD49" i="14"/>
  <c r="H49" i="23"/>
  <c r="H49" i="14"/>
  <c r="H48" i="23"/>
  <c r="H48" i="14"/>
  <c r="AA47" i="23"/>
  <c r="AA47" i="14"/>
  <c r="F47" i="23"/>
  <c r="F47" i="14"/>
  <c r="T46" i="23"/>
  <c r="G46" i="23"/>
  <c r="G46" i="14"/>
  <c r="R45" i="23"/>
  <c r="AB42" i="23"/>
  <c r="AB42" i="14"/>
  <c r="H42" i="23"/>
  <c r="H42" i="14"/>
  <c r="AA41" i="23"/>
  <c r="AA41" i="14"/>
  <c r="R41" i="23"/>
  <c r="F41" i="23"/>
  <c r="F41" i="14"/>
  <c r="W40" i="23"/>
  <c r="AB39" i="23"/>
  <c r="AB39" i="14"/>
  <c r="AD39" i="23"/>
  <c r="AC39" i="23"/>
  <c r="AD39" i="14"/>
  <c r="AC39" i="14"/>
  <c r="T39" i="23"/>
  <c r="G39" i="23"/>
  <c r="G39" i="14"/>
  <c r="R38" i="23"/>
  <c r="T37" i="23"/>
  <c r="W36" i="23"/>
  <c r="T35" i="23"/>
  <c r="H34" i="23"/>
  <c r="H34" i="14"/>
  <c r="H33" i="23"/>
  <c r="H33" i="14"/>
  <c r="Z32" i="23"/>
  <c r="AC31" i="23"/>
  <c r="AD31" i="23"/>
  <c r="AD31" i="14"/>
  <c r="AC31" i="14"/>
  <c r="AC30" i="23"/>
  <c r="AD30" i="23"/>
  <c r="AC30" i="14"/>
  <c r="AD30" i="14"/>
  <c r="T30" i="23"/>
  <c r="G30" i="23"/>
  <c r="J30" i="23" s="1"/>
  <c r="G30" i="14"/>
  <c r="AC29" i="23"/>
  <c r="AD29" i="23"/>
  <c r="AD29" i="14"/>
  <c r="AC29" i="14"/>
  <c r="R28" i="23"/>
  <c r="W27" i="23"/>
  <c r="Z25" i="23"/>
  <c r="W25" i="23"/>
  <c r="Y6" i="22"/>
  <c r="AC24" i="23"/>
  <c r="AD24" i="23"/>
  <c r="AC24" i="14"/>
  <c r="AD24" i="14"/>
  <c r="Q6" i="22"/>
  <c r="N6" i="22"/>
  <c r="H24" i="23"/>
  <c r="H24" i="14"/>
  <c r="R23" i="23"/>
  <c r="AA22" i="23"/>
  <c r="AA22" i="14"/>
  <c r="R22" i="23"/>
  <c r="T21" i="23"/>
  <c r="G21" i="23"/>
  <c r="G21" i="14"/>
  <c r="AB19" i="23"/>
  <c r="AB19" i="14"/>
  <c r="AC19" i="23"/>
  <c r="AD19" i="23"/>
  <c r="AD19" i="14"/>
  <c r="AC19" i="14"/>
  <c r="H19" i="23"/>
  <c r="H19" i="14"/>
  <c r="Z18" i="23"/>
  <c r="W18" i="23"/>
  <c r="W17" i="23"/>
  <c r="AC16" i="23"/>
  <c r="AD16" i="23"/>
  <c r="AC16" i="14"/>
  <c r="AD16" i="14"/>
  <c r="H16" i="23"/>
  <c r="H16" i="14"/>
  <c r="AA15" i="23"/>
  <c r="AA15" i="14"/>
  <c r="T14" i="23"/>
  <c r="G14" i="23"/>
  <c r="G14" i="14"/>
  <c r="T13" i="23"/>
  <c r="G13" i="23"/>
  <c r="G13" i="14"/>
  <c r="H12" i="23"/>
  <c r="H12" i="14"/>
  <c r="T11" i="23"/>
  <c r="L5" i="22"/>
  <c r="G11" i="23"/>
  <c r="G11" i="14"/>
  <c r="AA10" i="23"/>
  <c r="AA10" i="14"/>
  <c r="R9" i="23"/>
  <c r="Z7" i="23"/>
  <c r="W7" i="23"/>
  <c r="R6" i="23"/>
  <c r="AC5" i="23"/>
  <c r="AD5" i="23"/>
  <c r="AD5" i="14"/>
  <c r="AC5" i="14"/>
  <c r="T4" i="23"/>
  <c r="G4" i="23"/>
  <c r="G4" i="14"/>
  <c r="T3" i="23"/>
  <c r="L4" i="22"/>
  <c r="G3" i="23"/>
  <c r="G3" i="14"/>
  <c r="U178" i="23"/>
  <c r="Q18" i="22" s="1"/>
  <c r="AB176" i="23"/>
  <c r="AB176" i="14"/>
  <c r="F176" i="23"/>
  <c r="F176" i="14"/>
  <c r="T175" i="23"/>
  <c r="L17" i="22"/>
  <c r="G175" i="23"/>
  <c r="G175" i="14"/>
  <c r="D17" i="13" s="1"/>
  <c r="AC173" i="23"/>
  <c r="AD173" i="23"/>
  <c r="AC173" i="14"/>
  <c r="AD173" i="14"/>
  <c r="H173" i="23"/>
  <c r="H173" i="14"/>
  <c r="Z172" i="23"/>
  <c r="W172" i="23"/>
  <c r="Z170" i="23"/>
  <c r="W170" i="23"/>
  <c r="F169" i="23"/>
  <c r="F169" i="14"/>
  <c r="T168" i="23"/>
  <c r="G168" i="23"/>
  <c r="G168" i="14"/>
  <c r="AC166" i="23"/>
  <c r="AD166" i="23"/>
  <c r="AC166" i="14"/>
  <c r="AD166" i="14"/>
  <c r="H166" i="23"/>
  <c r="H166" i="14"/>
  <c r="Z165" i="23"/>
  <c r="W165" i="23"/>
  <c r="R164" i="23"/>
  <c r="AA162" i="23"/>
  <c r="AA162" i="14"/>
  <c r="AB161" i="23"/>
  <c r="AB161" i="14"/>
  <c r="F161" i="23"/>
  <c r="F161" i="14"/>
  <c r="AA159" i="23"/>
  <c r="AA159" i="14"/>
  <c r="AB158" i="23"/>
  <c r="AB158" i="14"/>
  <c r="F158" i="23"/>
  <c r="F158" i="14"/>
  <c r="Z157" i="23"/>
  <c r="W157" i="23"/>
  <c r="K16" i="22"/>
  <c r="AB155" i="23"/>
  <c r="AB155" i="14"/>
  <c r="Z154" i="23"/>
  <c r="S15" i="22"/>
  <c r="N15" i="22"/>
  <c r="H153" i="23"/>
  <c r="H153" i="14"/>
  <c r="Z152" i="23"/>
  <c r="AB151" i="23"/>
  <c r="V14" i="22" s="1"/>
  <c r="AB151" i="14"/>
  <c r="V14" i="13" s="1"/>
  <c r="T151" i="23"/>
  <c r="P14" i="22" s="1"/>
  <c r="L14" i="22"/>
  <c r="G151" i="23"/>
  <c r="G151" i="14"/>
  <c r="AA150" i="23"/>
  <c r="AB149" i="14"/>
  <c r="AB149" i="23"/>
  <c r="V13" i="22" s="1"/>
  <c r="S13" i="22"/>
  <c r="Z147" i="23"/>
  <c r="W147" i="23"/>
  <c r="Y12" i="22"/>
  <c r="I12" i="22"/>
  <c r="AB145" i="23"/>
  <c r="AB145" i="14"/>
  <c r="H145" i="23"/>
  <c r="H145" i="14"/>
  <c r="Z142" i="23"/>
  <c r="AB141" i="23"/>
  <c r="AB141" i="14"/>
  <c r="AC141" i="23"/>
  <c r="AD141" i="23"/>
  <c r="AD141" i="14"/>
  <c r="AC141" i="14"/>
  <c r="AA140" i="23"/>
  <c r="AA140" i="14"/>
  <c r="F139" i="23"/>
  <c r="J139" i="23" s="1"/>
  <c r="F139" i="14"/>
  <c r="L11" i="22"/>
  <c r="G138" i="23"/>
  <c r="G138" i="14"/>
  <c r="Z137" i="23"/>
  <c r="W137" i="23"/>
  <c r="AB135" i="23"/>
  <c r="AB135" i="14"/>
  <c r="F135" i="23"/>
  <c r="F135" i="14"/>
  <c r="G134" i="23"/>
  <c r="G134" i="14"/>
  <c r="AA133" i="23"/>
  <c r="AA133" i="14"/>
  <c r="AC132" i="23"/>
  <c r="AD132" i="23"/>
  <c r="AC132" i="14"/>
  <c r="AD132" i="14"/>
  <c r="H132" i="23"/>
  <c r="H132" i="14"/>
  <c r="Z131" i="23"/>
  <c r="W131" i="23"/>
  <c r="R130" i="23"/>
  <c r="Z129" i="23"/>
  <c r="W129" i="23"/>
  <c r="H128" i="23"/>
  <c r="H128" i="14"/>
  <c r="Z127" i="23"/>
  <c r="W127" i="23"/>
  <c r="R126" i="23"/>
  <c r="T125" i="23"/>
  <c r="R124" i="23"/>
  <c r="F124" i="23"/>
  <c r="F124" i="14"/>
  <c r="AA122" i="23"/>
  <c r="AA122" i="14"/>
  <c r="AC121" i="23"/>
  <c r="AD121" i="23"/>
  <c r="AC121" i="14"/>
  <c r="AD121" i="14"/>
  <c r="AC119" i="23"/>
  <c r="AD119" i="23"/>
  <c r="AD119" i="14"/>
  <c r="AC119" i="14"/>
  <c r="Z118" i="23"/>
  <c r="W118" i="23"/>
  <c r="R117" i="23"/>
  <c r="F117" i="23"/>
  <c r="F117" i="14"/>
  <c r="Z115" i="23"/>
  <c r="W115" i="23"/>
  <c r="H114" i="23"/>
  <c r="H114" i="14"/>
  <c r="Z113" i="23"/>
  <c r="W113" i="23"/>
  <c r="H112" i="23"/>
  <c r="H112" i="14"/>
  <c r="T111" i="23"/>
  <c r="T109" i="23"/>
  <c r="G109" i="23"/>
  <c r="G109" i="14"/>
  <c r="AA108" i="23"/>
  <c r="AA108" i="14"/>
  <c r="AB107" i="23"/>
  <c r="AB107" i="14"/>
  <c r="H107" i="23"/>
  <c r="H107" i="14"/>
  <c r="AB105" i="23"/>
  <c r="AB105" i="14"/>
  <c r="AC105" i="23"/>
  <c r="AD105" i="23"/>
  <c r="AC105" i="14"/>
  <c r="AD105" i="14"/>
  <c r="H105" i="23"/>
  <c r="H105" i="14"/>
  <c r="AB103" i="23"/>
  <c r="AB103" i="14"/>
  <c r="G103" i="23"/>
  <c r="G103" i="14"/>
  <c r="AA102" i="23"/>
  <c r="AA102" i="14"/>
  <c r="R102" i="23"/>
  <c r="F102" i="23"/>
  <c r="F102" i="14"/>
  <c r="Z100" i="23"/>
  <c r="W100" i="23"/>
  <c r="AB99" i="23"/>
  <c r="AB99" i="14"/>
  <c r="H99" i="23"/>
  <c r="H99" i="14"/>
  <c r="T98" i="23"/>
  <c r="G98" i="23"/>
  <c r="G98" i="14"/>
  <c r="AA10" i="22"/>
  <c r="AA97" i="23"/>
  <c r="AA97" i="14"/>
  <c r="J10" i="22"/>
  <c r="R96" i="23"/>
  <c r="G95" i="23"/>
  <c r="G95" i="14"/>
  <c r="AB93" i="23"/>
  <c r="AB93" i="14"/>
  <c r="AA92" i="23"/>
  <c r="AA92" i="14"/>
  <c r="R91" i="23"/>
  <c r="H9" i="22"/>
  <c r="R88" i="23"/>
  <c r="AC87" i="23"/>
  <c r="W8" i="22" s="1"/>
  <c r="AD87" i="23"/>
  <c r="AD87" i="14"/>
  <c r="X8" i="13" s="1"/>
  <c r="AC87" i="14"/>
  <c r="Q8" i="22"/>
  <c r="M8" i="22"/>
  <c r="T86" i="23"/>
  <c r="G86" i="23"/>
  <c r="G86" i="14"/>
  <c r="AA85" i="23"/>
  <c r="AA85" i="14"/>
  <c r="R84" i="23"/>
  <c r="AD83" i="23"/>
  <c r="AC83" i="23"/>
  <c r="AD83" i="14"/>
  <c r="AC83" i="14"/>
  <c r="H83" i="23"/>
  <c r="H83" i="14"/>
  <c r="T82" i="23"/>
  <c r="G82" i="23"/>
  <c r="G82" i="14"/>
  <c r="AA81" i="23"/>
  <c r="AA81" i="14"/>
  <c r="F80" i="23"/>
  <c r="F80" i="14"/>
  <c r="G79" i="23"/>
  <c r="G79" i="14"/>
  <c r="Z78" i="23"/>
  <c r="W78" i="23"/>
  <c r="AB76" i="23"/>
  <c r="AB76" i="14"/>
  <c r="M7" i="22"/>
  <c r="Z75" i="23"/>
  <c r="W75" i="23"/>
  <c r="AB74" i="23"/>
  <c r="AB74" i="14"/>
  <c r="F74" i="23"/>
  <c r="F74" i="14"/>
  <c r="AA73" i="23"/>
  <c r="AA73" i="14"/>
  <c r="AB72" i="23"/>
  <c r="AB72" i="14"/>
  <c r="F72" i="23"/>
  <c r="J72" i="23" s="1"/>
  <c r="F72" i="14"/>
  <c r="W71" i="23"/>
  <c r="AB70" i="23"/>
  <c r="AB70" i="14"/>
  <c r="T70" i="23"/>
  <c r="G70" i="23"/>
  <c r="G70" i="14"/>
  <c r="T69" i="23"/>
  <c r="R68" i="23"/>
  <c r="Z67" i="23"/>
  <c r="R66" i="23"/>
  <c r="AB63" i="23"/>
  <c r="AB63" i="14"/>
  <c r="H63" i="23"/>
  <c r="H63" i="14"/>
  <c r="R61" i="23"/>
  <c r="F60" i="23"/>
  <c r="F60" i="14"/>
  <c r="AB58" i="23"/>
  <c r="AB58" i="14"/>
  <c r="H58" i="23"/>
  <c r="H58" i="14"/>
  <c r="AB56" i="23"/>
  <c r="AB56" i="14"/>
  <c r="T56" i="23"/>
  <c r="G55" i="23"/>
  <c r="G55" i="14"/>
  <c r="W54" i="23"/>
  <c r="AC53" i="23"/>
  <c r="AD53" i="23"/>
  <c r="H52" i="23"/>
  <c r="H52" i="14"/>
  <c r="Z51" i="23"/>
  <c r="R51" i="23"/>
  <c r="H51" i="23"/>
  <c r="H51" i="14"/>
  <c r="Z50" i="23"/>
  <c r="W50" i="23"/>
  <c r="H47" i="23"/>
  <c r="H47" i="14"/>
  <c r="Z46" i="23"/>
  <c r="W46" i="23"/>
  <c r="AB45" i="23"/>
  <c r="AB45" i="14"/>
  <c r="F45" i="23"/>
  <c r="F45" i="14"/>
  <c r="T44" i="23"/>
  <c r="G44" i="23"/>
  <c r="G44" i="14"/>
  <c r="R43" i="23"/>
  <c r="AC42" i="23"/>
  <c r="AD42" i="23"/>
  <c r="AD42" i="14"/>
  <c r="AC42" i="14"/>
  <c r="H41" i="23"/>
  <c r="H41" i="14"/>
  <c r="Z40" i="23"/>
  <c r="F38" i="23"/>
  <c r="F38" i="14"/>
  <c r="Z37" i="23"/>
  <c r="W37" i="23"/>
  <c r="AB36" i="23"/>
  <c r="AB36" i="14"/>
  <c r="AB35" i="23"/>
  <c r="AB35" i="14"/>
  <c r="AB34" i="23"/>
  <c r="AB34" i="14"/>
  <c r="AC34" i="23"/>
  <c r="AD34" i="23"/>
  <c r="AD34" i="14"/>
  <c r="AC34" i="14"/>
  <c r="AB33" i="23"/>
  <c r="AB33" i="14"/>
  <c r="AA32" i="23"/>
  <c r="AA32" i="14"/>
  <c r="R32" i="23"/>
  <c r="G31" i="23"/>
  <c r="G31" i="14"/>
  <c r="W30" i="23"/>
  <c r="AB29" i="23"/>
  <c r="AB29" i="14"/>
  <c r="T29" i="23"/>
  <c r="G29" i="23"/>
  <c r="G29" i="14"/>
  <c r="F28" i="23"/>
  <c r="F28" i="14"/>
  <c r="Z27" i="23"/>
  <c r="T26" i="23"/>
  <c r="G26" i="23"/>
  <c r="G26" i="14"/>
  <c r="AA25" i="23"/>
  <c r="AA25" i="14"/>
  <c r="F23" i="23"/>
  <c r="F23" i="14"/>
  <c r="F22" i="23"/>
  <c r="F22" i="14"/>
  <c r="R20" i="23"/>
  <c r="AA18" i="23"/>
  <c r="AA18" i="14"/>
  <c r="AB17" i="23"/>
  <c r="AB17" i="14"/>
  <c r="Z14" i="23"/>
  <c r="W14" i="23"/>
  <c r="AB13" i="23"/>
  <c r="AB13" i="14"/>
  <c r="AB12" i="23"/>
  <c r="AB12" i="14"/>
  <c r="AF5" i="22"/>
  <c r="Z11" i="23"/>
  <c r="W11" i="23"/>
  <c r="K5" i="22"/>
  <c r="AB9" i="23"/>
  <c r="AB9" i="14"/>
  <c r="F9" i="23"/>
  <c r="F9" i="14"/>
  <c r="T8" i="23"/>
  <c r="G8" i="23"/>
  <c r="G8" i="14"/>
  <c r="AA7" i="23"/>
  <c r="AA7" i="14"/>
  <c r="AB6" i="23"/>
  <c r="AB6" i="14"/>
  <c r="F6" i="23"/>
  <c r="F6" i="14"/>
  <c r="G5" i="23"/>
  <c r="G5" i="14"/>
  <c r="Z4" i="23"/>
  <c r="W4" i="23"/>
  <c r="AB4" i="22"/>
  <c r="Z3" i="23"/>
  <c r="W3" i="23"/>
  <c r="K4" i="22"/>
  <c r="AC6" i="22"/>
  <c r="E246" i="11"/>
  <c r="E136" i="11"/>
  <c r="E259" i="11"/>
  <c r="E114" i="11"/>
  <c r="E144" i="11"/>
  <c r="E338" i="11"/>
  <c r="E330" i="11"/>
  <c r="E322" i="11"/>
  <c r="E314" i="11"/>
  <c r="E266" i="11"/>
  <c r="E253" i="11"/>
  <c r="E243" i="11"/>
  <c r="E233" i="11"/>
  <c r="E222" i="11"/>
  <c r="E215" i="11"/>
  <c r="E202" i="11"/>
  <c r="E194" i="11"/>
  <c r="E190" i="11"/>
  <c r="E184" i="11"/>
  <c r="E166" i="11"/>
  <c r="E156" i="11"/>
  <c r="E154" i="11"/>
  <c r="E152" i="11"/>
  <c r="E145" i="11"/>
  <c r="E142" i="11"/>
  <c r="E133" i="11"/>
  <c r="E129" i="11"/>
  <c r="E121" i="11"/>
  <c r="E105" i="11"/>
  <c r="E102" i="11"/>
  <c r="E88" i="11"/>
  <c r="E84" i="11"/>
  <c r="E66" i="11"/>
  <c r="E63" i="11"/>
  <c r="E58" i="11"/>
  <c r="E55" i="11"/>
  <c r="E339" i="11"/>
  <c r="E331" i="11"/>
  <c r="E323" i="11"/>
  <c r="E315" i="11"/>
  <c r="E307" i="11"/>
  <c r="E299" i="11"/>
  <c r="E291" i="11"/>
  <c r="E283" i="11"/>
  <c r="E275" i="11"/>
  <c r="E267" i="11"/>
  <c r="E306" i="11"/>
  <c r="E298" i="11"/>
  <c r="E290" i="11"/>
  <c r="E282" i="11"/>
  <c r="E274" i="11"/>
  <c r="E247" i="11"/>
  <c r="E230" i="11"/>
  <c r="E225" i="11"/>
  <c r="E210" i="11"/>
  <c r="E207" i="11"/>
  <c r="E188" i="11"/>
  <c r="E181" i="11"/>
  <c r="E173" i="11"/>
  <c r="E163" i="11"/>
  <c r="E161" i="11"/>
  <c r="E148" i="11"/>
  <c r="E140" i="11"/>
  <c r="E138" i="11"/>
  <c r="E123" i="11"/>
  <c r="E83" i="11"/>
  <c r="E73" i="11"/>
  <c r="E65" i="11"/>
  <c r="E51" i="11"/>
  <c r="E340" i="11"/>
  <c r="E332" i="11"/>
  <c r="E324" i="11"/>
  <c r="E316" i="11"/>
  <c r="E308" i="11"/>
  <c r="E300" i="11"/>
  <c r="E292" i="11"/>
  <c r="E284" i="11"/>
  <c r="E276" i="11"/>
  <c r="E268" i="11"/>
  <c r="E256" i="11"/>
  <c r="E254" i="11"/>
  <c r="E250" i="11"/>
  <c r="E241" i="11"/>
  <c r="E239" i="11"/>
  <c r="E227" i="11"/>
  <c r="E220" i="11"/>
  <c r="E218" i="11"/>
  <c r="E213" i="11"/>
  <c r="E205" i="11"/>
  <c r="E195" i="11"/>
  <c r="E192" i="11"/>
  <c r="E185" i="11"/>
  <c r="E179" i="11"/>
  <c r="E177" i="11"/>
  <c r="E175" i="11"/>
  <c r="E159" i="11"/>
  <c r="E137" i="11"/>
  <c r="E126" i="11"/>
  <c r="E117" i="11"/>
  <c r="E110" i="11"/>
  <c r="E98" i="11"/>
  <c r="E94" i="11"/>
  <c r="E87" i="11"/>
  <c r="E78" i="11"/>
  <c r="E69" i="11"/>
  <c r="E62" i="11"/>
  <c r="E61" i="11"/>
  <c r="E59" i="11"/>
  <c r="E52" i="11"/>
  <c r="E261" i="11"/>
  <c r="E333" i="11"/>
  <c r="E325" i="11"/>
  <c r="E317" i="11"/>
  <c r="E309" i="11"/>
  <c r="E301" i="11"/>
  <c r="E293" i="11"/>
  <c r="E285" i="11"/>
  <c r="E277" i="11"/>
  <c r="E269" i="11"/>
  <c r="E260" i="11"/>
  <c r="E248" i="11"/>
  <c r="E244" i="11"/>
  <c r="E236" i="11"/>
  <c r="E234" i="11"/>
  <c r="E223" i="11"/>
  <c r="E216" i="11"/>
  <c r="E199" i="11"/>
  <c r="E196" i="11"/>
  <c r="E186" i="11"/>
  <c r="E182" i="11"/>
  <c r="E157" i="11"/>
  <c r="E151" i="11"/>
  <c r="E146" i="11"/>
  <c r="E143" i="11"/>
  <c r="E134" i="11"/>
  <c r="E130" i="11"/>
  <c r="E127" i="11"/>
  <c r="E118" i="11"/>
  <c r="E92" i="11"/>
  <c r="E79" i="11"/>
  <c r="E77" i="11"/>
  <c r="E74" i="11"/>
  <c r="E56" i="11"/>
  <c r="E53" i="11"/>
  <c r="E334" i="11"/>
  <c r="E326" i="11"/>
  <c r="E318" i="11"/>
  <c r="E310" i="11"/>
  <c r="E302" i="11"/>
  <c r="E294" i="11"/>
  <c r="E286" i="11"/>
  <c r="E278" i="11"/>
  <c r="E270" i="11"/>
  <c r="E262" i="11"/>
  <c r="E257" i="11"/>
  <c r="E251" i="11"/>
  <c r="E242" i="11"/>
  <c r="E219" i="11"/>
  <c r="E211" i="11"/>
  <c r="E208" i="11"/>
  <c r="E191" i="11"/>
  <c r="E189" i="11"/>
  <c r="E171" i="11"/>
  <c r="E169" i="11"/>
  <c r="E167" i="11"/>
  <c r="E164" i="11"/>
  <c r="E149" i="11"/>
  <c r="E135" i="11"/>
  <c r="E131" i="11"/>
  <c r="E124" i="11"/>
  <c r="E113" i="11"/>
  <c r="E97" i="11"/>
  <c r="E96" i="11"/>
  <c r="E90" i="11"/>
  <c r="E82" i="11"/>
  <c r="E81" i="11"/>
  <c r="E72" i="11"/>
  <c r="E67" i="11"/>
  <c r="E64" i="11"/>
  <c r="E60" i="11"/>
  <c r="E335" i="11"/>
  <c r="E327" i="11"/>
  <c r="E319" i="11"/>
  <c r="E311" i="11"/>
  <c r="E303" i="11"/>
  <c r="E295" i="11"/>
  <c r="E287" i="11"/>
  <c r="E279" i="11"/>
  <c r="E271" i="11"/>
  <c r="E263" i="11"/>
  <c r="E231" i="11"/>
  <c r="E228" i="11"/>
  <c r="E226" i="11"/>
  <c r="E221" i="11"/>
  <c r="E214" i="11"/>
  <c r="E197" i="11"/>
  <c r="E193" i="11"/>
  <c r="E180" i="11"/>
  <c r="E176" i="11"/>
  <c r="E162" i="11"/>
  <c r="E160" i="11"/>
  <c r="E155" i="11"/>
  <c r="E153" i="11"/>
  <c r="E147" i="11"/>
  <c r="E111" i="11"/>
  <c r="E106" i="11"/>
  <c r="E95" i="11"/>
  <c r="E89" i="11"/>
  <c r="E336" i="11"/>
  <c r="E328" i="11"/>
  <c r="E320" i="11"/>
  <c r="E312" i="11"/>
  <c r="E304" i="11"/>
  <c r="E296" i="11"/>
  <c r="E288" i="11"/>
  <c r="E280" i="11"/>
  <c r="E272" i="11"/>
  <c r="E264" i="11"/>
  <c r="E255" i="11"/>
  <c r="E252" i="11"/>
  <c r="E249" i="11"/>
  <c r="E245" i="11"/>
  <c r="E235" i="11"/>
  <c r="E232" i="11"/>
  <c r="E229" i="11"/>
  <c r="E224" i="11"/>
  <c r="E217" i="11"/>
  <c r="E209" i="11"/>
  <c r="E206" i="11"/>
  <c r="E187" i="11"/>
  <c r="E183" i="11"/>
  <c r="E172" i="11"/>
  <c r="E165" i="11"/>
  <c r="E150" i="11"/>
  <c r="E128" i="11"/>
  <c r="E122" i="11"/>
  <c r="E120" i="11"/>
  <c r="E108" i="11"/>
  <c r="E93" i="11"/>
  <c r="E86" i="11"/>
  <c r="E76" i="11"/>
  <c r="E71" i="11"/>
  <c r="E70" i="11"/>
  <c r="E57" i="11"/>
  <c r="E54" i="11"/>
  <c r="E337" i="11"/>
  <c r="E329" i="11"/>
  <c r="E321" i="11"/>
  <c r="E313" i="11"/>
  <c r="E305" i="11"/>
  <c r="E297" i="11"/>
  <c r="E289" i="11"/>
  <c r="E281" i="11"/>
  <c r="E273" i="11"/>
  <c r="E265" i="11"/>
  <c r="AC4" i="13"/>
  <c r="AK63" i="14"/>
  <c r="AH6" i="14"/>
  <c r="K212" i="14"/>
  <c r="W212" i="14" s="1"/>
  <c r="P211" i="14"/>
  <c r="AG186" i="14"/>
  <c r="N180" i="14"/>
  <c r="AK177" i="14"/>
  <c r="AE168" i="14"/>
  <c r="X167" i="14"/>
  <c r="M163" i="14"/>
  <c r="Y159" i="14"/>
  <c r="X156" i="14"/>
  <c r="L151" i="14"/>
  <c r="AJ151" i="14"/>
  <c r="Y212" i="14"/>
  <c r="O211" i="14"/>
  <c r="AG210" i="14"/>
  <c r="Y209" i="14"/>
  <c r="X212" i="14"/>
  <c r="Q212" i="14"/>
  <c r="P212" i="14"/>
  <c r="AG211" i="14"/>
  <c r="M211" i="14"/>
  <c r="V210" i="14"/>
  <c r="K210" i="14"/>
  <c r="W210" i="14" s="1"/>
  <c r="P209" i="14"/>
  <c r="AH192" i="14"/>
  <c r="Z192" i="14"/>
  <c r="M192" i="14"/>
  <c r="P191" i="14"/>
  <c r="AH190" i="14"/>
  <c r="Z190" i="14"/>
  <c r="S190" i="14"/>
  <c r="N190" i="14"/>
  <c r="X188" i="14"/>
  <c r="U188" i="14"/>
  <c r="Q188" i="14"/>
  <c r="AL187" i="14"/>
  <c r="L187" i="14"/>
  <c r="AJ187" i="14"/>
  <c r="X186" i="14"/>
  <c r="U186" i="14"/>
  <c r="Q186" i="14"/>
  <c r="AL185" i="14"/>
  <c r="O185" i="14"/>
  <c r="AG184" i="14"/>
  <c r="M184" i="14"/>
  <c r="V183" i="14"/>
  <c r="K183" i="14"/>
  <c r="W183" i="14" s="1"/>
  <c r="O182" i="14"/>
  <c r="AG181" i="14"/>
  <c r="M181" i="14"/>
  <c r="V180" i="14"/>
  <c r="K180" i="14"/>
  <c r="X179" i="14"/>
  <c r="P179" i="14"/>
  <c r="AH178" i="14"/>
  <c r="V178" i="14"/>
  <c r="K178" i="14"/>
  <c r="O177" i="14"/>
  <c r="AG176" i="14"/>
  <c r="L176" i="14"/>
  <c r="AJ176" i="14"/>
  <c r="X175" i="14"/>
  <c r="U175" i="14"/>
  <c r="Q175" i="14"/>
  <c r="AL174" i="14"/>
  <c r="Z174" i="14"/>
  <c r="S174" i="14"/>
  <c r="N174" i="14"/>
  <c r="V173" i="14"/>
  <c r="K173" i="14"/>
  <c r="P172" i="14"/>
  <c r="AG171" i="14"/>
  <c r="AK171" i="14"/>
  <c r="P170" i="14"/>
  <c r="AG169" i="14"/>
  <c r="L169" i="14"/>
  <c r="AJ169" i="14"/>
  <c r="X168" i="14"/>
  <c r="U168" i="14"/>
  <c r="Q168" i="14"/>
  <c r="AL167" i="14"/>
  <c r="Z167" i="14"/>
  <c r="S167" i="14"/>
  <c r="N167" i="14"/>
  <c r="V166" i="14"/>
  <c r="K166" i="14"/>
  <c r="P165" i="14"/>
  <c r="AG164" i="14"/>
  <c r="M164" i="14"/>
  <c r="Y163" i="14"/>
  <c r="AK163" i="14"/>
  <c r="AH163" i="14"/>
  <c r="O162" i="14"/>
  <c r="AE161" i="14"/>
  <c r="L161" i="14"/>
  <c r="AJ161" i="14"/>
  <c r="Y160" i="14"/>
  <c r="AK160" i="14"/>
  <c r="AH160" i="14"/>
  <c r="O159" i="14"/>
  <c r="AE158" i="14"/>
  <c r="L158" i="14"/>
  <c r="AJ158" i="14"/>
  <c r="P157" i="14"/>
  <c r="AH156" i="14"/>
  <c r="Z156" i="14"/>
  <c r="S156" i="14"/>
  <c r="N156" i="14"/>
  <c r="AE155" i="14"/>
  <c r="K155" i="14"/>
  <c r="W155" i="14" s="1"/>
  <c r="O154" i="14"/>
  <c r="AG153" i="14"/>
  <c r="K153" i="14"/>
  <c r="O152" i="14"/>
  <c r="AE151" i="14"/>
  <c r="X151" i="14"/>
  <c r="Q151" i="14"/>
  <c r="AL150" i="14"/>
  <c r="O150" i="14"/>
  <c r="AE149" i="14"/>
  <c r="L149" i="14"/>
  <c r="AJ149" i="14"/>
  <c r="Y148" i="14"/>
  <c r="P147" i="14"/>
  <c r="AH146" i="14"/>
  <c r="Z146" i="14"/>
  <c r="S146" i="14"/>
  <c r="N146" i="14"/>
  <c r="AE145" i="14"/>
  <c r="V145" i="14"/>
  <c r="K145" i="14"/>
  <c r="X144" i="14"/>
  <c r="P144" i="14"/>
  <c r="AH143" i="14"/>
  <c r="Z143" i="14"/>
  <c r="S142" i="14"/>
  <c r="N142" i="14"/>
  <c r="AE141" i="14"/>
  <c r="V141" i="14"/>
  <c r="AK141" i="14"/>
  <c r="O140" i="14"/>
  <c r="AG139" i="14"/>
  <c r="L139" i="14"/>
  <c r="AJ139" i="14"/>
  <c r="Y138" i="14"/>
  <c r="P138" i="14"/>
  <c r="P137" i="14"/>
  <c r="AH136" i="14"/>
  <c r="Z136" i="14"/>
  <c r="S136" i="14"/>
  <c r="N136" i="14"/>
  <c r="AE135" i="14"/>
  <c r="L135" i="14"/>
  <c r="AJ135" i="14"/>
  <c r="Y134" i="14"/>
  <c r="O133" i="14"/>
  <c r="AE132" i="14"/>
  <c r="V132" i="14"/>
  <c r="K132" i="14"/>
  <c r="P131" i="14"/>
  <c r="AH130" i="14"/>
  <c r="M130" i="14"/>
  <c r="P129" i="14"/>
  <c r="AH128" i="14"/>
  <c r="V128" i="14"/>
  <c r="K128" i="14"/>
  <c r="W128" i="14" s="1"/>
  <c r="P127" i="14"/>
  <c r="AH126" i="14"/>
  <c r="M126" i="14"/>
  <c r="X125" i="14"/>
  <c r="U125" i="14"/>
  <c r="Q125" i="14"/>
  <c r="AH124" i="14"/>
  <c r="M124" i="14"/>
  <c r="Y123" i="14"/>
  <c r="AK123" i="14"/>
  <c r="Z122" i="14"/>
  <c r="Z210" i="14"/>
  <c r="N183" i="14"/>
  <c r="Q174" i="14"/>
  <c r="S173" i="14"/>
  <c r="Z166" i="14"/>
  <c r="AE157" i="14"/>
  <c r="K157" i="14"/>
  <c r="AL151" i="14"/>
  <c r="M148" i="14"/>
  <c r="U212" i="14"/>
  <c r="AL211" i="14"/>
  <c r="O212" i="14"/>
  <c r="AE211" i="14"/>
  <c r="L211" i="14"/>
  <c r="AJ211" i="14"/>
  <c r="Y210" i="14"/>
  <c r="AL209" i="14"/>
  <c r="O209" i="14"/>
  <c r="AG192" i="14"/>
  <c r="L192" i="14"/>
  <c r="AJ192" i="14"/>
  <c r="O191" i="14"/>
  <c r="AG190" i="14"/>
  <c r="M190" i="14"/>
  <c r="P188" i="14"/>
  <c r="AH187" i="14"/>
  <c r="Z187" i="14"/>
  <c r="K187" i="14"/>
  <c r="P186" i="14"/>
  <c r="AH185" i="14"/>
  <c r="Z185" i="14"/>
  <c r="S185" i="14"/>
  <c r="N185" i="14"/>
  <c r="AE184" i="14"/>
  <c r="L184" i="14"/>
  <c r="AJ184" i="14"/>
  <c r="Y183" i="14"/>
  <c r="AK183" i="14"/>
  <c r="Z182" i="14"/>
  <c r="S182" i="14"/>
  <c r="N182" i="14"/>
  <c r="AE181" i="14"/>
  <c r="L181" i="14"/>
  <c r="AJ181" i="14"/>
  <c r="Y180" i="14"/>
  <c r="AK180" i="14"/>
  <c r="O179" i="14"/>
  <c r="AG178" i="14"/>
  <c r="S177" i="14"/>
  <c r="N177" i="14"/>
  <c r="AE176" i="14"/>
  <c r="V176" i="14"/>
  <c r="K176" i="14"/>
  <c r="W176" i="14" s="1"/>
  <c r="P175" i="14"/>
  <c r="AG174" i="14"/>
  <c r="M174" i="14"/>
  <c r="Y173" i="14"/>
  <c r="AK173" i="14"/>
  <c r="AH173" i="14"/>
  <c r="O172" i="14"/>
  <c r="AE171" i="14"/>
  <c r="U171" i="14"/>
  <c r="Q171" i="14"/>
  <c r="AL170" i="14"/>
  <c r="O170" i="14"/>
  <c r="AE169" i="14"/>
  <c r="V169" i="14"/>
  <c r="K169" i="14"/>
  <c r="P168" i="14"/>
  <c r="AG167" i="14"/>
  <c r="M167" i="14"/>
  <c r="Y166" i="14"/>
  <c r="AK166" i="14"/>
  <c r="AH166" i="14"/>
  <c r="O165" i="14"/>
  <c r="AE164" i="14"/>
  <c r="L164" i="14"/>
  <c r="AJ164" i="14"/>
  <c r="X163" i="14"/>
  <c r="U163" i="14"/>
  <c r="Q163" i="14"/>
  <c r="AL162" i="14"/>
  <c r="Z162" i="14"/>
  <c r="S162" i="14"/>
  <c r="N162" i="14"/>
  <c r="V161" i="14"/>
  <c r="K161" i="14"/>
  <c r="X160" i="14"/>
  <c r="U160" i="14"/>
  <c r="Q160" i="14"/>
  <c r="AL159" i="14"/>
  <c r="Z159" i="14"/>
  <c r="S159" i="14"/>
  <c r="N159" i="14"/>
  <c r="V158" i="14"/>
  <c r="K158" i="14"/>
  <c r="O157" i="14"/>
  <c r="AG156" i="14"/>
  <c r="M156" i="14"/>
  <c r="V155" i="14"/>
  <c r="AL154" i="14"/>
  <c r="S154" i="14"/>
  <c r="N154" i="14"/>
  <c r="AE153" i="14"/>
  <c r="AL152" i="14"/>
  <c r="S152" i="14"/>
  <c r="N152" i="14"/>
  <c r="P151" i="14"/>
  <c r="N150" i="14"/>
  <c r="V149" i="14"/>
  <c r="K149" i="14"/>
  <c r="AK149" i="14"/>
  <c r="X148" i="14"/>
  <c r="U148" i="14"/>
  <c r="Q148" i="14"/>
  <c r="AL147" i="14"/>
  <c r="O147" i="14"/>
  <c r="AG146" i="14"/>
  <c r="M146" i="14"/>
  <c r="AK145" i="14"/>
  <c r="O144" i="14"/>
  <c r="AG143" i="14"/>
  <c r="U143" i="14"/>
  <c r="Q143" i="14"/>
  <c r="AL142" i="14"/>
  <c r="M142" i="14"/>
  <c r="Y141" i="14"/>
  <c r="Q141" i="14"/>
  <c r="AL140" i="14"/>
  <c r="Z140" i="14"/>
  <c r="S140" i="14"/>
  <c r="N140" i="14"/>
  <c r="AE139" i="14"/>
  <c r="K139" i="14"/>
  <c r="X138" i="14"/>
  <c r="U138" i="14"/>
  <c r="Q138" i="14"/>
  <c r="AL137" i="14"/>
  <c r="O137" i="14"/>
  <c r="AG136" i="14"/>
  <c r="M136" i="14"/>
  <c r="V135" i="14"/>
  <c r="K135" i="14"/>
  <c r="X134" i="14"/>
  <c r="U134" i="14"/>
  <c r="Q134" i="14"/>
  <c r="AL133" i="14"/>
  <c r="Z133" i="14"/>
  <c r="S133" i="14"/>
  <c r="N133" i="14"/>
  <c r="Y132" i="14"/>
  <c r="AK132" i="14"/>
  <c r="AH132" i="14"/>
  <c r="O131" i="14"/>
  <c r="AG130" i="14"/>
  <c r="L130" i="14"/>
  <c r="AJ130" i="14"/>
  <c r="O129" i="14"/>
  <c r="AG128" i="14"/>
  <c r="Y128" i="14"/>
  <c r="AK128" i="14"/>
  <c r="O127" i="14"/>
  <c r="AG126" i="14"/>
  <c r="L126" i="14"/>
  <c r="AJ126" i="14"/>
  <c r="P125" i="14"/>
  <c r="AG124" i="14"/>
  <c r="K124" i="14"/>
  <c r="W124" i="14" s="1"/>
  <c r="X123" i="14"/>
  <c r="U123" i="14"/>
  <c r="Q123" i="14"/>
  <c r="AL122" i="14"/>
  <c r="M122" i="14"/>
  <c r="Y121" i="14"/>
  <c r="AL120" i="14"/>
  <c r="Z120" i="14"/>
  <c r="M120" i="14"/>
  <c r="Y119" i="14"/>
  <c r="AL118" i="14"/>
  <c r="O118" i="14"/>
  <c r="AE117" i="14"/>
  <c r="K117" i="14"/>
  <c r="X116" i="14"/>
  <c r="U116" i="14"/>
  <c r="Q116" i="14"/>
  <c r="AL115" i="14"/>
  <c r="K209" i="14"/>
  <c r="AG191" i="14"/>
  <c r="Q190" i="14"/>
  <c r="AH183" i="14"/>
  <c r="AE179" i="14"/>
  <c r="K179" i="14"/>
  <c r="W179" i="14" s="1"/>
  <c r="N178" i="14"/>
  <c r="AG175" i="14"/>
  <c r="K170" i="14"/>
  <c r="Q167" i="14"/>
  <c r="N166" i="14"/>
  <c r="M160" i="14"/>
  <c r="AK159" i="14"/>
  <c r="AH159" i="14"/>
  <c r="O158" i="14"/>
  <c r="U156" i="14"/>
  <c r="AG148" i="14"/>
  <c r="AL212" i="14"/>
  <c r="S212" i="14"/>
  <c r="X210" i="14"/>
  <c r="U210" i="14"/>
  <c r="Z209" i="14"/>
  <c r="AE192" i="14"/>
  <c r="V192" i="14"/>
  <c r="K192" i="14"/>
  <c r="W192" i="14" s="1"/>
  <c r="Z191" i="14"/>
  <c r="S191" i="14"/>
  <c r="N191" i="14"/>
  <c r="AE190" i="14"/>
  <c r="L190" i="14"/>
  <c r="AJ190" i="14"/>
  <c r="O188" i="14"/>
  <c r="AG187" i="14"/>
  <c r="V187" i="14"/>
  <c r="AK187" i="14"/>
  <c r="O186" i="14"/>
  <c r="AG185" i="14"/>
  <c r="M185" i="14"/>
  <c r="V184" i="14"/>
  <c r="K184" i="14"/>
  <c r="AK184" i="14"/>
  <c r="X183" i="14"/>
  <c r="U183" i="14"/>
  <c r="Q183" i="14"/>
  <c r="AL182" i="14"/>
  <c r="M182" i="14"/>
  <c r="V181" i="14"/>
  <c r="K181" i="14"/>
  <c r="AK181" i="14"/>
  <c r="X180" i="14"/>
  <c r="U180" i="14"/>
  <c r="Q180" i="14"/>
  <c r="AL179" i="14"/>
  <c r="S179" i="14"/>
  <c r="N179" i="14"/>
  <c r="AE178" i="14"/>
  <c r="Q178" i="14"/>
  <c r="AL177" i="14"/>
  <c r="Z177" i="14"/>
  <c r="M177" i="14"/>
  <c r="Y176" i="14"/>
  <c r="AK176" i="14"/>
  <c r="O175" i="14"/>
  <c r="AE174" i="14"/>
  <c r="L174" i="14"/>
  <c r="AJ174" i="14"/>
  <c r="X173" i="14"/>
  <c r="U173" i="14"/>
  <c r="Q173" i="14"/>
  <c r="AL172" i="14"/>
  <c r="Z172" i="14"/>
  <c r="S172" i="14"/>
  <c r="N172" i="14"/>
  <c r="P171" i="14"/>
  <c r="AH170" i="14"/>
  <c r="Z170" i="14"/>
  <c r="S170" i="14"/>
  <c r="N170" i="14"/>
  <c r="AK169" i="14"/>
  <c r="O168" i="14"/>
  <c r="AE167" i="14"/>
  <c r="L167" i="14"/>
  <c r="AJ167" i="14"/>
  <c r="X166" i="14"/>
  <c r="U166" i="14"/>
  <c r="Q166" i="14"/>
  <c r="AL165" i="14"/>
  <c r="Z165" i="14"/>
  <c r="S165" i="14"/>
  <c r="N165" i="14"/>
  <c r="V164" i="14"/>
  <c r="K164" i="14"/>
  <c r="P163" i="14"/>
  <c r="AG162" i="14"/>
  <c r="M162" i="14"/>
  <c r="Y161" i="14"/>
  <c r="AK161" i="14"/>
  <c r="P160" i="14"/>
  <c r="AG159" i="14"/>
  <c r="M159" i="14"/>
  <c r="Y158" i="14"/>
  <c r="AK158" i="14"/>
  <c r="AH158" i="14"/>
  <c r="Z157" i="14"/>
  <c r="S157" i="14"/>
  <c r="N157" i="14"/>
  <c r="AE156" i="14"/>
  <c r="L156" i="14"/>
  <c r="AJ156" i="14"/>
  <c r="Y155" i="14"/>
  <c r="Q155" i="14"/>
  <c r="AH154" i="14"/>
  <c r="Z154" i="14"/>
  <c r="M154" i="14"/>
  <c r="Q153" i="14"/>
  <c r="AH152" i="14"/>
  <c r="Z152" i="14"/>
  <c r="M152" i="14"/>
  <c r="O151" i="14"/>
  <c r="L14" i="13" s="1"/>
  <c r="AG150" i="14"/>
  <c r="M150" i="14"/>
  <c r="Y149" i="14"/>
  <c r="P148" i="14"/>
  <c r="AH147" i="14"/>
  <c r="Z147" i="14"/>
  <c r="S147" i="14"/>
  <c r="N147" i="14"/>
  <c r="AE146" i="14"/>
  <c r="L146" i="14"/>
  <c r="AJ146" i="14"/>
  <c r="Y145" i="14"/>
  <c r="U145" i="14"/>
  <c r="Q145" i="14"/>
  <c r="AL144" i="14"/>
  <c r="S144" i="14"/>
  <c r="N144" i="14"/>
  <c r="AE143" i="14"/>
  <c r="P143" i="14"/>
  <c r="AH142" i="14"/>
  <c r="Z142" i="14"/>
  <c r="L142" i="14"/>
  <c r="AJ142" i="14"/>
  <c r="X141" i="14"/>
  <c r="P141" i="14"/>
  <c r="AH140" i="14"/>
  <c r="M140" i="14"/>
  <c r="V139" i="14"/>
  <c r="O138" i="14"/>
  <c r="AH137" i="14"/>
  <c r="Z137" i="14"/>
  <c r="S137" i="14"/>
  <c r="N137" i="14"/>
  <c r="AE136" i="14"/>
  <c r="L136" i="14"/>
  <c r="AJ136" i="14"/>
  <c r="Y135" i="14"/>
  <c r="AK135" i="14"/>
  <c r="P134" i="14"/>
  <c r="AG133" i="14"/>
  <c r="M133" i="14"/>
  <c r="X132" i="14"/>
  <c r="U132" i="14"/>
  <c r="Q132" i="14"/>
  <c r="AL131" i="14"/>
  <c r="Z131" i="14"/>
  <c r="S131" i="14"/>
  <c r="N131" i="14"/>
  <c r="AE130" i="14"/>
  <c r="V130" i="14"/>
  <c r="K130" i="14"/>
  <c r="Z129" i="14"/>
  <c r="S129" i="14"/>
  <c r="N129" i="14"/>
  <c r="AE128" i="14"/>
  <c r="X128" i="14"/>
  <c r="U128" i="14"/>
  <c r="Q128" i="14"/>
  <c r="AL127" i="14"/>
  <c r="Z127" i="14"/>
  <c r="S127" i="14"/>
  <c r="N127" i="14"/>
  <c r="AE126" i="14"/>
  <c r="S210" i="14"/>
  <c r="U190" i="14"/>
  <c r="Y182" i="14"/>
  <c r="AE177" i="14"/>
  <c r="O176" i="14"/>
  <c r="Z173" i="14"/>
  <c r="K172" i="14"/>
  <c r="M171" i="14"/>
  <c r="L168" i="14"/>
  <c r="AJ168" i="14"/>
  <c r="S166" i="14"/>
  <c r="P164" i="14"/>
  <c r="Y162" i="14"/>
  <c r="AL155" i="14"/>
  <c r="AL141" i="14"/>
  <c r="Z212" i="14"/>
  <c r="N212" i="14"/>
  <c r="V211" i="14"/>
  <c r="K211" i="14"/>
  <c r="Q210" i="14"/>
  <c r="AH209" i="14"/>
  <c r="S209" i="14"/>
  <c r="N209" i="14"/>
  <c r="AG212" i="14"/>
  <c r="M212" i="14"/>
  <c r="R212" i="14" s="1"/>
  <c r="Y211" i="14"/>
  <c r="AK211" i="14"/>
  <c r="AH211" i="14"/>
  <c r="P210" i="14"/>
  <c r="T210" i="14" s="1"/>
  <c r="AG209" i="14"/>
  <c r="M209" i="14"/>
  <c r="AK192" i="14"/>
  <c r="Y192" i="14"/>
  <c r="M191" i="14"/>
  <c r="V190" i="14"/>
  <c r="K190" i="14"/>
  <c r="AK190" i="14"/>
  <c r="S188" i="14"/>
  <c r="N188" i="14"/>
  <c r="AE187" i="14"/>
  <c r="Q187" i="14"/>
  <c r="AL186" i="14"/>
  <c r="Z186" i="14"/>
  <c r="S186" i="14"/>
  <c r="N186" i="14"/>
  <c r="AE185" i="14"/>
  <c r="L185" i="14"/>
  <c r="AJ185" i="14"/>
  <c r="Y184" i="14"/>
  <c r="P183" i="14"/>
  <c r="AG182" i="14"/>
  <c r="L182" i="14"/>
  <c r="AJ182" i="14"/>
  <c r="Y181" i="14"/>
  <c r="P180" i="14"/>
  <c r="AH179" i="14"/>
  <c r="Z179" i="14"/>
  <c r="M179" i="14"/>
  <c r="Y178" i="14"/>
  <c r="P178" i="14"/>
  <c r="M18" i="13" s="1"/>
  <c r="AH177" i="14"/>
  <c r="L177" i="14"/>
  <c r="AJ177" i="14"/>
  <c r="X176" i="14"/>
  <c r="U176" i="14"/>
  <c r="Q176" i="14"/>
  <c r="AL175" i="14"/>
  <c r="Z175" i="14"/>
  <c r="S175" i="14"/>
  <c r="N175" i="14"/>
  <c r="V174" i="14"/>
  <c r="K174" i="14"/>
  <c r="P173" i="14"/>
  <c r="AG172" i="14"/>
  <c r="M172" i="14"/>
  <c r="Y171" i="14"/>
  <c r="O171" i="14"/>
  <c r="AG170" i="14"/>
  <c r="M170" i="14"/>
  <c r="Y169" i="14"/>
  <c r="U169" i="14"/>
  <c r="Q169" i="14"/>
  <c r="AL168" i="14"/>
  <c r="Z168" i="14"/>
  <c r="S168" i="14"/>
  <c r="N168" i="14"/>
  <c r="V167" i="14"/>
  <c r="K167" i="14"/>
  <c r="P166" i="14"/>
  <c r="AG165" i="14"/>
  <c r="M165" i="14"/>
  <c r="Y164" i="14"/>
  <c r="AK164" i="14"/>
  <c r="AH164" i="14"/>
  <c r="O163" i="14"/>
  <c r="AE162" i="14"/>
  <c r="L162" i="14"/>
  <c r="AJ162" i="14"/>
  <c r="X161" i="14"/>
  <c r="U161" i="14"/>
  <c r="Q161" i="14"/>
  <c r="AH161" i="14"/>
  <c r="O160" i="14"/>
  <c r="AE159" i="14"/>
  <c r="L159" i="14"/>
  <c r="AJ159" i="14"/>
  <c r="X158" i="14"/>
  <c r="U158" i="14"/>
  <c r="Q158" i="14"/>
  <c r="AL157" i="14"/>
  <c r="M157" i="14"/>
  <c r="V156" i="14"/>
  <c r="K156" i="14"/>
  <c r="AK156" i="14"/>
  <c r="X155" i="14"/>
  <c r="P155" i="14"/>
  <c r="AG154" i="14"/>
  <c r="L154" i="14"/>
  <c r="AJ154" i="14"/>
  <c r="P153" i="14"/>
  <c r="AG152" i="14"/>
  <c r="L152" i="14"/>
  <c r="AJ152" i="14"/>
  <c r="S151" i="14"/>
  <c r="N151" i="14"/>
  <c r="AE150" i="14"/>
  <c r="L150" i="14"/>
  <c r="AJ150" i="14"/>
  <c r="X149" i="14"/>
  <c r="U149" i="14"/>
  <c r="Q149" i="14"/>
  <c r="AL148" i="14"/>
  <c r="O148" i="14"/>
  <c r="AG147" i="14"/>
  <c r="M147" i="14"/>
  <c r="V146" i="14"/>
  <c r="K146" i="14"/>
  <c r="X145" i="14"/>
  <c r="P145" i="14"/>
  <c r="AH144" i="14"/>
  <c r="Z144" i="14"/>
  <c r="M144" i="14"/>
  <c r="O143" i="14"/>
  <c r="AG142" i="14"/>
  <c r="V142" i="14"/>
  <c r="K142" i="14"/>
  <c r="O141" i="14"/>
  <c r="AG140" i="14"/>
  <c r="L140" i="14"/>
  <c r="AJ140" i="14"/>
  <c r="Y139" i="14"/>
  <c r="Q139" i="14"/>
  <c r="AL138" i="14"/>
  <c r="N138" i="14"/>
  <c r="AG137" i="14"/>
  <c r="M137" i="14"/>
  <c r="V136" i="14"/>
  <c r="K136" i="14"/>
  <c r="X135" i="14"/>
  <c r="U135" i="14"/>
  <c r="Q135" i="14"/>
  <c r="AL134" i="14"/>
  <c r="O134" i="14"/>
  <c r="AE133" i="14"/>
  <c r="L133" i="14"/>
  <c r="AJ133" i="14"/>
  <c r="P132" i="14"/>
  <c r="AH131" i="14"/>
  <c r="M131" i="14"/>
  <c r="Y130" i="14"/>
  <c r="AK130" i="14"/>
  <c r="M129" i="14"/>
  <c r="V212" i="14"/>
  <c r="V209" i="14"/>
  <c r="X190" i="14"/>
  <c r="Y185" i="14"/>
  <c r="L175" i="14"/>
  <c r="AJ175" i="14"/>
  <c r="O161" i="14"/>
  <c r="Q142" i="14"/>
  <c r="AE212" i="14"/>
  <c r="L212" i="14"/>
  <c r="AJ212" i="14"/>
  <c r="X211" i="14"/>
  <c r="U211" i="14"/>
  <c r="Q211" i="14"/>
  <c r="AL210" i="14"/>
  <c r="O210" i="14"/>
  <c r="AE209" i="14"/>
  <c r="L209" i="14"/>
  <c r="AJ209" i="14"/>
  <c r="X192" i="14"/>
  <c r="U192" i="14"/>
  <c r="Q192" i="14"/>
  <c r="R192" i="14" s="1"/>
  <c r="AL191" i="14"/>
  <c r="L191" i="14"/>
  <c r="AJ191" i="14"/>
  <c r="Y190" i="14"/>
  <c r="Z188" i="14"/>
  <c r="M188" i="14"/>
  <c r="R188" i="14" s="1"/>
  <c r="P187" i="14"/>
  <c r="AH186" i="14"/>
  <c r="M186" i="14"/>
  <c r="V185" i="14"/>
  <c r="K185" i="14"/>
  <c r="AK185" i="14"/>
  <c r="X184" i="14"/>
  <c r="U184" i="14"/>
  <c r="Q184" i="14"/>
  <c r="AL183" i="14"/>
  <c r="O183" i="14"/>
  <c r="AE182" i="14"/>
  <c r="V182" i="14"/>
  <c r="K182" i="14"/>
  <c r="X181" i="14"/>
  <c r="U181" i="14"/>
  <c r="Q181" i="14"/>
  <c r="AL180" i="14"/>
  <c r="O180" i="14"/>
  <c r="AG179" i="14"/>
  <c r="L179" i="14"/>
  <c r="AJ179" i="14"/>
  <c r="X178" i="14"/>
  <c r="O178" i="14"/>
  <c r="AG177" i="14"/>
  <c r="V177" i="14"/>
  <c r="K177" i="14"/>
  <c r="P176" i="14"/>
  <c r="AH175" i="14"/>
  <c r="M175" i="14"/>
  <c r="Y174" i="14"/>
  <c r="AK174" i="14"/>
  <c r="AH174" i="14"/>
  <c r="O173" i="14"/>
  <c r="AE172" i="14"/>
  <c r="L172" i="14"/>
  <c r="AJ172" i="14"/>
  <c r="X171" i="14"/>
  <c r="S171" i="14"/>
  <c r="N171" i="14"/>
  <c r="AE170" i="14"/>
  <c r="L170" i="14"/>
  <c r="AJ170" i="14"/>
  <c r="X169" i="14"/>
  <c r="P169" i="14"/>
  <c r="AG168" i="14"/>
  <c r="M168" i="14"/>
  <c r="Y167" i="14"/>
  <c r="AK167" i="14"/>
  <c r="AH167" i="14"/>
  <c r="O166" i="14"/>
  <c r="AE165" i="14"/>
  <c r="L165" i="14"/>
  <c r="AJ165" i="14"/>
  <c r="X164" i="14"/>
  <c r="U164" i="14"/>
  <c r="Q164" i="14"/>
  <c r="AL163" i="14"/>
  <c r="Z163" i="14"/>
  <c r="S163" i="14"/>
  <c r="N163" i="14"/>
  <c r="V162" i="14"/>
  <c r="K162" i="14"/>
  <c r="P161" i="14"/>
  <c r="AL160" i="14"/>
  <c r="Z160" i="14"/>
  <c r="S160" i="14"/>
  <c r="N160" i="14"/>
  <c r="V159" i="14"/>
  <c r="K159" i="14"/>
  <c r="P158" i="14"/>
  <c r="AG157" i="14"/>
  <c r="L157" i="14"/>
  <c r="AJ157" i="14"/>
  <c r="X187" i="14"/>
  <c r="Z183" i="14"/>
  <c r="U174" i="14"/>
  <c r="K165" i="14"/>
  <c r="AG163" i="14"/>
  <c r="O149" i="14"/>
  <c r="K147" i="14"/>
  <c r="X146" i="14"/>
  <c r="U146" i="14"/>
  <c r="Q146" i="14"/>
  <c r="AL145" i="14"/>
  <c r="S145" i="14"/>
  <c r="N145" i="14"/>
  <c r="AE144" i="14"/>
  <c r="K144" i="14"/>
  <c r="X143" i="14"/>
  <c r="M143" i="14"/>
  <c r="U142" i="14"/>
  <c r="M141" i="14"/>
  <c r="Y140" i="14"/>
  <c r="O139" i="14"/>
  <c r="AG138" i="14"/>
  <c r="L138" i="14"/>
  <c r="AJ138" i="14"/>
  <c r="V137" i="14"/>
  <c r="K137" i="14"/>
  <c r="X136" i="14"/>
  <c r="U136" i="14"/>
  <c r="Q136" i="14"/>
  <c r="AL135" i="14"/>
  <c r="O135" i="14"/>
  <c r="AG134" i="14"/>
  <c r="M134" i="14"/>
  <c r="R134" i="14" s="1"/>
  <c r="Y133" i="14"/>
  <c r="Z132" i="14"/>
  <c r="S132" i="14"/>
  <c r="N132" i="14"/>
  <c r="AE131" i="14"/>
  <c r="V131" i="14"/>
  <c r="K131" i="14"/>
  <c r="P130" i="14"/>
  <c r="AG129" i="14"/>
  <c r="V129" i="14"/>
  <c r="K129" i="14"/>
  <c r="Z128" i="14"/>
  <c r="S128" i="14"/>
  <c r="N128" i="14"/>
  <c r="AE127" i="14"/>
  <c r="V127" i="14"/>
  <c r="K127" i="14"/>
  <c r="P126" i="14"/>
  <c r="AH125" i="14"/>
  <c r="K125" i="14"/>
  <c r="P124" i="14"/>
  <c r="AG123" i="14"/>
  <c r="M123" i="14"/>
  <c r="R123" i="14" s="1"/>
  <c r="X122" i="14"/>
  <c r="U122" i="14"/>
  <c r="Q122" i="14"/>
  <c r="AH121" i="14"/>
  <c r="Z121" i="14"/>
  <c r="S121" i="14"/>
  <c r="N121" i="14"/>
  <c r="Y120" i="14"/>
  <c r="Q120" i="14"/>
  <c r="R120" i="14" s="1"/>
  <c r="AH119" i="14"/>
  <c r="Z119" i="14"/>
  <c r="S119" i="14"/>
  <c r="N119" i="14"/>
  <c r="V118" i="14"/>
  <c r="P192" i="14"/>
  <c r="V191" i="14"/>
  <c r="AL188" i="14"/>
  <c r="AH180" i="14"/>
  <c r="X174" i="14"/>
  <c r="O169" i="14"/>
  <c r="AL166" i="14"/>
  <c r="V165" i="14"/>
  <c r="N155" i="14"/>
  <c r="AL149" i="14"/>
  <c r="AF13" i="13" s="1"/>
  <c r="V147" i="14"/>
  <c r="M210" i="14"/>
  <c r="D23" i="13"/>
  <c r="AK209" i="14"/>
  <c r="O192" i="14"/>
  <c r="Y191" i="14"/>
  <c r="P190" i="14"/>
  <c r="AH188" i="14"/>
  <c r="V188" i="14"/>
  <c r="K188" i="14"/>
  <c r="S187" i="14"/>
  <c r="N187" i="14"/>
  <c r="AE186" i="14"/>
  <c r="V186" i="14"/>
  <c r="K186" i="14"/>
  <c r="X185" i="14"/>
  <c r="U185" i="14"/>
  <c r="Q185" i="14"/>
  <c r="AL184" i="14"/>
  <c r="O184" i="14"/>
  <c r="AG183" i="14"/>
  <c r="M183" i="14"/>
  <c r="X182" i="14"/>
  <c r="U182" i="14"/>
  <c r="Q182" i="14"/>
  <c r="AL181" i="14"/>
  <c r="O181" i="14"/>
  <c r="AG180" i="14"/>
  <c r="M180" i="14"/>
  <c r="V179" i="14"/>
  <c r="AK179" i="14"/>
  <c r="M178" i="14"/>
  <c r="Y177" i="14"/>
  <c r="U177" i="14"/>
  <c r="Q177" i="14"/>
  <c r="AL176" i="14"/>
  <c r="Z176" i="14"/>
  <c r="S176" i="14"/>
  <c r="N176" i="14"/>
  <c r="AE175" i="14"/>
  <c r="Y17" i="13" s="1"/>
  <c r="V175" i="14"/>
  <c r="K175" i="14"/>
  <c r="P174" i="14"/>
  <c r="AG173" i="14"/>
  <c r="M173" i="14"/>
  <c r="Y172" i="14"/>
  <c r="AK172" i="14"/>
  <c r="AH172" i="14"/>
  <c r="L171" i="14"/>
  <c r="AJ171" i="14"/>
  <c r="Y170" i="14"/>
  <c r="AK170" i="14"/>
  <c r="S169" i="14"/>
  <c r="N169" i="14"/>
  <c r="V168" i="14"/>
  <c r="K168" i="14"/>
  <c r="P167" i="14"/>
  <c r="AG166" i="14"/>
  <c r="M166" i="14"/>
  <c r="Y165" i="14"/>
  <c r="AK165" i="14"/>
  <c r="AH165" i="14"/>
  <c r="O164" i="14"/>
  <c r="AE163" i="14"/>
  <c r="L163" i="14"/>
  <c r="AJ163" i="14"/>
  <c r="X162" i="14"/>
  <c r="U162" i="14"/>
  <c r="Q162" i="14"/>
  <c r="AL161" i="14"/>
  <c r="Z161" i="14"/>
  <c r="W161" i="14"/>
  <c r="S161" i="14"/>
  <c r="N161" i="14"/>
  <c r="AE160" i="14"/>
  <c r="L160" i="14"/>
  <c r="AJ160" i="14"/>
  <c r="X159" i="14"/>
  <c r="U159" i="14"/>
  <c r="Q159" i="14"/>
  <c r="AL158" i="14"/>
  <c r="Z158" i="14"/>
  <c r="S158" i="14"/>
  <c r="N158" i="14"/>
  <c r="Y157" i="14"/>
  <c r="AK157" i="14"/>
  <c r="P156" i="14"/>
  <c r="AH155" i="14"/>
  <c r="Z155" i="14"/>
  <c r="M155" i="14"/>
  <c r="Y154" i="14"/>
  <c r="U154" i="14"/>
  <c r="Q154" i="14"/>
  <c r="AL153" i="14"/>
  <c r="M153" i="14"/>
  <c r="X152" i="14"/>
  <c r="U152" i="14"/>
  <c r="Q152" i="14"/>
  <c r="AH151" i="14"/>
  <c r="V151" i="14"/>
  <c r="K151" i="14"/>
  <c r="Q150" i="14"/>
  <c r="AH149" i="14"/>
  <c r="Z149" i="14"/>
  <c r="S149" i="14"/>
  <c r="N149" i="14"/>
  <c r="AE148" i="14"/>
  <c r="L148" i="14"/>
  <c r="AJ148" i="14"/>
  <c r="Y147" i="14"/>
  <c r="AK147" i="14"/>
  <c r="P146" i="14"/>
  <c r="M12" i="13" s="1"/>
  <c r="AH145" i="14"/>
  <c r="Z145" i="14"/>
  <c r="M145" i="14"/>
  <c r="V144" i="14"/>
  <c r="L143" i="14"/>
  <c r="AJ143" i="14"/>
  <c r="Y142" i="14"/>
  <c r="P142" i="14"/>
  <c r="AH210" i="14"/>
  <c r="N210" i="14"/>
  <c r="K191" i="14"/>
  <c r="L188" i="14"/>
  <c r="AJ188" i="14"/>
  <c r="O187" i="14"/>
  <c r="L186" i="14"/>
  <c r="AJ186" i="14"/>
  <c r="P184" i="14"/>
  <c r="T184" i="14" s="1"/>
  <c r="S183" i="14"/>
  <c r="AK182" i="14"/>
  <c r="P181" i="14"/>
  <c r="Z180" i="14"/>
  <c r="S180" i="14"/>
  <c r="S178" i="14"/>
  <c r="AL173" i="14"/>
  <c r="N173" i="14"/>
  <c r="V172" i="14"/>
  <c r="V170" i="14"/>
  <c r="U167" i="14"/>
  <c r="AG160" i="14"/>
  <c r="V157" i="14"/>
  <c r="Q156" i="14"/>
  <c r="S155" i="14"/>
  <c r="N153" i="14"/>
  <c r="Z141" i="14"/>
  <c r="Z211" i="14"/>
  <c r="S211" i="14"/>
  <c r="N211" i="14"/>
  <c r="AE210" i="14"/>
  <c r="L210" i="14"/>
  <c r="AJ210" i="14"/>
  <c r="X209" i="14"/>
  <c r="U209" i="14"/>
  <c r="Q209" i="14"/>
  <c r="AL192" i="14"/>
  <c r="S192" i="14"/>
  <c r="N192" i="14"/>
  <c r="X191" i="14"/>
  <c r="U191" i="14"/>
  <c r="Q191" i="14"/>
  <c r="AL190" i="14"/>
  <c r="O190" i="14"/>
  <c r="AG188" i="14"/>
  <c r="M187" i="14"/>
  <c r="Y186" i="14"/>
  <c r="AK186" i="14"/>
  <c r="P185" i="14"/>
  <c r="AH184" i="14"/>
  <c r="Z184" i="14"/>
  <c r="W184" i="14"/>
  <c r="S184" i="14"/>
  <c r="N184" i="14"/>
  <c r="AE183" i="14"/>
  <c r="Y20" i="13" s="1"/>
  <c r="L183" i="14"/>
  <c r="AJ183" i="14"/>
  <c r="P182" i="14"/>
  <c r="AH181" i="14"/>
  <c r="Z181" i="14"/>
  <c r="S181" i="14"/>
  <c r="N181" i="14"/>
  <c r="AE180" i="14"/>
  <c r="L180" i="14"/>
  <c r="AJ180" i="14"/>
  <c r="Y179" i="14"/>
  <c r="Q179" i="14"/>
  <c r="AL178" i="14"/>
  <c r="Z178" i="14"/>
  <c r="L178" i="14"/>
  <c r="AJ178" i="14"/>
  <c r="X177" i="14"/>
  <c r="P177" i="14"/>
  <c r="AH176" i="14"/>
  <c r="M176" i="14"/>
  <c r="Y175" i="14"/>
  <c r="AK175" i="14"/>
  <c r="O174" i="14"/>
  <c r="AE173" i="14"/>
  <c r="L173" i="14"/>
  <c r="AJ173" i="14"/>
  <c r="X172" i="14"/>
  <c r="U172" i="14"/>
  <c r="Q172" i="14"/>
  <c r="AL171" i="14"/>
  <c r="Z171" i="14"/>
  <c r="V171" i="14"/>
  <c r="K171" i="14"/>
  <c r="X170" i="14"/>
  <c r="U170" i="14"/>
  <c r="Q170" i="14"/>
  <c r="AL169" i="14"/>
  <c r="Z169" i="14"/>
  <c r="M169" i="14"/>
  <c r="Y168" i="14"/>
  <c r="AK168" i="14"/>
  <c r="AH168" i="14"/>
  <c r="O167" i="14"/>
  <c r="AE166" i="14"/>
  <c r="L166" i="14"/>
  <c r="AJ166" i="14"/>
  <c r="X165" i="14"/>
  <c r="U165" i="14"/>
  <c r="Q165" i="14"/>
  <c r="AL164" i="14"/>
  <c r="Z164" i="14"/>
  <c r="S164" i="14"/>
  <c r="N164" i="14"/>
  <c r="V163" i="14"/>
  <c r="K163" i="14"/>
  <c r="P162" i="14"/>
  <c r="AG161" i="14"/>
  <c r="M161" i="14"/>
  <c r="R161" i="14" s="1"/>
  <c r="V160" i="14"/>
  <c r="K160" i="14"/>
  <c r="P159" i="14"/>
  <c r="T159" i="14" s="1"/>
  <c r="AG158" i="14"/>
  <c r="M158" i="14"/>
  <c r="X157" i="14"/>
  <c r="U157" i="14"/>
  <c r="Q157" i="14"/>
  <c r="AL156" i="14"/>
  <c r="O156" i="14"/>
  <c r="AG155" i="14"/>
  <c r="L155" i="14"/>
  <c r="AJ155" i="14"/>
  <c r="X154" i="14"/>
  <c r="P154" i="14"/>
  <c r="L153" i="14"/>
  <c r="AJ153" i="14"/>
  <c r="P152" i="14"/>
  <c r="AG151" i="14"/>
  <c r="Y151" i="14"/>
  <c r="AK151" i="14"/>
  <c r="P150" i="14"/>
  <c r="AG149" i="14"/>
  <c r="AA13" i="13" s="1"/>
  <c r="M149" i="14"/>
  <c r="R149" i="14" s="1"/>
  <c r="V148" i="14"/>
  <c r="K148" i="14"/>
  <c r="AK148" i="14"/>
  <c r="X147" i="14"/>
  <c r="U147" i="14"/>
  <c r="Q147" i="14"/>
  <c r="AL146" i="14"/>
  <c r="O146" i="14"/>
  <c r="AG145" i="14"/>
  <c r="L145" i="14"/>
  <c r="AJ145" i="14"/>
  <c r="Y144" i="14"/>
  <c r="Q144" i="14"/>
  <c r="AL143" i="14"/>
  <c r="V143" i="14"/>
  <c r="K143" i="14"/>
  <c r="X142" i="14"/>
  <c r="O142" i="14"/>
  <c r="AG141" i="14"/>
  <c r="K141" i="14"/>
  <c r="P140" i="14"/>
  <c r="AH139" i="14"/>
  <c r="Z139" i="14"/>
  <c r="M139" i="14"/>
  <c r="R139" i="14" s="1"/>
  <c r="V138" i="14"/>
  <c r="AK138" i="14"/>
  <c r="X137" i="14"/>
  <c r="U137" i="14"/>
  <c r="Q137" i="14"/>
  <c r="AL136" i="14"/>
  <c r="O136" i="14"/>
  <c r="AG135" i="14"/>
  <c r="M135" i="14"/>
  <c r="V134" i="14"/>
  <c r="K134" i="14"/>
  <c r="AK134" i="14"/>
  <c r="P133" i="14"/>
  <c r="AG132" i="14"/>
  <c r="L132" i="14"/>
  <c r="AJ132" i="14"/>
  <c r="X131" i="14"/>
  <c r="U131" i="14"/>
  <c r="Q131" i="14"/>
  <c r="AL130" i="14"/>
  <c r="Z130" i="14"/>
  <c r="S130" i="14"/>
  <c r="N130" i="14"/>
  <c r="X129" i="14"/>
  <c r="U129" i="14"/>
  <c r="Q129" i="14"/>
  <c r="AL128" i="14"/>
  <c r="L128" i="14"/>
  <c r="AJ128" i="14"/>
  <c r="X127" i="14"/>
  <c r="U127" i="14"/>
  <c r="Q127" i="14"/>
  <c r="AL126" i="14"/>
  <c r="Z126" i="14"/>
  <c r="S126" i="14"/>
  <c r="N126" i="14"/>
  <c r="AE125" i="14"/>
  <c r="Y125" i="14"/>
  <c r="AL124" i="14"/>
  <c r="Z124" i="14"/>
  <c r="S124" i="14"/>
  <c r="N124" i="14"/>
  <c r="V123" i="14"/>
  <c r="K123" i="14"/>
  <c r="P128" i="14"/>
  <c r="AH127" i="14"/>
  <c r="M127" i="14"/>
  <c r="Y126" i="14"/>
  <c r="AK126" i="14"/>
  <c r="Z125" i="14"/>
  <c r="S125" i="14"/>
  <c r="N125" i="14"/>
  <c r="Y124" i="14"/>
  <c r="AL123" i="14"/>
  <c r="O123" i="14"/>
  <c r="AG122" i="14"/>
  <c r="V122" i="14"/>
  <c r="P121" i="14"/>
  <c r="AG120" i="14"/>
  <c r="AK120" i="14"/>
  <c r="P119" i="14"/>
  <c r="AG118" i="14"/>
  <c r="M118" i="14"/>
  <c r="Y117" i="14"/>
  <c r="AL116" i="14"/>
  <c r="O116" i="14"/>
  <c r="AG115" i="14"/>
  <c r="M115" i="14"/>
  <c r="X114" i="14"/>
  <c r="U114" i="14"/>
  <c r="Q114" i="14"/>
  <c r="AH113" i="14"/>
  <c r="M113" i="14"/>
  <c r="X112" i="14"/>
  <c r="U112" i="14"/>
  <c r="Q112" i="14"/>
  <c r="AH111" i="14"/>
  <c r="Z111" i="14"/>
  <c r="S111" i="14"/>
  <c r="N111" i="14"/>
  <c r="V110" i="14"/>
  <c r="AK110" i="14"/>
  <c r="Z109" i="14"/>
  <c r="S109" i="14"/>
  <c r="N109" i="14"/>
  <c r="AE108" i="14"/>
  <c r="K108" i="14"/>
  <c r="X107" i="14"/>
  <c r="U107" i="14"/>
  <c r="Q107" i="14"/>
  <c r="AH106" i="14"/>
  <c r="K106" i="14"/>
  <c r="P105" i="14"/>
  <c r="AH104" i="14"/>
  <c r="K104" i="14"/>
  <c r="W104" i="14" s="1"/>
  <c r="O103" i="14"/>
  <c r="AE102" i="14"/>
  <c r="Y102" i="14"/>
  <c r="AL101" i="14"/>
  <c r="O101" i="14"/>
  <c r="AG100" i="14"/>
  <c r="M100" i="14"/>
  <c r="X99" i="14"/>
  <c r="U99" i="14"/>
  <c r="Q99" i="14"/>
  <c r="AH98" i="14"/>
  <c r="Z98" i="14"/>
  <c r="S98" i="14"/>
  <c r="N98" i="14"/>
  <c r="AE97" i="14"/>
  <c r="L97" i="14"/>
  <c r="AJ97" i="14"/>
  <c r="Y96" i="14"/>
  <c r="AK96" i="14"/>
  <c r="O95" i="14"/>
  <c r="AG94" i="14"/>
  <c r="V94" i="14"/>
  <c r="K94" i="14"/>
  <c r="X93" i="14"/>
  <c r="U93" i="14"/>
  <c r="Q93" i="14"/>
  <c r="AG92" i="14"/>
  <c r="L92" i="14"/>
  <c r="AJ92" i="14"/>
  <c r="AH90" i="14"/>
  <c r="L90" i="14"/>
  <c r="AJ90" i="14"/>
  <c r="Z89" i="14"/>
  <c r="M89" i="14"/>
  <c r="Y88" i="14"/>
  <c r="AK88" i="14"/>
  <c r="O87" i="14"/>
  <c r="AH86" i="14"/>
  <c r="Z86" i="14"/>
  <c r="S86" i="14"/>
  <c r="N86" i="14"/>
  <c r="AE85" i="14"/>
  <c r="L85" i="14"/>
  <c r="AJ85" i="14"/>
  <c r="Y84" i="14"/>
  <c r="AK84" i="14"/>
  <c r="P83" i="14"/>
  <c r="AH82" i="14"/>
  <c r="Z82" i="14"/>
  <c r="S82" i="14"/>
  <c r="N82" i="14"/>
  <c r="AE81" i="14"/>
  <c r="L81" i="14"/>
  <c r="AJ81" i="14"/>
  <c r="Y80" i="14"/>
  <c r="Q80" i="14"/>
  <c r="AL79" i="14"/>
  <c r="O79" i="14"/>
  <c r="AG78" i="14"/>
  <c r="M78" i="14"/>
  <c r="V77" i="14"/>
  <c r="K77" i="14"/>
  <c r="AK77" i="14"/>
  <c r="O76" i="14"/>
  <c r="AG75" i="14"/>
  <c r="L75" i="14"/>
  <c r="AJ75" i="14"/>
  <c r="X74" i="14"/>
  <c r="U74" i="14"/>
  <c r="Q74" i="14"/>
  <c r="AL73" i="14"/>
  <c r="K73" i="14"/>
  <c r="X72" i="14"/>
  <c r="U72" i="14"/>
  <c r="Q72" i="14"/>
  <c r="AL71" i="14"/>
  <c r="Z71" i="14"/>
  <c r="M71" i="14"/>
  <c r="X70" i="14"/>
  <c r="S70" i="14"/>
  <c r="N70" i="14"/>
  <c r="AE69" i="14"/>
  <c r="S69" i="14"/>
  <c r="M69" i="14"/>
  <c r="Y68" i="14"/>
  <c r="AK68" i="14"/>
  <c r="O67" i="14"/>
  <c r="AE66" i="14"/>
  <c r="V66" i="14"/>
  <c r="AK66" i="14"/>
  <c r="O65" i="14"/>
  <c r="AG64" i="14"/>
  <c r="AK64" i="14"/>
  <c r="X63" i="14"/>
  <c r="U63" i="14"/>
  <c r="Q63" i="14"/>
  <c r="AL62" i="14"/>
  <c r="Z62" i="14"/>
  <c r="M62" i="14"/>
  <c r="Y61" i="14"/>
  <c r="AK61" i="14"/>
  <c r="Z60" i="14"/>
  <c r="Q60" i="14"/>
  <c r="AL59" i="14"/>
  <c r="K59" i="14"/>
  <c r="X58" i="14"/>
  <c r="P58" i="14"/>
  <c r="AH57" i="14"/>
  <c r="Z57" i="14"/>
  <c r="K57" i="14"/>
  <c r="S56" i="14"/>
  <c r="L56" i="14"/>
  <c r="AJ56" i="14"/>
  <c r="O55" i="14"/>
  <c r="AG54" i="14"/>
  <c r="K54" i="14"/>
  <c r="K53" i="14"/>
  <c r="Q52" i="14"/>
  <c r="AH51" i="14"/>
  <c r="V51" i="14"/>
  <c r="AL50" i="14"/>
  <c r="M50" i="14"/>
  <c r="O49" i="14"/>
  <c r="AG48" i="14"/>
  <c r="Y48" i="14"/>
  <c r="O48" i="14"/>
  <c r="AH47" i="14"/>
  <c r="Y47" i="14"/>
  <c r="P47" i="14"/>
  <c r="AH46" i="14"/>
  <c r="M46" i="14"/>
  <c r="X45" i="14"/>
  <c r="U45" i="14"/>
  <c r="Q45" i="14"/>
  <c r="AL44" i="14"/>
  <c r="Z44" i="14"/>
  <c r="S44" i="14"/>
  <c r="N44" i="14"/>
  <c r="AE43" i="14"/>
  <c r="Y43" i="14"/>
  <c r="AK43" i="14"/>
  <c r="O42" i="14"/>
  <c r="AG41" i="14"/>
  <c r="Y41" i="14"/>
  <c r="Q41" i="14"/>
  <c r="AL40" i="14"/>
  <c r="K40" i="14"/>
  <c r="W40" i="14" s="1"/>
  <c r="M39" i="14"/>
  <c r="Y38" i="14"/>
  <c r="Q38" i="14"/>
  <c r="AL37" i="14"/>
  <c r="L37" i="14"/>
  <c r="AJ37" i="14"/>
  <c r="X36" i="14"/>
  <c r="K36" i="14"/>
  <c r="X35" i="14"/>
  <c r="M35" i="14"/>
  <c r="O34" i="14"/>
  <c r="O33" i="14"/>
  <c r="AG32" i="14"/>
  <c r="V32" i="14"/>
  <c r="AK32" i="14"/>
  <c r="O31" i="14"/>
  <c r="AG30" i="14"/>
  <c r="M30" i="14"/>
  <c r="S29" i="14"/>
  <c r="N29" i="14"/>
  <c r="AE28" i="14"/>
  <c r="X28" i="14"/>
  <c r="U28" i="14"/>
  <c r="Q28" i="14"/>
  <c r="AL27" i="14"/>
  <c r="K27" i="14"/>
  <c r="Z26" i="14"/>
  <c r="S26" i="14"/>
  <c r="N26" i="14"/>
  <c r="AE25" i="14"/>
  <c r="L25" i="14"/>
  <c r="AJ25" i="14"/>
  <c r="O24" i="14"/>
  <c r="AG23" i="14"/>
  <c r="Y23" i="14"/>
  <c r="Q23" i="14"/>
  <c r="AL22" i="14"/>
  <c r="Y22" i="14"/>
  <c r="Q22" i="14"/>
  <c r="AL21" i="14"/>
  <c r="Z21" i="14"/>
  <c r="M21" i="14"/>
  <c r="Y20" i="14"/>
  <c r="AK20" i="14"/>
  <c r="O19" i="14"/>
  <c r="AG18" i="14"/>
  <c r="K18" i="14"/>
  <c r="X17" i="14"/>
  <c r="L17" i="14"/>
  <c r="AJ17" i="14"/>
  <c r="O16" i="14"/>
  <c r="AG15" i="14"/>
  <c r="V15" i="14"/>
  <c r="K15" i="14"/>
  <c r="W15" i="14" s="1"/>
  <c r="M14" i="14"/>
  <c r="X13" i="14"/>
  <c r="M13" i="14"/>
  <c r="X12" i="14"/>
  <c r="P12" i="14"/>
  <c r="AH11" i="14"/>
  <c r="M11" i="14"/>
  <c r="V10" i="14"/>
  <c r="K10" i="14"/>
  <c r="W10" i="14" s="1"/>
  <c r="X9" i="14"/>
  <c r="U9" i="14"/>
  <c r="Q9" i="14"/>
  <c r="AL8" i="14"/>
  <c r="Z8" i="14"/>
  <c r="S8" i="14"/>
  <c r="N8" i="14"/>
  <c r="AE7" i="14"/>
  <c r="L7" i="14"/>
  <c r="AJ7" i="14"/>
  <c r="X6" i="14"/>
  <c r="U6" i="14"/>
  <c r="Q6" i="14"/>
  <c r="AL5" i="14"/>
  <c r="O5" i="14"/>
  <c r="AG4" i="14"/>
  <c r="M4" i="14"/>
  <c r="M3" i="14"/>
  <c r="U89" i="14"/>
  <c r="AJ105" i="14"/>
  <c r="U58" i="14"/>
  <c r="AI122" i="14"/>
  <c r="AK178" i="14"/>
  <c r="AE18" i="13" s="1"/>
  <c r="AK139" i="14"/>
  <c r="AK212" i="14"/>
  <c r="U52" i="14"/>
  <c r="Y76" i="14"/>
  <c r="AK124" i="14"/>
  <c r="AJ117" i="14"/>
  <c r="U54" i="14"/>
  <c r="AK54" i="14"/>
  <c r="AJ112" i="14"/>
  <c r="U144" i="14"/>
  <c r="Y156" i="14"/>
  <c r="O155" i="14"/>
  <c r="AE154" i="14"/>
  <c r="V154" i="14"/>
  <c r="K154" i="14"/>
  <c r="AK154" i="14"/>
  <c r="O153" i="14"/>
  <c r="AE152" i="14"/>
  <c r="V152" i="14"/>
  <c r="K152" i="14"/>
  <c r="M151" i="14"/>
  <c r="K150" i="14"/>
  <c r="P149" i="14"/>
  <c r="AH148" i="14"/>
  <c r="Z148" i="14"/>
  <c r="S148" i="14"/>
  <c r="N148" i="14"/>
  <c r="AE147" i="14"/>
  <c r="L147" i="14"/>
  <c r="AJ147" i="14"/>
  <c r="Y146" i="14"/>
  <c r="AK146" i="14"/>
  <c r="O145" i="14"/>
  <c r="AG144" i="14"/>
  <c r="L144" i="14"/>
  <c r="AJ144" i="14"/>
  <c r="Y143" i="14"/>
  <c r="S143" i="14"/>
  <c r="N143" i="14"/>
  <c r="AE142" i="14"/>
  <c r="AK142" i="14"/>
  <c r="S141" i="14"/>
  <c r="N141" i="14"/>
  <c r="AE140" i="14"/>
  <c r="V140" i="14"/>
  <c r="K140" i="14"/>
  <c r="X139" i="14"/>
  <c r="P139" i="14"/>
  <c r="T139" i="14" s="1"/>
  <c r="AH138" i="14"/>
  <c r="Z138" i="14"/>
  <c r="S138" i="14"/>
  <c r="M138" i="14"/>
  <c r="AE137" i="14"/>
  <c r="L137" i="14"/>
  <c r="AJ137" i="14"/>
  <c r="Y136" i="14"/>
  <c r="AK136" i="14"/>
  <c r="P135" i="14"/>
  <c r="AH134" i="14"/>
  <c r="Z134" i="14"/>
  <c r="S134" i="14"/>
  <c r="N134" i="14"/>
  <c r="V133" i="14"/>
  <c r="K133" i="14"/>
  <c r="O132" i="14"/>
  <c r="AG131" i="14"/>
  <c r="L131" i="14"/>
  <c r="AJ131" i="14"/>
  <c r="X130" i="14"/>
  <c r="U130" i="14"/>
  <c r="Q130" i="14"/>
  <c r="AL129" i="14"/>
  <c r="L129" i="14"/>
  <c r="AJ129" i="14"/>
  <c r="O128" i="14"/>
  <c r="AG127" i="14"/>
  <c r="L127" i="14"/>
  <c r="AJ127" i="14"/>
  <c r="X126" i="14"/>
  <c r="U126" i="14"/>
  <c r="Q126" i="14"/>
  <c r="AL125" i="14"/>
  <c r="M125" i="14"/>
  <c r="X124" i="14"/>
  <c r="U124" i="14"/>
  <c r="Q124" i="14"/>
  <c r="AH123" i="14"/>
  <c r="Z123" i="14"/>
  <c r="S123" i="14"/>
  <c r="N123" i="14"/>
  <c r="AE122" i="14"/>
  <c r="Y122" i="14"/>
  <c r="AL121" i="14"/>
  <c r="O121" i="14"/>
  <c r="AE120" i="14"/>
  <c r="V120" i="14"/>
  <c r="AL119" i="14"/>
  <c r="O119" i="14"/>
  <c r="AE118" i="14"/>
  <c r="K118" i="14"/>
  <c r="W118" i="14" s="1"/>
  <c r="AK118" i="14"/>
  <c r="X117" i="14"/>
  <c r="U117" i="14"/>
  <c r="Q117" i="14"/>
  <c r="AH116" i="14"/>
  <c r="Z116" i="14"/>
  <c r="S116" i="14"/>
  <c r="N116" i="14"/>
  <c r="AE115" i="14"/>
  <c r="K115" i="14"/>
  <c r="P114" i="14"/>
  <c r="AG113" i="14"/>
  <c r="K113" i="14"/>
  <c r="P112" i="14"/>
  <c r="AG111" i="14"/>
  <c r="M111" i="14"/>
  <c r="Y110" i="14"/>
  <c r="AL109" i="14"/>
  <c r="M109" i="14"/>
  <c r="V108" i="14"/>
  <c r="AK108" i="14"/>
  <c r="P107" i="14"/>
  <c r="AG106" i="14"/>
  <c r="V106" i="14"/>
  <c r="AK106" i="14"/>
  <c r="O105" i="14"/>
  <c r="AG104" i="14"/>
  <c r="V104" i="14"/>
  <c r="AK104" i="14"/>
  <c r="Z103" i="14"/>
  <c r="S103" i="14"/>
  <c r="N103" i="14"/>
  <c r="X102" i="14"/>
  <c r="U102" i="14"/>
  <c r="Q102" i="14"/>
  <c r="AH101" i="14"/>
  <c r="Z101" i="14"/>
  <c r="S101" i="14"/>
  <c r="N101" i="14"/>
  <c r="AE100" i="14"/>
  <c r="K100" i="14"/>
  <c r="P99" i="14"/>
  <c r="AG98" i="14"/>
  <c r="M98" i="14"/>
  <c r="V97" i="14"/>
  <c r="K97" i="14"/>
  <c r="X96" i="14"/>
  <c r="U96" i="14"/>
  <c r="Q96" i="14"/>
  <c r="AL95" i="14"/>
  <c r="Z95" i="14"/>
  <c r="S95" i="14"/>
  <c r="N95" i="14"/>
  <c r="AE94" i="14"/>
  <c r="Y94" i="14"/>
  <c r="AK94" i="14"/>
  <c r="P93" i="14"/>
  <c r="AE92" i="14"/>
  <c r="V92" i="14"/>
  <c r="K92" i="14"/>
  <c r="Q91" i="14"/>
  <c r="AG90" i="14"/>
  <c r="V90" i="14"/>
  <c r="K90" i="14"/>
  <c r="L89" i="14"/>
  <c r="AJ89" i="14"/>
  <c r="X88" i="14"/>
  <c r="U88" i="14"/>
  <c r="Q88" i="14"/>
  <c r="AL87" i="14"/>
  <c r="N87" i="14"/>
  <c r="AG86" i="14"/>
  <c r="M86" i="14"/>
  <c r="V85" i="14"/>
  <c r="K85" i="14"/>
  <c r="AK85" i="14"/>
  <c r="X84" i="14"/>
  <c r="U84" i="14"/>
  <c r="Q84" i="14"/>
  <c r="AL83" i="14"/>
  <c r="O83" i="14"/>
  <c r="AG82" i="14"/>
  <c r="M82" i="14"/>
  <c r="V81" i="14"/>
  <c r="K81" i="14"/>
  <c r="AK81" i="14"/>
  <c r="X80" i="14"/>
  <c r="P80" i="14"/>
  <c r="AH79" i="14"/>
  <c r="Z79" i="14"/>
  <c r="S79" i="14"/>
  <c r="N79" i="14"/>
  <c r="AE78" i="14"/>
  <c r="L78" i="14"/>
  <c r="AJ78" i="14"/>
  <c r="Y77" i="14"/>
  <c r="S76" i="14"/>
  <c r="N76" i="14"/>
  <c r="AE75" i="14"/>
  <c r="K75" i="14"/>
  <c r="W75" i="14" s="1"/>
  <c r="P74" i="14"/>
  <c r="AH73" i="14"/>
  <c r="V73" i="14"/>
  <c r="AK73" i="14"/>
  <c r="P72" i="14"/>
  <c r="AH71" i="14"/>
  <c r="L71" i="14"/>
  <c r="AJ71" i="14"/>
  <c r="M70" i="14"/>
  <c r="Y69" i="14"/>
  <c r="L69" i="14"/>
  <c r="AJ69" i="14"/>
  <c r="X68" i="14"/>
  <c r="U68" i="14"/>
  <c r="Q68" i="14"/>
  <c r="AL67" i="14"/>
  <c r="N67" i="14"/>
  <c r="Y66" i="14"/>
  <c r="Q66" i="14"/>
  <c r="AL65" i="14"/>
  <c r="Z65" i="14"/>
  <c r="S65" i="14"/>
  <c r="N65" i="14"/>
  <c r="AE64" i="14"/>
  <c r="Y64" i="14"/>
  <c r="M64" i="14"/>
  <c r="O63" i="14"/>
  <c r="AH62" i="14"/>
  <c r="L62" i="14"/>
  <c r="AJ62" i="14"/>
  <c r="X61" i="14"/>
  <c r="U61" i="14"/>
  <c r="Q61" i="14"/>
  <c r="AL60" i="14"/>
  <c r="P60" i="14"/>
  <c r="AH59" i="14"/>
  <c r="V59" i="14"/>
  <c r="O58" i="14"/>
  <c r="AG57" i="14"/>
  <c r="V57" i="14"/>
  <c r="Y57" i="14"/>
  <c r="K56" i="14"/>
  <c r="Y55" i="14"/>
  <c r="N55" i="14"/>
  <c r="AE54" i="14"/>
  <c r="X54" i="14"/>
  <c r="P52" i="14"/>
  <c r="AG51" i="14"/>
  <c r="Q51" i="14"/>
  <c r="AH50" i="14"/>
  <c r="L50" i="14"/>
  <c r="AJ50" i="14"/>
  <c r="Z49" i="14"/>
  <c r="S49" i="14"/>
  <c r="N49" i="14"/>
  <c r="AE48" i="14"/>
  <c r="X48" i="14"/>
  <c r="N48" i="14"/>
  <c r="AG47" i="14"/>
  <c r="X47" i="14"/>
  <c r="O47" i="14"/>
  <c r="AG46" i="14"/>
  <c r="L46" i="14"/>
  <c r="AJ46" i="14"/>
  <c r="P45" i="14"/>
  <c r="AH44" i="14"/>
  <c r="M44" i="14"/>
  <c r="X43" i="14"/>
  <c r="U43" i="14"/>
  <c r="Q43" i="14"/>
  <c r="AL42" i="14"/>
  <c r="S42" i="14"/>
  <c r="N42" i="14"/>
  <c r="AE41" i="14"/>
  <c r="X41" i="14"/>
  <c r="O41" i="14"/>
  <c r="AH40" i="14"/>
  <c r="V40" i="14"/>
  <c r="AK40" i="14"/>
  <c r="Z39" i="14"/>
  <c r="L39" i="14"/>
  <c r="AJ39" i="14"/>
  <c r="X38" i="14"/>
  <c r="P38" i="14"/>
  <c r="K37" i="14"/>
  <c r="V36" i="14"/>
  <c r="AK36" i="14"/>
  <c r="L35" i="14"/>
  <c r="AJ35" i="14"/>
  <c r="S34" i="14"/>
  <c r="N34" i="14"/>
  <c r="Z33" i="14"/>
  <c r="S33" i="14"/>
  <c r="N33" i="14"/>
  <c r="AE32" i="14"/>
  <c r="Q32" i="14"/>
  <c r="AL31" i="14"/>
  <c r="Z31" i="14"/>
  <c r="S31" i="14"/>
  <c r="N31" i="14"/>
  <c r="AE30" i="14"/>
  <c r="Z30" i="14"/>
  <c r="L30" i="14"/>
  <c r="AJ30" i="14"/>
  <c r="Z29" i="14"/>
  <c r="M29" i="14"/>
  <c r="P28" i="14"/>
  <c r="AH27" i="14"/>
  <c r="V27" i="14"/>
  <c r="P27" i="14"/>
  <c r="M26" i="14"/>
  <c r="V25" i="14"/>
  <c r="K25" i="14"/>
  <c r="Z24" i="14"/>
  <c r="S24" i="14"/>
  <c r="N24" i="14"/>
  <c r="AE23" i="14"/>
  <c r="X23" i="14"/>
  <c r="P23" i="14"/>
  <c r="AH22" i="14"/>
  <c r="X22" i="14"/>
  <c r="P22" i="14"/>
  <c r="AH21" i="14"/>
  <c r="L21" i="14"/>
  <c r="AJ21" i="14"/>
  <c r="X20" i="14"/>
  <c r="U20" i="14"/>
  <c r="Q20" i="14"/>
  <c r="AL19" i="14"/>
  <c r="Z19" i="14"/>
  <c r="S19" i="14"/>
  <c r="N19" i="14"/>
  <c r="AE18" i="14"/>
  <c r="V18" i="14"/>
  <c r="AK18" i="14"/>
  <c r="V17" i="14"/>
  <c r="K17" i="14"/>
  <c r="Z16" i="14"/>
  <c r="S16" i="14"/>
  <c r="N16" i="14"/>
  <c r="AE15" i="14"/>
  <c r="Y15" i="14"/>
  <c r="AK15" i="14"/>
  <c r="L14" i="14"/>
  <c r="AJ14" i="14"/>
  <c r="L13" i="14"/>
  <c r="AJ13" i="14"/>
  <c r="N12" i="14"/>
  <c r="AG11" i="14"/>
  <c r="L11" i="14"/>
  <c r="AJ11" i="14"/>
  <c r="Y10" i="14"/>
  <c r="AK10" i="14"/>
  <c r="P9" i="14"/>
  <c r="AH8" i="14"/>
  <c r="M8" i="14"/>
  <c r="V7" i="14"/>
  <c r="K7" i="14"/>
  <c r="W7" i="14" s="1"/>
  <c r="AK7" i="14"/>
  <c r="P6" i="14"/>
  <c r="AH5" i="14"/>
  <c r="Z5" i="14"/>
  <c r="S5" i="14"/>
  <c r="N5" i="14"/>
  <c r="AE4" i="14"/>
  <c r="L4" i="14"/>
  <c r="AJ4" i="14"/>
  <c r="AE3" i="14"/>
  <c r="L3" i="14"/>
  <c r="U57" i="14"/>
  <c r="L113" i="14"/>
  <c r="AI129" i="14"/>
  <c r="AI34" i="14"/>
  <c r="AK58" i="14"/>
  <c r="L99" i="14"/>
  <c r="AJ99" i="14"/>
  <c r="U155" i="14"/>
  <c r="U179" i="14"/>
  <c r="L124" i="14"/>
  <c r="AJ124" i="14"/>
  <c r="AI13" i="14"/>
  <c r="AC5" i="13" s="1"/>
  <c r="AG22" i="14"/>
  <c r="Y54" i="14"/>
  <c r="L102" i="14"/>
  <c r="AH182" i="14"/>
  <c r="AJ103" i="14"/>
  <c r="U32" i="14"/>
  <c r="P64" i="14"/>
  <c r="AK144" i="14"/>
  <c r="P117" i="14"/>
  <c r="AG116" i="14"/>
  <c r="M116" i="14"/>
  <c r="R116" i="14" s="1"/>
  <c r="V115" i="14"/>
  <c r="AK115" i="14"/>
  <c r="O114" i="14"/>
  <c r="AE113" i="14"/>
  <c r="V113" i="14"/>
  <c r="AK113" i="14"/>
  <c r="O112" i="14"/>
  <c r="AE111" i="14"/>
  <c r="K111" i="14"/>
  <c r="X110" i="14"/>
  <c r="U110" i="14"/>
  <c r="Q110" i="14"/>
  <c r="AH109" i="14"/>
  <c r="L109" i="14"/>
  <c r="Y108" i="14"/>
  <c r="AL107" i="14"/>
  <c r="O107" i="14"/>
  <c r="AE106" i="14"/>
  <c r="Y106" i="14"/>
  <c r="AL105" i="14"/>
  <c r="Z105" i="14"/>
  <c r="S105" i="14"/>
  <c r="N105" i="14"/>
  <c r="AE104" i="14"/>
  <c r="Y104" i="14"/>
  <c r="AL103" i="14"/>
  <c r="M103" i="14"/>
  <c r="P102" i="14"/>
  <c r="AG101" i="14"/>
  <c r="M101" i="14"/>
  <c r="V100" i="14"/>
  <c r="AK100" i="14"/>
  <c r="O99" i="14"/>
  <c r="AE98" i="14"/>
  <c r="L98" i="14"/>
  <c r="Y97" i="14"/>
  <c r="P96" i="14"/>
  <c r="AG95" i="14"/>
  <c r="M95" i="14"/>
  <c r="X94" i="14"/>
  <c r="U94" i="14"/>
  <c r="Q94" i="14"/>
  <c r="AL93" i="14"/>
  <c r="O93" i="14"/>
  <c r="Y92" i="14"/>
  <c r="AK92" i="14"/>
  <c r="P91" i="14"/>
  <c r="AE90" i="14"/>
  <c r="Y90" i="14"/>
  <c r="AK90" i="14"/>
  <c r="K89" i="14"/>
  <c r="P88" i="14"/>
  <c r="AH87" i="14"/>
  <c r="Z87" i="14"/>
  <c r="S87" i="14"/>
  <c r="M87" i="14"/>
  <c r="AE86" i="14"/>
  <c r="L86" i="14"/>
  <c r="AJ86" i="14"/>
  <c r="Y85" i="14"/>
  <c r="P84" i="14"/>
  <c r="AH83" i="14"/>
  <c r="Z83" i="14"/>
  <c r="S83" i="14"/>
  <c r="N83" i="14"/>
  <c r="AE82" i="14"/>
  <c r="L82" i="14"/>
  <c r="AJ82" i="14"/>
  <c r="Y81" i="14"/>
  <c r="O80" i="14"/>
  <c r="AG79" i="14"/>
  <c r="M79" i="14"/>
  <c r="V78" i="14"/>
  <c r="K78" i="14"/>
  <c r="X77" i="14"/>
  <c r="U77" i="14"/>
  <c r="Q77" i="14"/>
  <c r="AL76" i="14"/>
  <c r="M76" i="14"/>
  <c r="V75" i="14"/>
  <c r="AK75" i="14"/>
  <c r="O74" i="14"/>
  <c r="AE73" i="14"/>
  <c r="Y73" i="14"/>
  <c r="Q73" i="14"/>
  <c r="AL72" i="14"/>
  <c r="O72" i="14"/>
  <c r="AG71" i="14"/>
  <c r="V71" i="14"/>
  <c r="K71" i="14"/>
  <c r="L70" i="14"/>
  <c r="AJ70" i="14"/>
  <c r="X69" i="14"/>
  <c r="K69" i="14"/>
  <c r="P68" i="14"/>
  <c r="AH67" i="14"/>
  <c r="S67" i="14"/>
  <c r="L67" i="14"/>
  <c r="AJ67" i="14"/>
  <c r="X66" i="14"/>
  <c r="P66" i="14"/>
  <c r="AH65" i="14"/>
  <c r="M65" i="14"/>
  <c r="X64" i="14"/>
  <c r="AL63" i="14"/>
  <c r="N63" i="14"/>
  <c r="AG62" i="14"/>
  <c r="K62" i="14"/>
  <c r="P61" i="14"/>
  <c r="AH60" i="14"/>
  <c r="O60" i="14"/>
  <c r="AG59" i="14"/>
  <c r="AL58" i="14"/>
  <c r="S58" i="14"/>
  <c r="N58" i="14"/>
  <c r="AE57" i="14"/>
  <c r="Q57" i="14"/>
  <c r="AL56" i="14"/>
  <c r="X55" i="14"/>
  <c r="S55" i="14"/>
  <c r="M55" i="14"/>
  <c r="V54" i="14"/>
  <c r="M54" i="14"/>
  <c r="AL52" i="14"/>
  <c r="O52" i="14"/>
  <c r="AE51" i="14"/>
  <c r="O51" i="14"/>
  <c r="AG50" i="14"/>
  <c r="V50" i="14"/>
  <c r="K50" i="14"/>
  <c r="M49" i="14"/>
  <c r="S48" i="14"/>
  <c r="M48" i="14"/>
  <c r="AE47" i="14"/>
  <c r="S47" i="14"/>
  <c r="N47" i="14"/>
  <c r="AE46" i="14"/>
  <c r="V46" i="14"/>
  <c r="K46" i="14"/>
  <c r="O45" i="14"/>
  <c r="AG44" i="14"/>
  <c r="L44" i="14"/>
  <c r="AJ44" i="14"/>
  <c r="P43" i="14"/>
  <c r="AH42" i="14"/>
  <c r="Z42" i="14"/>
  <c r="M42" i="14"/>
  <c r="N41" i="14"/>
  <c r="AG40" i="14"/>
  <c r="Y40" i="14"/>
  <c r="O40" i="14"/>
  <c r="K39" i="14"/>
  <c r="O38" i="14"/>
  <c r="AG37" i="14"/>
  <c r="V37" i="14"/>
  <c r="Q36" i="14"/>
  <c r="AL35" i="14"/>
  <c r="AK35" i="14"/>
  <c r="Z34" i="14"/>
  <c r="M34" i="14"/>
  <c r="M33" i="14"/>
  <c r="Y32" i="14"/>
  <c r="P32" i="14"/>
  <c r="AH31" i="14"/>
  <c r="M31" i="14"/>
  <c r="V30" i="14"/>
  <c r="K30" i="14"/>
  <c r="L29" i="14"/>
  <c r="AJ29" i="14"/>
  <c r="O28" i="14"/>
  <c r="AG27" i="14"/>
  <c r="Y27" i="14"/>
  <c r="AL26" i="14"/>
  <c r="L26" i="14"/>
  <c r="AJ26" i="14"/>
  <c r="Y25" i="14"/>
  <c r="M24" i="14"/>
  <c r="O23" i="14"/>
  <c r="AE22" i="14"/>
  <c r="O22" i="14"/>
  <c r="AG21" i="14"/>
  <c r="K21" i="14"/>
  <c r="P20" i="14"/>
  <c r="AH19" i="14"/>
  <c r="M19" i="14"/>
  <c r="Y18" i="14"/>
  <c r="M18" i="14"/>
  <c r="M16" i="14"/>
  <c r="X15" i="14"/>
  <c r="U15" i="14"/>
  <c r="Q15" i="14"/>
  <c r="AL14" i="14"/>
  <c r="V14" i="14"/>
  <c r="K14" i="14"/>
  <c r="K13" i="14"/>
  <c r="S12" i="14"/>
  <c r="M12" i="14"/>
  <c r="AE11" i="14"/>
  <c r="V11" i="14"/>
  <c r="K11" i="14"/>
  <c r="X10" i="14"/>
  <c r="U10" i="14"/>
  <c r="Q10" i="14"/>
  <c r="AL9" i="14"/>
  <c r="O9" i="14"/>
  <c r="AG8" i="14"/>
  <c r="L8" i="14"/>
  <c r="AJ8" i="14"/>
  <c r="Y7" i="14"/>
  <c r="O6" i="14"/>
  <c r="AG5" i="14"/>
  <c r="M5" i="14"/>
  <c r="V4" i="14"/>
  <c r="K4" i="14"/>
  <c r="V3" i="14"/>
  <c r="K3" i="14"/>
  <c r="W3" i="14" s="1"/>
  <c r="U33" i="14"/>
  <c r="AE33" i="14"/>
  <c r="AK57" i="14"/>
  <c r="AJ113" i="14"/>
  <c r="AK34" i="14"/>
  <c r="U66" i="14"/>
  <c r="L122" i="14"/>
  <c r="AJ122" i="14"/>
  <c r="AH162" i="14"/>
  <c r="AI179" i="14"/>
  <c r="AC18" i="13" s="1"/>
  <c r="L100" i="14"/>
  <c r="U13" i="14"/>
  <c r="U21" i="14"/>
  <c r="AH157" i="14"/>
  <c r="U70" i="14"/>
  <c r="U23" i="14"/>
  <c r="Y39" i="14"/>
  <c r="AK47" i="14"/>
  <c r="L111" i="14"/>
  <c r="AK48" i="14"/>
  <c r="U64" i="14"/>
  <c r="AI64" i="14"/>
  <c r="U120" i="14"/>
  <c r="Y152" i="14"/>
  <c r="AH141" i="14"/>
  <c r="L141" i="14"/>
  <c r="AJ141" i="14"/>
  <c r="X140" i="14"/>
  <c r="U140" i="14"/>
  <c r="Q140" i="14"/>
  <c r="AL139" i="14"/>
  <c r="S139" i="14"/>
  <c r="N139" i="14"/>
  <c r="AE138" i="14"/>
  <c r="K138" i="14"/>
  <c r="Y137" i="14"/>
  <c r="AK137" i="14"/>
  <c r="P136" i="14"/>
  <c r="AH135" i="14"/>
  <c r="Z135" i="14"/>
  <c r="S135" i="14"/>
  <c r="N135" i="14"/>
  <c r="AE134" i="14"/>
  <c r="L134" i="14"/>
  <c r="AJ134" i="14"/>
  <c r="X133" i="14"/>
  <c r="U133" i="14"/>
  <c r="Q133" i="14"/>
  <c r="AL132" i="14"/>
  <c r="M132" i="14"/>
  <c r="Y131" i="14"/>
  <c r="AK131" i="14"/>
  <c r="O130" i="14"/>
  <c r="AE129" i="14"/>
  <c r="Y129" i="14"/>
  <c r="AK129" i="14"/>
  <c r="M128" i="14"/>
  <c r="R128" i="14" s="1"/>
  <c r="Y127" i="14"/>
  <c r="AK127" i="14"/>
  <c r="O126" i="14"/>
  <c r="AG125" i="14"/>
  <c r="V125" i="14"/>
  <c r="O124" i="14"/>
  <c r="AE123" i="14"/>
  <c r="L123" i="14"/>
  <c r="AJ123" i="14"/>
  <c r="P122" i="14"/>
  <c r="AG121" i="14"/>
  <c r="M121" i="14"/>
  <c r="X120" i="14"/>
  <c r="P120" i="14"/>
  <c r="AG119" i="14"/>
  <c r="M119" i="14"/>
  <c r="Y118" i="14"/>
  <c r="AL117" i="14"/>
  <c r="O117" i="14"/>
  <c r="AE116" i="14"/>
  <c r="L116" i="14"/>
  <c r="Y115" i="14"/>
  <c r="AL114" i="14"/>
  <c r="Z114" i="14"/>
  <c r="S114" i="14"/>
  <c r="N114" i="14"/>
  <c r="Y113" i="14"/>
  <c r="AL112" i="14"/>
  <c r="Z112" i="14"/>
  <c r="S112" i="14"/>
  <c r="N112" i="14"/>
  <c r="V111" i="14"/>
  <c r="AK111" i="14"/>
  <c r="P110" i="14"/>
  <c r="AG109" i="14"/>
  <c r="V109" i="14"/>
  <c r="K109" i="14"/>
  <c r="X108" i="14"/>
  <c r="U108" i="14"/>
  <c r="Q108" i="14"/>
  <c r="AH107" i="14"/>
  <c r="Z107" i="14"/>
  <c r="S107" i="14"/>
  <c r="N107" i="14"/>
  <c r="X106" i="14"/>
  <c r="U106" i="14"/>
  <c r="Q106" i="14"/>
  <c r="AH105" i="14"/>
  <c r="M105" i="14"/>
  <c r="X104" i="14"/>
  <c r="U104" i="14"/>
  <c r="Q104" i="14"/>
  <c r="AH103" i="14"/>
  <c r="K103" i="14"/>
  <c r="O102" i="14"/>
  <c r="AE101" i="14"/>
  <c r="L101" i="14"/>
  <c r="Y100" i="14"/>
  <c r="AL99" i="14"/>
  <c r="Z99" i="14"/>
  <c r="S99" i="14"/>
  <c r="N99" i="14"/>
  <c r="V98" i="14"/>
  <c r="K98" i="14"/>
  <c r="X97" i="14"/>
  <c r="U97" i="14"/>
  <c r="Q97" i="14"/>
  <c r="AL96" i="14"/>
  <c r="O96" i="14"/>
  <c r="AE95" i="14"/>
  <c r="L95" i="14"/>
  <c r="AJ95" i="14"/>
  <c r="P94" i="14"/>
  <c r="AH93" i="14"/>
  <c r="Z93" i="14"/>
  <c r="S93" i="14"/>
  <c r="N93" i="14"/>
  <c r="X92" i="14"/>
  <c r="U92" i="14"/>
  <c r="Q92" i="14"/>
  <c r="AL91" i="14"/>
  <c r="O91" i="14"/>
  <c r="X90" i="14"/>
  <c r="U90" i="14"/>
  <c r="Q90" i="14"/>
  <c r="AL89" i="14"/>
  <c r="V89" i="14"/>
  <c r="AK89" i="14"/>
  <c r="O88" i="14"/>
  <c r="AG87" i="14"/>
  <c r="L87" i="14"/>
  <c r="AJ87" i="14"/>
  <c r="V86" i="14"/>
  <c r="K86" i="14"/>
  <c r="X85" i="14"/>
  <c r="U85" i="14"/>
  <c r="Q85" i="14"/>
  <c r="AL84" i="14"/>
  <c r="O84" i="14"/>
  <c r="AG83" i="14"/>
  <c r="M83" i="14"/>
  <c r="V82" i="14"/>
  <c r="K82" i="14"/>
  <c r="X81" i="14"/>
  <c r="U81" i="14"/>
  <c r="Q81" i="14"/>
  <c r="AL80" i="14"/>
  <c r="S80" i="14"/>
  <c r="N80" i="14"/>
  <c r="AE79" i="14"/>
  <c r="L79" i="14"/>
  <c r="AJ79" i="14"/>
  <c r="Y78" i="14"/>
  <c r="AK78" i="14"/>
  <c r="P77" i="14"/>
  <c r="AH76" i="14"/>
  <c r="Z76" i="14"/>
  <c r="L76" i="14"/>
  <c r="AJ76" i="14"/>
  <c r="Y75" i="14"/>
  <c r="M75" i="14"/>
  <c r="Z74" i="14"/>
  <c r="S74" i="14"/>
  <c r="N74" i="14"/>
  <c r="X73" i="14"/>
  <c r="P73" i="14"/>
  <c r="AH72" i="14"/>
  <c r="Z72" i="14"/>
  <c r="S72" i="14"/>
  <c r="N72" i="14"/>
  <c r="AE71" i="14"/>
  <c r="Y71" i="14"/>
  <c r="AL70" i="14"/>
  <c r="Z70" i="14"/>
  <c r="K70" i="14"/>
  <c r="AK69" i="14"/>
  <c r="O68" i="14"/>
  <c r="AG67" i="14"/>
  <c r="Y67" i="14"/>
  <c r="K67" i="14"/>
  <c r="O66" i="14"/>
  <c r="AG65" i="14"/>
  <c r="L65" i="14"/>
  <c r="AJ65" i="14"/>
  <c r="V64" i="14"/>
  <c r="Q64" i="14"/>
  <c r="AH63" i="14"/>
  <c r="Z63" i="14"/>
  <c r="S63" i="14"/>
  <c r="M63" i="14"/>
  <c r="R63" i="14" s="1"/>
  <c r="AE62" i="14"/>
  <c r="V62" i="14"/>
  <c r="AK62" i="14"/>
  <c r="U62" i="14"/>
  <c r="O61" i="14"/>
  <c r="AG60" i="14"/>
  <c r="S60" i="14"/>
  <c r="N60" i="14"/>
  <c r="AE59" i="14"/>
  <c r="Y59" i="14"/>
  <c r="U59" i="14"/>
  <c r="Q59" i="14"/>
  <c r="AH58" i="14"/>
  <c r="Z58" i="14"/>
  <c r="M58" i="14"/>
  <c r="P57" i="14"/>
  <c r="M56" i="14"/>
  <c r="L55" i="14"/>
  <c r="AJ55" i="14"/>
  <c r="Q54" i="14"/>
  <c r="AL53" i="14"/>
  <c r="V53" i="14"/>
  <c r="AH52" i="14"/>
  <c r="S52" i="14"/>
  <c r="N52" i="14"/>
  <c r="Y51" i="14"/>
  <c r="N51" i="14"/>
  <c r="AE50" i="14"/>
  <c r="Y50" i="14"/>
  <c r="AK50" i="14"/>
  <c r="L49" i="14"/>
  <c r="AJ49" i="14"/>
  <c r="L48" i="14"/>
  <c r="AJ48" i="14"/>
  <c r="M47" i="14"/>
  <c r="Y46" i="14"/>
  <c r="AK46" i="14"/>
  <c r="Z45" i="14"/>
  <c r="S45" i="14"/>
  <c r="N45" i="14"/>
  <c r="AE44" i="14"/>
  <c r="V44" i="14"/>
  <c r="K44" i="14"/>
  <c r="O43" i="14"/>
  <c r="AG42" i="14"/>
  <c r="L42" i="14"/>
  <c r="AJ42" i="14"/>
  <c r="S41" i="14"/>
  <c r="M41" i="14"/>
  <c r="AE40" i="14"/>
  <c r="X40" i="14"/>
  <c r="U40" i="14"/>
  <c r="Q40" i="14"/>
  <c r="AL39" i="14"/>
  <c r="V39" i="14"/>
  <c r="S38" i="14"/>
  <c r="N38" i="14"/>
  <c r="AE37" i="14"/>
  <c r="Y37" i="14"/>
  <c r="AL36" i="14"/>
  <c r="Z36" i="14"/>
  <c r="P36" i="14"/>
  <c r="AH35" i="14"/>
  <c r="Z35" i="14"/>
  <c r="V35" i="14"/>
  <c r="K35" i="14"/>
  <c r="L34" i="14"/>
  <c r="AJ34" i="14"/>
  <c r="L33" i="14"/>
  <c r="AJ33" i="14"/>
  <c r="X32" i="14"/>
  <c r="O32" i="14"/>
  <c r="AG31" i="14"/>
  <c r="L31" i="14"/>
  <c r="AJ31" i="14"/>
  <c r="Y30" i="14"/>
  <c r="V29" i="14"/>
  <c r="K29" i="14"/>
  <c r="Z28" i="14"/>
  <c r="S28" i="14"/>
  <c r="N28" i="14"/>
  <c r="AE27" i="14"/>
  <c r="X27" i="14"/>
  <c r="U27" i="14"/>
  <c r="Q27" i="14"/>
  <c r="AH26" i="14"/>
  <c r="V26" i="14"/>
  <c r="K26" i="14"/>
  <c r="X25" i="14"/>
  <c r="U25" i="14"/>
  <c r="Q25" i="14"/>
  <c r="AL24" i="14"/>
  <c r="L24" i="14"/>
  <c r="AJ24" i="14"/>
  <c r="S23" i="14"/>
  <c r="N23" i="14"/>
  <c r="S22" i="14"/>
  <c r="N22" i="14"/>
  <c r="AE21" i="14"/>
  <c r="V21" i="14"/>
  <c r="AK21" i="14"/>
  <c r="O20" i="14"/>
  <c r="AG19" i="14"/>
  <c r="L19" i="14"/>
  <c r="AJ19" i="14"/>
  <c r="X18" i="14"/>
  <c r="U18" i="14"/>
  <c r="Q18" i="14"/>
  <c r="AL17" i="14"/>
  <c r="Z17" i="14"/>
  <c r="U17" i="14"/>
  <c r="Q17" i="14"/>
  <c r="AL16" i="14"/>
  <c r="L16" i="14"/>
  <c r="AJ16" i="14"/>
  <c r="P15" i="14"/>
  <c r="AH14" i="14"/>
  <c r="Y14" i="14"/>
  <c r="AK14" i="14"/>
  <c r="Z13" i="14"/>
  <c r="V13" i="14"/>
  <c r="AK13" i="14"/>
  <c r="Z12" i="14"/>
  <c r="L12" i="14"/>
  <c r="AJ12" i="14"/>
  <c r="Y11" i="14"/>
  <c r="AK11" i="14"/>
  <c r="P10" i="14"/>
  <c r="AH9" i="14"/>
  <c r="Z9" i="14"/>
  <c r="S9" i="14"/>
  <c r="N9" i="14"/>
  <c r="V8" i="14"/>
  <c r="K8" i="14"/>
  <c r="X7" i="14"/>
  <c r="U7" i="14"/>
  <c r="Q7" i="14"/>
  <c r="AL6" i="14"/>
  <c r="Z6" i="14"/>
  <c r="S6" i="14"/>
  <c r="N6" i="14"/>
  <c r="AE5" i="14"/>
  <c r="L5" i="14"/>
  <c r="AJ5" i="14"/>
  <c r="Y4" i="14"/>
  <c r="AK4" i="14"/>
  <c r="Y3" i="14"/>
  <c r="AI49" i="14"/>
  <c r="AI57" i="14"/>
  <c r="U42" i="14"/>
  <c r="AJ106" i="14"/>
  <c r="AK162" i="14"/>
  <c r="U51" i="14"/>
  <c r="U67" i="14"/>
  <c r="AJ107" i="14"/>
  <c r="U187" i="14"/>
  <c r="U12" i="14"/>
  <c r="U60" i="14"/>
  <c r="AJ100" i="14"/>
  <c r="AI124" i="14"/>
  <c r="L125" i="14"/>
  <c r="AJ125" i="14"/>
  <c r="AK30" i="14"/>
  <c r="AJ102" i="14"/>
  <c r="AE191" i="14"/>
  <c r="U47" i="14"/>
  <c r="U55" i="14"/>
  <c r="AJ111" i="14"/>
  <c r="AK143" i="14"/>
  <c r="AJ104" i="14"/>
  <c r="AI152" i="14"/>
  <c r="AC14" i="13" s="1"/>
  <c r="O122" i="14"/>
  <c r="AE121" i="14"/>
  <c r="K121" i="14"/>
  <c r="O120" i="14"/>
  <c r="AE119" i="14"/>
  <c r="K119" i="14"/>
  <c r="X118" i="14"/>
  <c r="U118" i="14"/>
  <c r="Q118" i="14"/>
  <c r="AH117" i="14"/>
  <c r="Z117" i="14"/>
  <c r="S117" i="14"/>
  <c r="N117" i="14"/>
  <c r="V116" i="14"/>
  <c r="K116" i="14"/>
  <c r="X115" i="14"/>
  <c r="U115" i="14"/>
  <c r="Q115" i="14"/>
  <c r="AH114" i="14"/>
  <c r="M114" i="14"/>
  <c r="X113" i="14"/>
  <c r="U113" i="14"/>
  <c r="Q113" i="14"/>
  <c r="AH112" i="14"/>
  <c r="M112" i="14"/>
  <c r="Y111" i="14"/>
  <c r="AL110" i="14"/>
  <c r="O110" i="14"/>
  <c r="AE109" i="14"/>
  <c r="Y109" i="14"/>
  <c r="AK109" i="14"/>
  <c r="P108" i="14"/>
  <c r="AG107" i="14"/>
  <c r="M107" i="14"/>
  <c r="P106" i="14"/>
  <c r="AG105" i="14"/>
  <c r="L105" i="14"/>
  <c r="P104" i="14"/>
  <c r="T104" i="14" s="1"/>
  <c r="AG103" i="14"/>
  <c r="V103" i="14"/>
  <c r="AK103" i="14"/>
  <c r="Z102" i="14"/>
  <c r="S102" i="14"/>
  <c r="N102" i="14"/>
  <c r="V101" i="14"/>
  <c r="K101" i="14"/>
  <c r="X100" i="14"/>
  <c r="U100" i="14"/>
  <c r="Q100" i="14"/>
  <c r="AH99" i="14"/>
  <c r="M99" i="14"/>
  <c r="Y98" i="14"/>
  <c r="AK98" i="14"/>
  <c r="P97" i="14"/>
  <c r="AH96" i="14"/>
  <c r="Z96" i="14"/>
  <c r="S96" i="14"/>
  <c r="N96" i="14"/>
  <c r="V95" i="14"/>
  <c r="K95" i="14"/>
  <c r="AK95" i="14"/>
  <c r="O94" i="14"/>
  <c r="AG93" i="14"/>
  <c r="M93" i="14"/>
  <c r="P92" i="14"/>
  <c r="AH91" i="14"/>
  <c r="N91" i="14"/>
  <c r="P90" i="14"/>
  <c r="AG89" i="14"/>
  <c r="Y89" i="14"/>
  <c r="Q89" i="14"/>
  <c r="AL88" i="14"/>
  <c r="Z88" i="14"/>
  <c r="S88" i="14"/>
  <c r="N88" i="14"/>
  <c r="AE87" i="14"/>
  <c r="K87" i="14"/>
  <c r="Y86" i="14"/>
  <c r="AK86" i="14"/>
  <c r="P85" i="14"/>
  <c r="AH84" i="14"/>
  <c r="Z84" i="14"/>
  <c r="S84" i="14"/>
  <c r="N84" i="14"/>
  <c r="AE83" i="14"/>
  <c r="L83" i="14"/>
  <c r="AJ83" i="14"/>
  <c r="Y82" i="14"/>
  <c r="AK82" i="14"/>
  <c r="P81" i="14"/>
  <c r="AH80" i="14"/>
  <c r="Z80" i="14"/>
  <c r="M80" i="14"/>
  <c r="V79" i="14"/>
  <c r="K79" i="14"/>
  <c r="AK79" i="14"/>
  <c r="X78" i="14"/>
  <c r="U78" i="14"/>
  <c r="Q78" i="14"/>
  <c r="AL77" i="14"/>
  <c r="O77" i="14"/>
  <c r="AG76" i="14"/>
  <c r="V76" i="14"/>
  <c r="K76" i="14"/>
  <c r="X75" i="14"/>
  <c r="U75" i="14"/>
  <c r="Q75" i="14"/>
  <c r="AL74" i="14"/>
  <c r="M74" i="14"/>
  <c r="O73" i="14"/>
  <c r="AG72" i="14"/>
  <c r="M72" i="14"/>
  <c r="R72" i="14" s="1"/>
  <c r="X71" i="14"/>
  <c r="U71" i="14"/>
  <c r="Q71" i="14"/>
  <c r="AH70" i="14"/>
  <c r="V70" i="14"/>
  <c r="AK70" i="14"/>
  <c r="V69" i="14"/>
  <c r="AL68" i="14"/>
  <c r="Z68" i="14"/>
  <c r="S68" i="14"/>
  <c r="N68" i="14"/>
  <c r="AE67" i="14"/>
  <c r="X67" i="14"/>
  <c r="P67" i="14"/>
  <c r="S66" i="14"/>
  <c r="N66" i="14"/>
  <c r="AE65" i="14"/>
  <c r="V65" i="14"/>
  <c r="K65" i="14"/>
  <c r="O64" i="14"/>
  <c r="AG63" i="14"/>
  <c r="L63" i="14"/>
  <c r="AJ63" i="14"/>
  <c r="Y62" i="14"/>
  <c r="Q62" i="14"/>
  <c r="R62" i="14" s="1"/>
  <c r="AL61" i="14"/>
  <c r="Z61" i="14"/>
  <c r="S61" i="14"/>
  <c r="N61" i="14"/>
  <c r="AE60" i="14"/>
  <c r="Y60" i="14"/>
  <c r="M60" i="14"/>
  <c r="X59" i="14"/>
  <c r="P59" i="14"/>
  <c r="AG58" i="14"/>
  <c r="L58" i="14"/>
  <c r="AJ58" i="14"/>
  <c r="X57" i="14"/>
  <c r="O57" i="14"/>
  <c r="AG56" i="14"/>
  <c r="V56" i="14"/>
  <c r="AL55" i="14"/>
  <c r="K55" i="14"/>
  <c r="P54" i="14"/>
  <c r="Q53" i="14"/>
  <c r="AG52" i="14"/>
  <c r="L52" i="14"/>
  <c r="AJ52" i="14"/>
  <c r="X51" i="14"/>
  <c r="S51" i="14"/>
  <c r="L51" i="14"/>
  <c r="AJ51" i="14"/>
  <c r="X50" i="14"/>
  <c r="U50" i="14"/>
  <c r="Q50" i="14"/>
  <c r="AL49" i="14"/>
  <c r="K49" i="14"/>
  <c r="Z48" i="14"/>
  <c r="K48" i="14"/>
  <c r="Z47" i="14"/>
  <c r="L47" i="14"/>
  <c r="AJ47" i="14"/>
  <c r="X46" i="14"/>
  <c r="U46" i="14"/>
  <c r="Q46" i="14"/>
  <c r="AL45" i="14"/>
  <c r="M45" i="14"/>
  <c r="R45" i="14" s="1"/>
  <c r="Y44" i="14"/>
  <c r="AK44" i="14"/>
  <c r="Z43" i="14"/>
  <c r="S43" i="14"/>
  <c r="N43" i="14"/>
  <c r="AE42" i="14"/>
  <c r="K42" i="14"/>
  <c r="Z41" i="14"/>
  <c r="L41" i="14"/>
  <c r="AJ41" i="14"/>
  <c r="P40" i="14"/>
  <c r="AH39" i="14"/>
  <c r="Q39" i="14"/>
  <c r="AL38" i="14"/>
  <c r="Z38" i="14"/>
  <c r="M38" i="14"/>
  <c r="R38" i="14" s="1"/>
  <c r="X37" i="14"/>
  <c r="U37" i="14"/>
  <c r="Q37" i="14"/>
  <c r="AH36" i="14"/>
  <c r="O36" i="14"/>
  <c r="AG35" i="14"/>
  <c r="Q35" i="14"/>
  <c r="AL34" i="14"/>
  <c r="V34" i="14"/>
  <c r="K34" i="14"/>
  <c r="K33" i="14"/>
  <c r="S32" i="14"/>
  <c r="N32" i="14"/>
  <c r="AE31" i="14"/>
  <c r="V31" i="14"/>
  <c r="K31" i="14"/>
  <c r="AK31" i="14"/>
  <c r="U30" i="14"/>
  <c r="Q30" i="14"/>
  <c r="AL29" i="14"/>
  <c r="AK29" i="14"/>
  <c r="M28" i="14"/>
  <c r="R28" i="14" s="1"/>
  <c r="O27" i="14"/>
  <c r="AG26" i="14"/>
  <c r="Y26" i="14"/>
  <c r="AK26" i="14"/>
  <c r="P25" i="14"/>
  <c r="AH24" i="14"/>
  <c r="V24" i="14"/>
  <c r="K24" i="14"/>
  <c r="Z23" i="14"/>
  <c r="M23" i="14"/>
  <c r="M22" i="14"/>
  <c r="Y21" i="14"/>
  <c r="Q21" i="14"/>
  <c r="AL20" i="14"/>
  <c r="Z20" i="14"/>
  <c r="S20" i="14"/>
  <c r="N20" i="14"/>
  <c r="AE19" i="14"/>
  <c r="V19" i="14"/>
  <c r="K19" i="14"/>
  <c r="P18" i="14"/>
  <c r="T18" i="14" s="1"/>
  <c r="AH17" i="14"/>
  <c r="P17" i="14"/>
  <c r="AH16" i="14"/>
  <c r="V16" i="14"/>
  <c r="K16" i="14"/>
  <c r="O15" i="14"/>
  <c r="AG14" i="14"/>
  <c r="X14" i="14"/>
  <c r="U14" i="14"/>
  <c r="Q14" i="14"/>
  <c r="AL13" i="14"/>
  <c r="Q13" i="14"/>
  <c r="AL12" i="14"/>
  <c r="K12" i="14"/>
  <c r="X11" i="14"/>
  <c r="U11" i="14"/>
  <c r="Q11" i="14"/>
  <c r="AL10" i="14"/>
  <c r="O10" i="14"/>
  <c r="AG9" i="14"/>
  <c r="M9" i="14"/>
  <c r="Y8" i="14"/>
  <c r="AK8" i="14"/>
  <c r="P7" i="14"/>
  <c r="AG6" i="14"/>
  <c r="M6" i="14"/>
  <c r="V5" i="14"/>
  <c r="K5" i="14"/>
  <c r="AK5" i="14"/>
  <c r="X4" i="14"/>
  <c r="U4" i="14"/>
  <c r="Q4" i="14"/>
  <c r="X3" i="14"/>
  <c r="U3" i="14"/>
  <c r="Q3" i="14"/>
  <c r="H3" i="14"/>
  <c r="AK33" i="14"/>
  <c r="U73" i="14"/>
  <c r="AH89" i="14"/>
  <c r="L121" i="14"/>
  <c r="AJ121" i="14"/>
  <c r="AI42" i="14"/>
  <c r="L106" i="14"/>
  <c r="U178" i="14"/>
  <c r="Q18" i="13" s="1"/>
  <c r="U35" i="14"/>
  <c r="L107" i="14"/>
  <c r="U36" i="14"/>
  <c r="L108" i="14"/>
  <c r="AK125" i="14"/>
  <c r="L110" i="14"/>
  <c r="AH95" i="14"/>
  <c r="AI119" i="14"/>
  <c r="AI143" i="14"/>
  <c r="AC11" i="13" s="1"/>
  <c r="L120" i="14"/>
  <c r="AJ120" i="14"/>
  <c r="S122" i="14"/>
  <c r="N122" i="14"/>
  <c r="V121" i="14"/>
  <c r="S120" i="14"/>
  <c r="N120" i="14"/>
  <c r="V119" i="14"/>
  <c r="P118" i="14"/>
  <c r="AG117" i="14"/>
  <c r="M117" i="14"/>
  <c r="R117" i="14" s="1"/>
  <c r="Y116" i="14"/>
  <c r="AK116" i="14"/>
  <c r="P115" i="14"/>
  <c r="AG114" i="14"/>
  <c r="K114" i="14"/>
  <c r="P113" i="14"/>
  <c r="AG112" i="14"/>
  <c r="K112" i="14"/>
  <c r="X111" i="14"/>
  <c r="U111" i="14"/>
  <c r="Q111" i="14"/>
  <c r="AH110" i="14"/>
  <c r="Z110" i="14"/>
  <c r="S110" i="14"/>
  <c r="N110" i="14"/>
  <c r="X109" i="14"/>
  <c r="U109" i="14"/>
  <c r="Q109" i="14"/>
  <c r="AL108" i="14"/>
  <c r="O108" i="14"/>
  <c r="AE107" i="14"/>
  <c r="K107" i="14"/>
  <c r="O106" i="14"/>
  <c r="AE105" i="14"/>
  <c r="V105" i="14"/>
  <c r="K105" i="14"/>
  <c r="O104" i="14"/>
  <c r="AE103" i="14"/>
  <c r="Y103" i="14"/>
  <c r="AL102" i="14"/>
  <c r="M102" i="14"/>
  <c r="R102" i="14" s="1"/>
  <c r="Y101" i="14"/>
  <c r="AK101" i="14"/>
  <c r="P100" i="14"/>
  <c r="AG99" i="14"/>
  <c r="K99" i="14"/>
  <c r="X98" i="14"/>
  <c r="U98" i="14"/>
  <c r="Q98" i="14"/>
  <c r="AL97" i="14"/>
  <c r="O97" i="14"/>
  <c r="AG96" i="14"/>
  <c r="M96" i="14"/>
  <c r="Y95" i="14"/>
  <c r="Z94" i="14"/>
  <c r="S94" i="14"/>
  <c r="N94" i="14"/>
  <c r="AE93" i="14"/>
  <c r="L93" i="14"/>
  <c r="AJ93" i="14"/>
  <c r="O92" i="14"/>
  <c r="AG91" i="14"/>
  <c r="M91" i="14"/>
  <c r="O90" i="14"/>
  <c r="AE89" i="14"/>
  <c r="X89" i="14"/>
  <c r="P89" i="14"/>
  <c r="AH88" i="14"/>
  <c r="M88" i="14"/>
  <c r="R88" i="14" s="1"/>
  <c r="V87" i="14"/>
  <c r="AK87" i="14"/>
  <c r="X86" i="14"/>
  <c r="U86" i="14"/>
  <c r="Q86" i="14"/>
  <c r="R86" i="14" s="1"/>
  <c r="AL85" i="14"/>
  <c r="O85" i="14"/>
  <c r="AG84" i="14"/>
  <c r="M84" i="14"/>
  <c r="V83" i="14"/>
  <c r="K83" i="14"/>
  <c r="AK83" i="14"/>
  <c r="X82" i="14"/>
  <c r="U82" i="14"/>
  <c r="Q82" i="14"/>
  <c r="AL81" i="14"/>
  <c r="O81" i="14"/>
  <c r="AG80" i="14"/>
  <c r="L80" i="14"/>
  <c r="AJ80" i="14"/>
  <c r="Y79" i="14"/>
  <c r="P78" i="14"/>
  <c r="AH77" i="14"/>
  <c r="Z77" i="14"/>
  <c r="S77" i="14"/>
  <c r="N77" i="14"/>
  <c r="AE76" i="14"/>
  <c r="AK76" i="14"/>
  <c r="P75" i="14"/>
  <c r="T75" i="14" s="1"/>
  <c r="AG74" i="14"/>
  <c r="L74" i="14"/>
  <c r="AJ74" i="14"/>
  <c r="S73" i="14"/>
  <c r="N73" i="14"/>
  <c r="AE72" i="14"/>
  <c r="L72" i="14"/>
  <c r="AJ72" i="14"/>
  <c r="P71" i="14"/>
  <c r="AG70" i="14"/>
  <c r="Q70" i="14"/>
  <c r="AL69" i="14"/>
  <c r="Z69" i="14"/>
  <c r="Q69" i="14"/>
  <c r="AH68" i="14"/>
  <c r="M68" i="14"/>
  <c r="AL66" i="14"/>
  <c r="Z66" i="14"/>
  <c r="M66" i="14"/>
  <c r="R66" i="14" s="1"/>
  <c r="Y65" i="14"/>
  <c r="AK65" i="14"/>
  <c r="Z64" i="14"/>
  <c r="N64" i="14"/>
  <c r="AE63" i="14"/>
  <c r="K63" i="14"/>
  <c r="X62" i="14"/>
  <c r="P62" i="14"/>
  <c r="AH61" i="14"/>
  <c r="M61" i="14"/>
  <c r="X60" i="14"/>
  <c r="L60" i="14"/>
  <c r="AJ60" i="14"/>
  <c r="O59" i="14"/>
  <c r="AE58" i="14"/>
  <c r="K58" i="14"/>
  <c r="S57" i="14"/>
  <c r="N57" i="14"/>
  <c r="AE56" i="14"/>
  <c r="Q56" i="14"/>
  <c r="AH55" i="14"/>
  <c r="Z55" i="14"/>
  <c r="P55" i="14"/>
  <c r="Z54" i="14"/>
  <c r="O54" i="14"/>
  <c r="AG53" i="14"/>
  <c r="O53" i="14"/>
  <c r="AE52" i="14"/>
  <c r="Y52" i="14"/>
  <c r="K52" i="14"/>
  <c r="K51" i="14"/>
  <c r="P50" i="14"/>
  <c r="T50" i="14" s="1"/>
  <c r="AH49" i="14"/>
  <c r="Y49" i="14"/>
  <c r="V49" i="14"/>
  <c r="K47" i="14"/>
  <c r="P46" i="14"/>
  <c r="I46" i="14" s="1"/>
  <c r="AH45" i="14"/>
  <c r="L45" i="14"/>
  <c r="AJ45" i="14"/>
  <c r="X44" i="14"/>
  <c r="U44" i="14"/>
  <c r="Q44" i="14"/>
  <c r="AL43" i="14"/>
  <c r="M43" i="14"/>
  <c r="V42" i="14"/>
  <c r="K41" i="14"/>
  <c r="N40" i="14"/>
  <c r="AG39" i="14"/>
  <c r="X39" i="14"/>
  <c r="P39" i="14"/>
  <c r="AH38" i="14"/>
  <c r="L38" i="14"/>
  <c r="AJ38" i="14"/>
  <c r="O37" i="14"/>
  <c r="AG36" i="14"/>
  <c r="S36" i="14"/>
  <c r="N36" i="14"/>
  <c r="AE35" i="14"/>
  <c r="P35" i="14"/>
  <c r="AG34" i="14"/>
  <c r="X33" i="14"/>
  <c r="V33" i="14"/>
  <c r="Y33" i="14"/>
  <c r="M32" i="14"/>
  <c r="Y31" i="14"/>
  <c r="X30" i="14"/>
  <c r="P30" i="14"/>
  <c r="AH29" i="14"/>
  <c r="Y29" i="14"/>
  <c r="U29" i="14"/>
  <c r="Q29" i="14"/>
  <c r="R29" i="14" s="1"/>
  <c r="AL28" i="14"/>
  <c r="L28" i="14"/>
  <c r="AJ28" i="14"/>
  <c r="N27" i="14"/>
  <c r="AE26" i="14"/>
  <c r="X26" i="14"/>
  <c r="U26" i="14"/>
  <c r="Q26" i="14"/>
  <c r="AL25" i="14"/>
  <c r="O25" i="14"/>
  <c r="AG24" i="14"/>
  <c r="Y24" i="14"/>
  <c r="AK24" i="14"/>
  <c r="L23" i="14"/>
  <c r="AJ23" i="14"/>
  <c r="Z22" i="14"/>
  <c r="L22" i="14"/>
  <c r="AJ22" i="14"/>
  <c r="X21" i="14"/>
  <c r="P21" i="14"/>
  <c r="AH20" i="14"/>
  <c r="M20" i="14"/>
  <c r="Y19" i="14"/>
  <c r="AK19" i="14"/>
  <c r="O18" i="14"/>
  <c r="AG17" i="14"/>
  <c r="O17" i="14"/>
  <c r="AG16" i="14"/>
  <c r="Y16" i="14"/>
  <c r="AK16" i="14"/>
  <c r="Z15" i="14"/>
  <c r="S15" i="14"/>
  <c r="N15" i="14"/>
  <c r="AE14" i="14"/>
  <c r="P14" i="14"/>
  <c r="AH13" i="14"/>
  <c r="P13" i="14"/>
  <c r="AH12" i="14"/>
  <c r="AK12" i="14"/>
  <c r="P11" i="14"/>
  <c r="AH10" i="14"/>
  <c r="Z10" i="14"/>
  <c r="S10" i="14"/>
  <c r="N10" i="14"/>
  <c r="AE9" i="14"/>
  <c r="L9" i="14"/>
  <c r="AJ9" i="14"/>
  <c r="X8" i="14"/>
  <c r="U8" i="14"/>
  <c r="Q8" i="14"/>
  <c r="AL7" i="14"/>
  <c r="O7" i="14"/>
  <c r="AE6" i="14"/>
  <c r="L6" i="14"/>
  <c r="AJ6" i="14"/>
  <c r="Y5" i="14"/>
  <c r="P4" i="14"/>
  <c r="AL3" i="14"/>
  <c r="P3" i="14"/>
  <c r="AK17" i="14"/>
  <c r="AH33" i="14"/>
  <c r="U49" i="14"/>
  <c r="AK97" i="14"/>
  <c r="AK121" i="14"/>
  <c r="AH169" i="14"/>
  <c r="AK42" i="14"/>
  <c r="AH74" i="14"/>
  <c r="L114" i="14"/>
  <c r="AI130" i="14"/>
  <c r="L115" i="14"/>
  <c r="Y187" i="14"/>
  <c r="AJ108" i="14"/>
  <c r="Y188" i="14"/>
  <c r="U53" i="14"/>
  <c r="P69" i="14"/>
  <c r="AH133" i="14"/>
  <c r="U38" i="14"/>
  <c r="AJ110" i="14"/>
  <c r="AH191" i="14"/>
  <c r="U39" i="14"/>
  <c r="L119" i="14"/>
  <c r="AJ119" i="14"/>
  <c r="U151" i="14"/>
  <c r="Q14" i="13" s="1"/>
  <c r="U56" i="14"/>
  <c r="L104" i="14"/>
  <c r="O115" i="14"/>
  <c r="AE114" i="14"/>
  <c r="V114" i="14"/>
  <c r="AK114" i="14"/>
  <c r="O113" i="14"/>
  <c r="AE112" i="14"/>
  <c r="V112" i="14"/>
  <c r="AK112" i="14"/>
  <c r="P111" i="14"/>
  <c r="AG110" i="14"/>
  <c r="M110" i="14"/>
  <c r="P109" i="14"/>
  <c r="AH108" i="14"/>
  <c r="Z108" i="14"/>
  <c r="W108" i="14"/>
  <c r="S108" i="14"/>
  <c r="N108" i="14"/>
  <c r="V107" i="14"/>
  <c r="AK107" i="14"/>
  <c r="Z106" i="14"/>
  <c r="S106" i="14"/>
  <c r="N106" i="14"/>
  <c r="Y105" i="14"/>
  <c r="AK105" i="14"/>
  <c r="Z104" i="14"/>
  <c r="S104" i="14"/>
  <c r="N104" i="14"/>
  <c r="X103" i="14"/>
  <c r="U103" i="14"/>
  <c r="Q103" i="14"/>
  <c r="AH102" i="14"/>
  <c r="K102" i="14"/>
  <c r="X101" i="14"/>
  <c r="U101" i="14"/>
  <c r="Q101" i="14"/>
  <c r="AL100" i="14"/>
  <c r="O100" i="14"/>
  <c r="AE99" i="14"/>
  <c r="V99" i="14"/>
  <c r="AK99" i="14"/>
  <c r="P98" i="14"/>
  <c r="AH97" i="14"/>
  <c r="Z97" i="14"/>
  <c r="S97" i="14"/>
  <c r="N97" i="14"/>
  <c r="AE96" i="14"/>
  <c r="L96" i="14"/>
  <c r="AJ96" i="14"/>
  <c r="X95" i="14"/>
  <c r="U95" i="14"/>
  <c r="Q95" i="14"/>
  <c r="AL94" i="14"/>
  <c r="M94" i="14"/>
  <c r="R94" i="14" s="1"/>
  <c r="V93" i="14"/>
  <c r="K93" i="14"/>
  <c r="AL92" i="14"/>
  <c r="Z92" i="14"/>
  <c r="S92" i="14"/>
  <c r="N92" i="14"/>
  <c r="AE91" i="14"/>
  <c r="L91" i="14"/>
  <c r="AJ91" i="14"/>
  <c r="Z90" i="14"/>
  <c r="S90" i="14"/>
  <c r="N90" i="14"/>
  <c r="O89" i="14"/>
  <c r="AG88" i="14"/>
  <c r="L88" i="14"/>
  <c r="AJ88" i="14"/>
  <c r="Y87" i="14"/>
  <c r="Q87" i="14"/>
  <c r="P86" i="14"/>
  <c r="AH85" i="14"/>
  <c r="Z85" i="14"/>
  <c r="S85" i="14"/>
  <c r="N85" i="14"/>
  <c r="AE84" i="14"/>
  <c r="L84" i="14"/>
  <c r="AJ84" i="14"/>
  <c r="Y83" i="14"/>
  <c r="P82" i="14"/>
  <c r="AH81" i="14"/>
  <c r="Z81" i="14"/>
  <c r="S81" i="14"/>
  <c r="N81" i="14"/>
  <c r="AE80" i="14"/>
  <c r="K80" i="14"/>
  <c r="X79" i="14"/>
  <c r="U79" i="14"/>
  <c r="Q79" i="14"/>
  <c r="AL78" i="14"/>
  <c r="O78" i="14"/>
  <c r="AG77" i="14"/>
  <c r="M77" i="14"/>
  <c r="R77" i="14" s="1"/>
  <c r="X76" i="14"/>
  <c r="U76" i="14"/>
  <c r="Q76" i="14"/>
  <c r="AL75" i="14"/>
  <c r="O75" i="14"/>
  <c r="AE74" i="14"/>
  <c r="V74" i="14"/>
  <c r="K74" i="14"/>
  <c r="Z73" i="14"/>
  <c r="M73" i="14"/>
  <c r="V72" i="14"/>
  <c r="K72" i="14"/>
  <c r="O71" i="14"/>
  <c r="AE70" i="14"/>
  <c r="P70" i="14"/>
  <c r="AH69" i="14"/>
  <c r="O69" i="14"/>
  <c r="AG68" i="14"/>
  <c r="L68" i="14"/>
  <c r="AJ68" i="14"/>
  <c r="V67" i="14"/>
  <c r="AH66" i="14"/>
  <c r="L66" i="14"/>
  <c r="AJ66" i="14"/>
  <c r="X65" i="14"/>
  <c r="U65" i="14"/>
  <c r="Q65" i="14"/>
  <c r="AL64" i="14"/>
  <c r="S64" i="14"/>
  <c r="L64" i="14"/>
  <c r="AJ64" i="14"/>
  <c r="V63" i="14"/>
  <c r="O62" i="14"/>
  <c r="AG61" i="14"/>
  <c r="L61" i="14"/>
  <c r="AJ61" i="14"/>
  <c r="K60" i="14"/>
  <c r="S59" i="14"/>
  <c r="N59" i="14"/>
  <c r="V58" i="14"/>
  <c r="M57" i="14"/>
  <c r="O56" i="14"/>
  <c r="AG55" i="14"/>
  <c r="V55" i="14"/>
  <c r="AL54" i="14"/>
  <c r="S54" i="14"/>
  <c r="N54" i="14"/>
  <c r="AE53" i="14"/>
  <c r="Y53" i="14"/>
  <c r="N53" i="14"/>
  <c r="X52" i="14"/>
  <c r="O50" i="14"/>
  <c r="AG49" i="14"/>
  <c r="X49" i="14"/>
  <c r="Q49" i="14"/>
  <c r="AL48" i="14"/>
  <c r="V48" i="14"/>
  <c r="P48" i="14"/>
  <c r="V47" i="14"/>
  <c r="O46" i="14"/>
  <c r="AG45" i="14"/>
  <c r="V45" i="14"/>
  <c r="K45" i="14"/>
  <c r="P44" i="14"/>
  <c r="AH43" i="14"/>
  <c r="L43" i="14"/>
  <c r="AJ43" i="14"/>
  <c r="Y42" i="14"/>
  <c r="Q42" i="14"/>
  <c r="AL41" i="14"/>
  <c r="AK41" i="14"/>
  <c r="S40" i="14"/>
  <c r="M40" i="14"/>
  <c r="AE39" i="14"/>
  <c r="O39" i="14"/>
  <c r="AG38" i="14"/>
  <c r="K38" i="14"/>
  <c r="N37" i="14"/>
  <c r="AE36" i="14"/>
  <c r="M36" i="14"/>
  <c r="O35" i="14"/>
  <c r="AE34" i="14"/>
  <c r="Y34" i="14"/>
  <c r="U34" i="14"/>
  <c r="Q34" i="14"/>
  <c r="AL33" i="14"/>
  <c r="Q33" i="14"/>
  <c r="AL32" i="14"/>
  <c r="Z32" i="14"/>
  <c r="L32" i="14"/>
  <c r="AJ32" i="14"/>
  <c r="X31" i="14"/>
  <c r="U31" i="14"/>
  <c r="Q31" i="14"/>
  <c r="AL30" i="14"/>
  <c r="O30" i="14"/>
  <c r="AG29" i="14"/>
  <c r="X29" i="14"/>
  <c r="P29" i="14"/>
  <c r="AH28" i="14"/>
  <c r="V28" i="14"/>
  <c r="K28" i="14"/>
  <c r="S27" i="14"/>
  <c r="M27" i="14"/>
  <c r="P26" i="14"/>
  <c r="AH25" i="14"/>
  <c r="Z25" i="14"/>
  <c r="S25" i="14"/>
  <c r="N25" i="14"/>
  <c r="AE24" i="14"/>
  <c r="X24" i="14"/>
  <c r="U24" i="14"/>
  <c r="Q24" i="14"/>
  <c r="AL23" i="14"/>
  <c r="K23" i="14"/>
  <c r="K22" i="14"/>
  <c r="O21" i="14"/>
  <c r="AG20" i="14"/>
  <c r="L20" i="14"/>
  <c r="AJ20" i="14"/>
  <c r="X19" i="14"/>
  <c r="U19" i="14"/>
  <c r="Q19" i="14"/>
  <c r="AL18" i="14"/>
  <c r="Z18" i="14"/>
  <c r="S18" i="14"/>
  <c r="N18" i="14"/>
  <c r="AE17" i="14"/>
  <c r="S17" i="14"/>
  <c r="N17" i="14"/>
  <c r="AE16" i="14"/>
  <c r="X16" i="14"/>
  <c r="U16" i="14"/>
  <c r="Q16" i="14"/>
  <c r="AL15" i="14"/>
  <c r="M15" i="14"/>
  <c r="R15" i="14" s="1"/>
  <c r="O14" i="14"/>
  <c r="AG13" i="14"/>
  <c r="O13" i="14"/>
  <c r="AG12" i="14"/>
  <c r="V12" i="14"/>
  <c r="O12" i="14"/>
  <c r="O11" i="14"/>
  <c r="AG10" i="14"/>
  <c r="M10" i="14"/>
  <c r="V9" i="14"/>
  <c r="K9" i="14"/>
  <c r="P8" i="14"/>
  <c r="AH7" i="14"/>
  <c r="Z7" i="14"/>
  <c r="S7" i="14"/>
  <c r="N7" i="14"/>
  <c r="V6" i="14"/>
  <c r="K6" i="14"/>
  <c r="X5" i="14"/>
  <c r="U5" i="14"/>
  <c r="Q5" i="14"/>
  <c r="AL4" i="14"/>
  <c r="O4" i="14"/>
  <c r="O3" i="14"/>
  <c r="AK25" i="14"/>
  <c r="U41" i="14"/>
  <c r="AG73" i="14"/>
  <c r="AI74" i="14"/>
  <c r="AJ114" i="14"/>
  <c r="AJ115" i="14"/>
  <c r="AH212" i="14"/>
  <c r="AJ116" i="14"/>
  <c r="AE188" i="14"/>
  <c r="U69" i="14"/>
  <c r="AJ109" i="14"/>
  <c r="AK133" i="14"/>
  <c r="U22" i="14"/>
  <c r="AI191" i="14"/>
  <c r="AC21" i="13" s="1"/>
  <c r="AK39" i="14"/>
  <c r="AI47" i="14"/>
  <c r="L103" i="14"/>
  <c r="AK119" i="14"/>
  <c r="V126" i="14"/>
  <c r="K126" i="14"/>
  <c r="O125" i="14"/>
  <c r="AE124" i="14"/>
  <c r="V124" i="14"/>
  <c r="P123" i="14"/>
  <c r="AH122" i="14"/>
  <c r="K122" i="14"/>
  <c r="X121" i="14"/>
  <c r="U121" i="14"/>
  <c r="Q121" i="14"/>
  <c r="AH120" i="14"/>
  <c r="K120" i="14"/>
  <c r="X119" i="14"/>
  <c r="U119" i="14"/>
  <c r="Q119" i="14"/>
  <c r="AH118" i="14"/>
  <c r="Z118" i="14"/>
  <c r="S118" i="14"/>
  <c r="N118" i="14"/>
  <c r="V117" i="14"/>
  <c r="AK117" i="14"/>
  <c r="P116" i="14"/>
  <c r="AH115" i="14"/>
  <c r="Z115" i="14"/>
  <c r="S115" i="14"/>
  <c r="N115" i="14"/>
  <c r="Y114" i="14"/>
  <c r="AL113" i="14"/>
  <c r="Z113" i="14"/>
  <c r="S113" i="14"/>
  <c r="N113" i="14"/>
  <c r="Y112" i="14"/>
  <c r="AL111" i="14"/>
  <c r="O111" i="14"/>
  <c r="AE110" i="14"/>
  <c r="K110" i="14"/>
  <c r="O109" i="14"/>
  <c r="AG108" i="14"/>
  <c r="M108" i="14"/>
  <c r="Y107" i="14"/>
  <c r="AL106" i="14"/>
  <c r="M106" i="14"/>
  <c r="X105" i="14"/>
  <c r="U105" i="14"/>
  <c r="Q105" i="14"/>
  <c r="AL104" i="14"/>
  <c r="M104" i="14"/>
  <c r="P103" i="14"/>
  <c r="AG102" i="14"/>
  <c r="V102" i="14"/>
  <c r="AK102" i="14"/>
  <c r="P101" i="14"/>
  <c r="AH100" i="14"/>
  <c r="Z100" i="14"/>
  <c r="S100" i="14"/>
  <c r="N100" i="14"/>
  <c r="Y99" i="14"/>
  <c r="AL98" i="14"/>
  <c r="O98" i="14"/>
  <c r="AG97" i="14"/>
  <c r="M97" i="14"/>
  <c r="V96" i="14"/>
  <c r="K96" i="14"/>
  <c r="P95" i="14"/>
  <c r="AH94" i="14"/>
  <c r="L94" i="14"/>
  <c r="AJ94" i="14"/>
  <c r="Y93" i="14"/>
  <c r="AH92" i="14"/>
  <c r="M92" i="14"/>
  <c r="K91" i="14"/>
  <c r="AL90" i="14"/>
  <c r="M90" i="14"/>
  <c r="S89" i="14"/>
  <c r="N89" i="14"/>
  <c r="AE88" i="14"/>
  <c r="V88" i="14"/>
  <c r="K88" i="14"/>
  <c r="X87" i="14"/>
  <c r="U87" i="14"/>
  <c r="P87" i="14"/>
  <c r="AL86" i="14"/>
  <c r="O86" i="14"/>
  <c r="AG85" i="14"/>
  <c r="M85" i="14"/>
  <c r="R85" i="14" s="1"/>
  <c r="V84" i="14"/>
  <c r="K84" i="14"/>
  <c r="X83" i="14"/>
  <c r="U83" i="14"/>
  <c r="Q83" i="14"/>
  <c r="AL82" i="14"/>
  <c r="O82" i="14"/>
  <c r="AG81" i="14"/>
  <c r="M81" i="14"/>
  <c r="V80" i="14"/>
  <c r="AK80" i="14"/>
  <c r="P79" i="14"/>
  <c r="AH78" i="14"/>
  <c r="Z78" i="14"/>
  <c r="S78" i="14"/>
  <c r="N78" i="14"/>
  <c r="AE77" i="14"/>
  <c r="L77" i="14"/>
  <c r="AJ77" i="14"/>
  <c r="P76" i="14"/>
  <c r="AH75" i="14"/>
  <c r="Z75" i="14"/>
  <c r="S75" i="14"/>
  <c r="N75" i="14"/>
  <c r="Y74" i="14"/>
  <c r="L73" i="14"/>
  <c r="AJ73" i="14"/>
  <c r="Y72" i="14"/>
  <c r="AK72" i="14"/>
  <c r="S71" i="14"/>
  <c r="N71" i="14"/>
  <c r="Y70" i="14"/>
  <c r="O70" i="14"/>
  <c r="AG69" i="14"/>
  <c r="N69" i="14"/>
  <c r="AE68" i="14"/>
  <c r="V68" i="14"/>
  <c r="K68" i="14"/>
  <c r="Q67" i="14"/>
  <c r="AG66" i="14"/>
  <c r="K66" i="14"/>
  <c r="P65" i="14"/>
  <c r="AH64" i="14"/>
  <c r="K64" i="14"/>
  <c r="Y63" i="14"/>
  <c r="P63" i="14"/>
  <c r="S62" i="14"/>
  <c r="N62" i="14"/>
  <c r="AE61" i="14"/>
  <c r="V61" i="14"/>
  <c r="K61" i="14"/>
  <c r="V60" i="14"/>
  <c r="AK60" i="14"/>
  <c r="L59" i="14"/>
  <c r="AJ59" i="14"/>
  <c r="Y58" i="14"/>
  <c r="Q58" i="14"/>
  <c r="AL57" i="14"/>
  <c r="L57" i="14"/>
  <c r="AJ57" i="14"/>
  <c r="X56" i="14"/>
  <c r="N56" i="14"/>
  <c r="AE55" i="14"/>
  <c r="Q55" i="14"/>
  <c r="AH54" i="14"/>
  <c r="L54" i="14"/>
  <c r="AJ54" i="14"/>
  <c r="X53" i="14"/>
  <c r="S53" i="14"/>
  <c r="L53" i="14"/>
  <c r="AJ53" i="14"/>
  <c r="V52" i="14"/>
  <c r="AL51" i="14"/>
  <c r="P51" i="14"/>
  <c r="Z50" i="14"/>
  <c r="W50" i="14"/>
  <c r="S50" i="14"/>
  <c r="N50" i="14"/>
  <c r="AE49" i="14"/>
  <c r="P49" i="14"/>
  <c r="AH48" i="14"/>
  <c r="Q48" i="14"/>
  <c r="AL47" i="14"/>
  <c r="Q47" i="14"/>
  <c r="AL46" i="14"/>
  <c r="Z46" i="14"/>
  <c r="S46" i="14"/>
  <c r="N46" i="14"/>
  <c r="AE45" i="14"/>
  <c r="Y45" i="14"/>
  <c r="AK45" i="14"/>
  <c r="O44" i="14"/>
  <c r="AG43" i="14"/>
  <c r="V43" i="14"/>
  <c r="K43" i="14"/>
  <c r="X42" i="14"/>
  <c r="P42" i="14"/>
  <c r="AH41" i="14"/>
  <c r="V41" i="14"/>
  <c r="P41" i="14"/>
  <c r="Z40" i="14"/>
  <c r="L40" i="14"/>
  <c r="AJ40" i="14"/>
  <c r="S39" i="14"/>
  <c r="N39" i="14"/>
  <c r="AE38" i="14"/>
  <c r="V38" i="14"/>
  <c r="S37" i="14"/>
  <c r="M37" i="14"/>
  <c r="Y36" i="14"/>
  <c r="L36" i="14"/>
  <c r="AJ36" i="14"/>
  <c r="Y35" i="14"/>
  <c r="S35" i="14"/>
  <c r="N35" i="14"/>
  <c r="X34" i="14"/>
  <c r="P34" i="14"/>
  <c r="AG33" i="14"/>
  <c r="P33" i="14"/>
  <c r="AH32" i="14"/>
  <c r="K32" i="14"/>
  <c r="P31" i="14"/>
  <c r="AH30" i="14"/>
  <c r="S30" i="14"/>
  <c r="N30" i="14"/>
  <c r="AE29" i="14"/>
  <c r="O29" i="14"/>
  <c r="AG28" i="14"/>
  <c r="Y28" i="14"/>
  <c r="AK28" i="14"/>
  <c r="Z27" i="14"/>
  <c r="L27" i="14"/>
  <c r="AJ27" i="14"/>
  <c r="O26" i="14"/>
  <c r="AG25" i="14"/>
  <c r="M25" i="14"/>
  <c r="R25" i="14" s="1"/>
  <c r="P24" i="14"/>
  <c r="AH23" i="14"/>
  <c r="V23" i="14"/>
  <c r="AK23" i="14"/>
  <c r="V22" i="14"/>
  <c r="S21" i="14"/>
  <c r="N21" i="14"/>
  <c r="AE20" i="14"/>
  <c r="V20" i="14"/>
  <c r="K20" i="14"/>
  <c r="P19" i="14"/>
  <c r="AH18" i="14"/>
  <c r="L18" i="14"/>
  <c r="AJ18" i="14"/>
  <c r="Y17" i="14"/>
  <c r="M17" i="14"/>
  <c r="P16" i="14"/>
  <c r="AH15" i="14"/>
  <c r="L15" i="14"/>
  <c r="AJ15" i="14"/>
  <c r="Z14" i="14"/>
  <c r="S14" i="14"/>
  <c r="N14" i="14"/>
  <c r="AE13" i="14"/>
  <c r="Y13" i="14"/>
  <c r="S13" i="14"/>
  <c r="N13" i="14"/>
  <c r="AE12" i="14"/>
  <c r="Y12" i="14"/>
  <c r="Q12" i="14"/>
  <c r="AL11" i="14"/>
  <c r="Z11" i="14"/>
  <c r="S11" i="14"/>
  <c r="N11" i="14"/>
  <c r="AE10" i="14"/>
  <c r="L10" i="14"/>
  <c r="AJ10" i="14"/>
  <c r="Y9" i="14"/>
  <c r="AK9" i="14"/>
  <c r="O8" i="14"/>
  <c r="AG7" i="14"/>
  <c r="M7" i="14"/>
  <c r="Y6" i="14"/>
  <c r="AK6" i="14"/>
  <c r="P5" i="14"/>
  <c r="AH4" i="14"/>
  <c r="Z4" i="14"/>
  <c r="S4" i="14"/>
  <c r="N4" i="14"/>
  <c r="Z3" i="14"/>
  <c r="N3" i="14"/>
  <c r="AK49" i="14"/>
  <c r="AH129" i="14"/>
  <c r="AH34" i="14"/>
  <c r="AK74" i="14"/>
  <c r="AK122" i="14"/>
  <c r="U139" i="14"/>
  <c r="AH171" i="14"/>
  <c r="AI212" i="14"/>
  <c r="AC23" i="13" s="1"/>
  <c r="AK140" i="14"/>
  <c r="AK188" i="14"/>
  <c r="L117" i="14"/>
  <c r="U141" i="14"/>
  <c r="U80" i="14"/>
  <c r="AK22" i="14"/>
  <c r="AK38" i="14"/>
  <c r="AK191" i="14"/>
  <c r="AI55" i="14"/>
  <c r="Z151" i="14"/>
  <c r="U48" i="14"/>
  <c r="Y56" i="14"/>
  <c r="L112" i="14"/>
  <c r="S208" i="14"/>
  <c r="M208" i="14"/>
  <c r="X207" i="14"/>
  <c r="U207" i="14"/>
  <c r="Q207" i="14"/>
  <c r="AL206" i="14"/>
  <c r="N206" i="14"/>
  <c r="AE205" i="14"/>
  <c r="V205" i="14"/>
  <c r="K205" i="14"/>
  <c r="X204" i="14"/>
  <c r="U204" i="14"/>
  <c r="Q204" i="14"/>
  <c r="AL203" i="14"/>
  <c r="O203" i="14"/>
  <c r="AG202" i="14"/>
  <c r="M202" i="14"/>
  <c r="X201" i="14"/>
  <c r="U201" i="14"/>
  <c r="Q201" i="14"/>
  <c r="AL200" i="14"/>
  <c r="O200" i="14"/>
  <c r="AG199" i="14"/>
  <c r="M199" i="14"/>
  <c r="V198" i="14"/>
  <c r="AK198" i="14"/>
  <c r="X197" i="14"/>
  <c r="U197" i="14"/>
  <c r="Q197" i="14"/>
  <c r="AL196" i="14"/>
  <c r="Z196" i="14"/>
  <c r="S196" i="14"/>
  <c r="N196" i="14"/>
  <c r="V195" i="14"/>
  <c r="K195" i="14"/>
  <c r="O194" i="14"/>
  <c r="AG193" i="14"/>
  <c r="M193" i="14"/>
  <c r="L208" i="14"/>
  <c r="AJ208" i="14"/>
  <c r="P207" i="14"/>
  <c r="AH206" i="14"/>
  <c r="Z206" i="14"/>
  <c r="S206" i="14"/>
  <c r="M206" i="14"/>
  <c r="AK205" i="14"/>
  <c r="P204" i="14"/>
  <c r="AH203" i="14"/>
  <c r="Z203" i="14"/>
  <c r="S203" i="14"/>
  <c r="N203" i="14"/>
  <c r="AE202" i="14"/>
  <c r="L202" i="14"/>
  <c r="AJ202" i="14"/>
  <c r="P201" i="14"/>
  <c r="AH200" i="14"/>
  <c r="Z200" i="14"/>
  <c r="S200" i="14"/>
  <c r="N200" i="14"/>
  <c r="AE199" i="14"/>
  <c r="K199" i="14"/>
  <c r="Y198" i="14"/>
  <c r="L198" i="14"/>
  <c r="AJ198" i="14"/>
  <c r="P197" i="14"/>
  <c r="AG196" i="14"/>
  <c r="M196" i="14"/>
  <c r="Y195" i="14"/>
  <c r="AK195" i="14"/>
  <c r="N194" i="14"/>
  <c r="AE193" i="14"/>
  <c r="L193" i="14"/>
  <c r="AJ193" i="14"/>
  <c r="AI206" i="14"/>
  <c r="AC22" i="13" s="1"/>
  <c r="Z208" i="14"/>
  <c r="K208" i="14"/>
  <c r="O207" i="14"/>
  <c r="AG206" i="14"/>
  <c r="L206" i="14"/>
  <c r="AJ206" i="14"/>
  <c r="Y205" i="14"/>
  <c r="U205" i="14"/>
  <c r="Q205" i="14"/>
  <c r="AL204" i="14"/>
  <c r="O204" i="14"/>
  <c r="AG203" i="14"/>
  <c r="M203" i="14"/>
  <c r="V202" i="14"/>
  <c r="K202" i="14"/>
  <c r="O201" i="14"/>
  <c r="AG200" i="14"/>
  <c r="M200" i="14"/>
  <c r="V199" i="14"/>
  <c r="AK199" i="14"/>
  <c r="X198" i="14"/>
  <c r="U198" i="14"/>
  <c r="Q198" i="14"/>
  <c r="AL197" i="14"/>
  <c r="O197" i="14"/>
  <c r="AE196" i="14"/>
  <c r="L196" i="14"/>
  <c r="AJ196" i="14"/>
  <c r="X195" i="14"/>
  <c r="U195" i="14"/>
  <c r="Q195" i="14"/>
  <c r="AL194" i="14"/>
  <c r="Z194" i="14"/>
  <c r="S194" i="14"/>
  <c r="M194" i="14"/>
  <c r="V193" i="14"/>
  <c r="K193" i="14"/>
  <c r="P206" i="14"/>
  <c r="AK208" i="14"/>
  <c r="Z207" i="14"/>
  <c r="S207" i="14"/>
  <c r="N207" i="14"/>
  <c r="AE206" i="14"/>
  <c r="K206" i="14"/>
  <c r="AK206" i="14"/>
  <c r="X205" i="14"/>
  <c r="P205" i="14"/>
  <c r="AH204" i="14"/>
  <c r="Z204" i="14"/>
  <c r="S204" i="14"/>
  <c r="N204" i="14"/>
  <c r="AE203" i="14"/>
  <c r="L203" i="14"/>
  <c r="AJ203" i="14"/>
  <c r="Y202" i="14"/>
  <c r="AK202" i="14"/>
  <c r="Z201" i="14"/>
  <c r="S201" i="14"/>
  <c r="N201" i="14"/>
  <c r="AE200" i="14"/>
  <c r="K200" i="14"/>
  <c r="Y199" i="14"/>
  <c r="L199" i="14"/>
  <c r="AJ199" i="14"/>
  <c r="P198" i="14"/>
  <c r="AH197" i="14"/>
  <c r="Z197" i="14"/>
  <c r="S197" i="14"/>
  <c r="N197" i="14"/>
  <c r="V196" i="14"/>
  <c r="K196" i="14"/>
  <c r="P195" i="14"/>
  <c r="AH194" i="14"/>
  <c r="L194" i="14"/>
  <c r="AJ194" i="14"/>
  <c r="Y193" i="14"/>
  <c r="AK193" i="14"/>
  <c r="AH208" i="14"/>
  <c r="AL208" i="14"/>
  <c r="V208" i="14"/>
  <c r="AL207" i="14"/>
  <c r="M207" i="14"/>
  <c r="V206" i="14"/>
  <c r="O205" i="14"/>
  <c r="AG204" i="14"/>
  <c r="M204" i="14"/>
  <c r="V203" i="14"/>
  <c r="K203" i="14"/>
  <c r="X202" i="14"/>
  <c r="U202" i="14"/>
  <c r="Q202" i="14"/>
  <c r="AL201" i="14"/>
  <c r="M201" i="14"/>
  <c r="V200" i="14"/>
  <c r="AK200" i="14"/>
  <c r="X199" i="14"/>
  <c r="U199" i="14"/>
  <c r="Q199" i="14"/>
  <c r="AL198" i="14"/>
  <c r="O198" i="14"/>
  <c r="AG197" i="14"/>
  <c r="M197" i="14"/>
  <c r="Y196" i="14"/>
  <c r="AK196" i="14"/>
  <c r="O195" i="14"/>
  <c r="AG194" i="14"/>
  <c r="K194" i="14"/>
  <c r="X193" i="14"/>
  <c r="U193" i="14"/>
  <c r="Q193" i="14"/>
  <c r="P208" i="14"/>
  <c r="AG208" i="14"/>
  <c r="Q208" i="14"/>
  <c r="AH207" i="14"/>
  <c r="L207" i="14"/>
  <c r="AJ207" i="14"/>
  <c r="Y206" i="14"/>
  <c r="AL205" i="14"/>
  <c r="S205" i="14"/>
  <c r="N205" i="14"/>
  <c r="AE204" i="14"/>
  <c r="AJ204" i="14"/>
  <c r="L204" i="14"/>
  <c r="Y203" i="14"/>
  <c r="AK203" i="14"/>
  <c r="P202" i="14"/>
  <c r="AH201" i="14"/>
  <c r="L201" i="14"/>
  <c r="Y200" i="14"/>
  <c r="L200" i="14"/>
  <c r="AJ200" i="14"/>
  <c r="P199" i="14"/>
  <c r="AH198" i="14"/>
  <c r="Z198" i="14"/>
  <c r="S198" i="14"/>
  <c r="N198" i="14"/>
  <c r="AE197" i="14"/>
  <c r="L197" i="14"/>
  <c r="AJ197" i="14"/>
  <c r="X196" i="14"/>
  <c r="U196" i="14"/>
  <c r="Q196" i="14"/>
  <c r="AL195" i="14"/>
  <c r="Z195" i="14"/>
  <c r="S195" i="14"/>
  <c r="N195" i="14"/>
  <c r="AE194" i="14"/>
  <c r="V194" i="14"/>
  <c r="AK194" i="14"/>
  <c r="P193" i="14"/>
  <c r="AH195" i="14"/>
  <c r="AE208" i="14"/>
  <c r="Y208" i="14"/>
  <c r="O208" i="14"/>
  <c r="AG207" i="14"/>
  <c r="V207" i="14"/>
  <c r="K207" i="14"/>
  <c r="X206" i="14"/>
  <c r="U206" i="14"/>
  <c r="Q206" i="14"/>
  <c r="AH205" i="14"/>
  <c r="Z205" i="14"/>
  <c r="M205" i="14"/>
  <c r="V204" i="14"/>
  <c r="K204" i="14"/>
  <c r="X203" i="14"/>
  <c r="U203" i="14"/>
  <c r="Q203" i="14"/>
  <c r="AL202" i="14"/>
  <c r="O202" i="14"/>
  <c r="AG201" i="14"/>
  <c r="V201" i="14"/>
  <c r="K201" i="14"/>
  <c r="X200" i="14"/>
  <c r="U200" i="14"/>
  <c r="Q200" i="14"/>
  <c r="AL199" i="14"/>
  <c r="O199" i="14"/>
  <c r="AG198" i="14"/>
  <c r="M198" i="14"/>
  <c r="V197" i="14"/>
  <c r="K197" i="14"/>
  <c r="P196" i="14"/>
  <c r="AG195" i="14"/>
  <c r="M195" i="14"/>
  <c r="Y194" i="14"/>
  <c r="AL193" i="14"/>
  <c r="O193" i="14"/>
  <c r="P194" i="14"/>
  <c r="I194" i="14" s="1"/>
  <c r="AJ201" i="14"/>
  <c r="X208" i="14"/>
  <c r="N208" i="14"/>
  <c r="AE207" i="14"/>
  <c r="Y207" i="14"/>
  <c r="AK207" i="14"/>
  <c r="O206" i="14"/>
  <c r="AG205" i="14"/>
  <c r="L205" i="14"/>
  <c r="AJ205" i="14"/>
  <c r="Y204" i="14"/>
  <c r="AK204" i="14"/>
  <c r="P203" i="14"/>
  <c r="AH202" i="14"/>
  <c r="Z202" i="14"/>
  <c r="S202" i="14"/>
  <c r="N202" i="14"/>
  <c r="AE201" i="14"/>
  <c r="Y201" i="14"/>
  <c r="AK201" i="14"/>
  <c r="P200" i="14"/>
  <c r="AH199" i="14"/>
  <c r="Z199" i="14"/>
  <c r="S199" i="14"/>
  <c r="N199" i="14"/>
  <c r="AE198" i="14"/>
  <c r="K198" i="14"/>
  <c r="Y197" i="14"/>
  <c r="AK197" i="14"/>
  <c r="O196" i="14"/>
  <c r="AE195" i="14"/>
  <c r="L195" i="14"/>
  <c r="AJ195" i="14"/>
  <c r="X194" i="14"/>
  <c r="U194" i="14"/>
  <c r="Q194" i="14"/>
  <c r="AH193" i="14"/>
  <c r="Z193" i="14"/>
  <c r="S193" i="14"/>
  <c r="N193" i="14"/>
  <c r="U208" i="14"/>
  <c r="AH196" i="14"/>
  <c r="AJ3" i="14"/>
  <c r="AH3" i="14"/>
  <c r="S3" i="14"/>
  <c r="AK3" i="14"/>
  <c r="AG3" i="14"/>
  <c r="I198" i="11"/>
  <c r="M139" i="11"/>
  <c r="Q119" i="11"/>
  <c r="BB107" i="11"/>
  <c r="Q103" i="11"/>
  <c r="W101" i="11"/>
  <c r="P53" i="23" s="1"/>
  <c r="W85" i="11"/>
  <c r="P37" i="23" s="1"/>
  <c r="Q200" i="11"/>
  <c r="N141" i="11"/>
  <c r="T115" i="11"/>
  <c r="M67" i="23" s="1"/>
  <c r="T107" i="11"/>
  <c r="AB59" i="14" s="1"/>
  <c r="T99" i="11"/>
  <c r="AB51" i="14" s="1"/>
  <c r="Q258" i="11"/>
  <c r="I201" i="11"/>
  <c r="AB153" i="14" s="1"/>
  <c r="M141" i="11"/>
  <c r="T100" i="11"/>
  <c r="J139" i="11"/>
  <c r="AB91" i="14" s="1"/>
  <c r="W104" i="11"/>
  <c r="P56" i="23" s="1"/>
  <c r="T101" i="11"/>
  <c r="M53" i="23" s="1"/>
  <c r="Q203" i="11"/>
  <c r="Q115" i="11"/>
  <c r="Q75" i="11"/>
  <c r="X20" i="22" l="1"/>
  <c r="I78" i="14"/>
  <c r="F8" i="22"/>
  <c r="I94" i="14"/>
  <c r="P18" i="22"/>
  <c r="T128" i="14"/>
  <c r="T183" i="14"/>
  <c r="J135" i="23"/>
  <c r="I169" i="14"/>
  <c r="R121" i="14"/>
  <c r="T77" i="14"/>
  <c r="AA20" i="13"/>
  <c r="L13" i="13"/>
  <c r="T166" i="14"/>
  <c r="O14" i="22"/>
  <c r="R125" i="14"/>
  <c r="AB14" i="13"/>
  <c r="U12" i="13"/>
  <c r="T103" i="14"/>
  <c r="R65" i="14"/>
  <c r="R109" i="14"/>
  <c r="K13" i="13"/>
  <c r="P13" i="22"/>
  <c r="R11" i="14"/>
  <c r="D17" i="22"/>
  <c r="J43" i="23"/>
  <c r="I9" i="14"/>
  <c r="J9" i="14" s="1"/>
  <c r="I38" i="14"/>
  <c r="I74" i="14"/>
  <c r="I117" i="14"/>
  <c r="I158" i="14"/>
  <c r="I176" i="14"/>
  <c r="J176" i="14" s="1"/>
  <c r="I47" i="14"/>
  <c r="I105" i="14"/>
  <c r="I48" i="14"/>
  <c r="I119" i="14"/>
  <c r="I79" i="14"/>
  <c r="I50" i="14"/>
  <c r="I137" i="14"/>
  <c r="I144" i="14"/>
  <c r="I35" i="14"/>
  <c r="I90" i="14"/>
  <c r="I100" i="14"/>
  <c r="J100" i="14" s="1"/>
  <c r="I18" i="14"/>
  <c r="I57" i="14"/>
  <c r="I184" i="14"/>
  <c r="I197" i="14"/>
  <c r="I201" i="14"/>
  <c r="I180" i="14"/>
  <c r="I203" i="14"/>
  <c r="I200" i="14"/>
  <c r="J200" i="14" s="1"/>
  <c r="I193" i="14"/>
  <c r="I208" i="14"/>
  <c r="I60" i="14"/>
  <c r="I134" i="14"/>
  <c r="I17" i="14"/>
  <c r="I113" i="14"/>
  <c r="I54" i="14"/>
  <c r="I43" i="14"/>
  <c r="J43" i="14" s="1"/>
  <c r="I77" i="14"/>
  <c r="I88" i="14"/>
  <c r="I164" i="14"/>
  <c r="I106" i="14"/>
  <c r="I167" i="14"/>
  <c r="I160" i="14"/>
  <c r="I140" i="14"/>
  <c r="I72" i="14"/>
  <c r="J72" i="14" s="1"/>
  <c r="I12" i="14"/>
  <c r="I116" i="14"/>
  <c r="I121" i="14"/>
  <c r="I26" i="14"/>
  <c r="I31" i="14"/>
  <c r="I175" i="14"/>
  <c r="I4" i="14"/>
  <c r="I131" i="14"/>
  <c r="J131" i="14" s="1"/>
  <c r="I172" i="14"/>
  <c r="I179" i="14"/>
  <c r="I25" i="14"/>
  <c r="I75" i="14"/>
  <c r="I7" i="14"/>
  <c r="I73" i="14"/>
  <c r="I32" i="14"/>
  <c r="I120" i="14"/>
  <c r="J120" i="14" s="1"/>
  <c r="I122" i="14"/>
  <c r="I97" i="14"/>
  <c r="I118" i="14"/>
  <c r="I187" i="14"/>
  <c r="J187" i="14" s="1"/>
  <c r="I207" i="14"/>
  <c r="I178" i="14"/>
  <c r="I141" i="14"/>
  <c r="I186" i="14"/>
  <c r="J186" i="14" s="1"/>
  <c r="I202" i="14"/>
  <c r="I133" i="14"/>
  <c r="I190" i="14"/>
  <c r="I22" i="14"/>
  <c r="I41" i="14"/>
  <c r="I114" i="14"/>
  <c r="I173" i="14"/>
  <c r="I19" i="14"/>
  <c r="J19" i="14" s="1"/>
  <c r="I83" i="14"/>
  <c r="I109" i="14"/>
  <c r="I70" i="14"/>
  <c r="I21" i="14"/>
  <c r="I127" i="14"/>
  <c r="I92" i="14"/>
  <c r="I15" i="14"/>
  <c r="I40" i="14"/>
  <c r="J40" i="14" s="1"/>
  <c r="I96" i="14"/>
  <c r="I104" i="14"/>
  <c r="I181" i="14"/>
  <c r="I185" i="14"/>
  <c r="I174" i="14"/>
  <c r="I171" i="14"/>
  <c r="I182" i="14"/>
  <c r="I191" i="14"/>
  <c r="J191" i="14" s="1"/>
  <c r="I136" i="14"/>
  <c r="I99" i="14"/>
  <c r="I107" i="14"/>
  <c r="I166" i="14"/>
  <c r="I33" i="14"/>
  <c r="I49" i="14"/>
  <c r="I65" i="14"/>
  <c r="I103" i="14"/>
  <c r="J103" i="14" s="1"/>
  <c r="I168" i="14"/>
  <c r="I13" i="14"/>
  <c r="I39" i="14"/>
  <c r="J39" i="14" s="1"/>
  <c r="I62" i="14"/>
  <c r="I69" i="14"/>
  <c r="I89" i="14"/>
  <c r="I111" i="14"/>
  <c r="I147" i="14"/>
  <c r="J147" i="14" s="1"/>
  <c r="I61" i="14"/>
  <c r="I110" i="14"/>
  <c r="I126" i="14"/>
  <c r="I204" i="14"/>
  <c r="I177" i="14"/>
  <c r="I199" i="14"/>
  <c r="I206" i="14"/>
  <c r="I68" i="14"/>
  <c r="J68" i="14" s="1"/>
  <c r="I14" i="14"/>
  <c r="I23" i="14"/>
  <c r="I28" i="14"/>
  <c r="I45" i="14"/>
  <c r="I80" i="14"/>
  <c r="I102" i="14"/>
  <c r="I128" i="14"/>
  <c r="I132" i="14"/>
  <c r="J132" i="14" s="1"/>
  <c r="I16" i="14"/>
  <c r="I24" i="14"/>
  <c r="I76" i="14"/>
  <c r="I87" i="14"/>
  <c r="I101" i="14"/>
  <c r="I123" i="14"/>
  <c r="I8" i="14"/>
  <c r="I151" i="14"/>
  <c r="J151" i="14" s="1"/>
  <c r="I30" i="14"/>
  <c r="I129" i="14"/>
  <c r="I115" i="14"/>
  <c r="I125" i="14"/>
  <c r="I36" i="14"/>
  <c r="I81" i="14"/>
  <c r="I20" i="14"/>
  <c r="I66" i="14"/>
  <c r="J66" i="14" s="1"/>
  <c r="I142" i="14"/>
  <c r="I146" i="14"/>
  <c r="I154" i="14"/>
  <c r="I205" i="14"/>
  <c r="I192" i="14"/>
  <c r="I195" i="14"/>
  <c r="I143" i="14"/>
  <c r="I196" i="14"/>
  <c r="J196" i="14" s="1"/>
  <c r="I209" i="14"/>
  <c r="I161" i="14"/>
  <c r="I63" i="14"/>
  <c r="I149" i="14"/>
  <c r="I34" i="14"/>
  <c r="I42" i="14"/>
  <c r="I5" i="14"/>
  <c r="I29" i="14"/>
  <c r="J29" i="14" s="1"/>
  <c r="I148" i="14"/>
  <c r="I157" i="14"/>
  <c r="I165" i="14"/>
  <c r="I170" i="14"/>
  <c r="I10" i="14"/>
  <c r="I211" i="14"/>
  <c r="I159" i="14"/>
  <c r="I6" i="14"/>
  <c r="J6" i="14" s="1"/>
  <c r="I124" i="14"/>
  <c r="I135" i="14"/>
  <c r="I58" i="14"/>
  <c r="I112" i="14"/>
  <c r="I145" i="14"/>
  <c r="I44" i="14"/>
  <c r="I82" i="14"/>
  <c r="I86" i="14"/>
  <c r="J86" i="14" s="1"/>
  <c r="I95" i="14"/>
  <c r="I98" i="14"/>
  <c r="I138" i="14"/>
  <c r="I11" i="14"/>
  <c r="I64" i="14"/>
  <c r="I84" i="14"/>
  <c r="I130" i="14"/>
  <c r="I156" i="14"/>
  <c r="J156" i="14" s="1"/>
  <c r="I85" i="14"/>
  <c r="I108" i="14"/>
  <c r="I198" i="14"/>
  <c r="I183" i="14"/>
  <c r="I163" i="14"/>
  <c r="I188" i="14"/>
  <c r="I162" i="14"/>
  <c r="I212" i="14"/>
  <c r="J212" i="14" s="1"/>
  <c r="I3" i="14"/>
  <c r="E200" i="11"/>
  <c r="I152" i="14"/>
  <c r="I152" i="23"/>
  <c r="F14" i="22" s="1"/>
  <c r="R163" i="14"/>
  <c r="J22" i="23"/>
  <c r="E141" i="11"/>
  <c r="D18" i="13"/>
  <c r="E75" i="11"/>
  <c r="I27" i="14"/>
  <c r="I27" i="23"/>
  <c r="V15" i="13"/>
  <c r="R106" i="14"/>
  <c r="R190" i="14"/>
  <c r="J80" i="23"/>
  <c r="E15" i="22"/>
  <c r="P17" i="22"/>
  <c r="U14" i="13"/>
  <c r="W20" i="22"/>
  <c r="I139" i="14"/>
  <c r="I55" i="14"/>
  <c r="I55" i="23"/>
  <c r="AK155" i="14"/>
  <c r="I155" i="14"/>
  <c r="J155" i="14" s="1"/>
  <c r="I155" i="23"/>
  <c r="T82" i="14"/>
  <c r="R111" i="14"/>
  <c r="T15" i="14"/>
  <c r="AA19" i="13"/>
  <c r="D14" i="22"/>
  <c r="J32" i="23"/>
  <c r="J198" i="23"/>
  <c r="I67" i="23"/>
  <c r="E119" i="11"/>
  <c r="I71" i="14"/>
  <c r="I71" i="23"/>
  <c r="R7" i="14"/>
  <c r="T158" i="14"/>
  <c r="J117" i="23"/>
  <c r="I210" i="14"/>
  <c r="J210" i="14" s="1"/>
  <c r="I210" i="23"/>
  <c r="J210" i="23" s="1"/>
  <c r="T59" i="14"/>
  <c r="T12" i="22"/>
  <c r="P15" i="22"/>
  <c r="O20" i="22"/>
  <c r="R23" i="22"/>
  <c r="V9" i="13"/>
  <c r="T69" i="14"/>
  <c r="T21" i="14"/>
  <c r="R101" i="14"/>
  <c r="Y19" i="13"/>
  <c r="R90" i="14"/>
  <c r="T95" i="14"/>
  <c r="T115" i="14"/>
  <c r="C8" i="13"/>
  <c r="R43" i="14"/>
  <c r="J23" i="23"/>
  <c r="J28" i="23"/>
  <c r="J102" i="23"/>
  <c r="J40" i="23"/>
  <c r="J60" i="23"/>
  <c r="J161" i="23"/>
  <c r="U12" i="22"/>
  <c r="J25" i="23"/>
  <c r="O21" i="22"/>
  <c r="J169" i="23"/>
  <c r="J39" i="23"/>
  <c r="R84" i="14"/>
  <c r="U23" i="22"/>
  <c r="X20" i="13"/>
  <c r="U21" i="13"/>
  <c r="J6" i="23"/>
  <c r="O15" i="22"/>
  <c r="R81" i="14"/>
  <c r="J9" i="23"/>
  <c r="W8" i="13"/>
  <c r="U10" i="22"/>
  <c r="R103" i="14"/>
  <c r="J190" i="23"/>
  <c r="P21" i="22"/>
  <c r="R49" i="14"/>
  <c r="J205" i="23"/>
  <c r="M6" i="22"/>
  <c r="T54" i="14"/>
  <c r="T130" i="14"/>
  <c r="R143" i="14"/>
  <c r="J124" i="23"/>
  <c r="C14" i="13"/>
  <c r="J15" i="23"/>
  <c r="P10" i="22"/>
  <c r="T6" i="22"/>
  <c r="E7" i="22"/>
  <c r="P7" i="22"/>
  <c r="R11" i="22"/>
  <c r="W19" i="22"/>
  <c r="I10" i="22"/>
  <c r="J18" i="23"/>
  <c r="E19" i="22"/>
  <c r="AF11" i="13"/>
  <c r="J145" i="23"/>
  <c r="P16" i="22"/>
  <c r="C16" i="13"/>
  <c r="J179" i="23"/>
  <c r="T23" i="22"/>
  <c r="D4" i="13"/>
  <c r="J52" i="23"/>
  <c r="J166" i="23"/>
  <c r="J173" i="23"/>
  <c r="W5" i="13"/>
  <c r="O10" i="22"/>
  <c r="F9" i="22"/>
  <c r="V20" i="22"/>
  <c r="J127" i="23"/>
  <c r="T13" i="22"/>
  <c r="D15" i="13"/>
  <c r="X15" i="22"/>
  <c r="C7" i="13"/>
  <c r="J83" i="23"/>
  <c r="T11" i="22"/>
  <c r="P8" i="22"/>
  <c r="J126" i="23"/>
  <c r="AC59" i="14"/>
  <c r="X16" i="22"/>
  <c r="O16" i="22"/>
  <c r="V17" i="22"/>
  <c r="J13" i="23"/>
  <c r="J21" i="23"/>
  <c r="J50" i="23"/>
  <c r="V9" i="22"/>
  <c r="AA21" i="13"/>
  <c r="R171" i="14"/>
  <c r="Y13" i="13"/>
  <c r="AA15" i="13"/>
  <c r="F91" i="23"/>
  <c r="J91" i="23" s="1"/>
  <c r="W11" i="13"/>
  <c r="J119" i="23"/>
  <c r="V12" i="13"/>
  <c r="F150" i="23"/>
  <c r="J150" i="23" s="1"/>
  <c r="F150" i="14"/>
  <c r="I150" i="14" s="1"/>
  <c r="Y22" i="13"/>
  <c r="J41" i="14"/>
  <c r="R112" i="14"/>
  <c r="AF6" i="13"/>
  <c r="AA8" i="13"/>
  <c r="AA14" i="13"/>
  <c r="R187" i="14"/>
  <c r="AF15" i="13"/>
  <c r="AF17" i="13"/>
  <c r="AA12" i="13"/>
  <c r="Y16" i="13"/>
  <c r="R5" i="22"/>
  <c r="J44" i="23"/>
  <c r="D4" i="22"/>
  <c r="D5" i="13"/>
  <c r="X6" i="22"/>
  <c r="F7" i="22"/>
  <c r="J99" i="23"/>
  <c r="J114" i="23"/>
  <c r="X11" i="13"/>
  <c r="D16" i="22"/>
  <c r="AD59" i="14"/>
  <c r="J76" i="23"/>
  <c r="C7" i="22"/>
  <c r="J123" i="23"/>
  <c r="W4" i="13"/>
  <c r="X5" i="13"/>
  <c r="O6" i="22"/>
  <c r="AC51" i="14"/>
  <c r="J55" i="23"/>
  <c r="J70" i="23"/>
  <c r="D12" i="22"/>
  <c r="U13" i="22"/>
  <c r="W16" i="22"/>
  <c r="AB67" i="14"/>
  <c r="J157" i="23"/>
  <c r="C16" i="22"/>
  <c r="J37" i="23"/>
  <c r="J36" i="23"/>
  <c r="J41" i="23"/>
  <c r="J20" i="23"/>
  <c r="J64" i="23"/>
  <c r="F13" i="22"/>
  <c r="E9" i="22"/>
  <c r="J94" i="23"/>
  <c r="V12" i="22"/>
  <c r="E18" i="22"/>
  <c r="X19" i="13"/>
  <c r="R22" i="22"/>
  <c r="V19" i="22"/>
  <c r="R21" i="22"/>
  <c r="J174" i="23"/>
  <c r="F11" i="22"/>
  <c r="J186" i="23"/>
  <c r="X22" i="22"/>
  <c r="J200" i="23"/>
  <c r="E23" i="22"/>
  <c r="J182" i="23"/>
  <c r="F21" i="22"/>
  <c r="U20" i="13"/>
  <c r="X21" i="22"/>
  <c r="C22" i="22"/>
  <c r="J193" i="23"/>
  <c r="V23" i="13"/>
  <c r="J212" i="23"/>
  <c r="U11" i="13"/>
  <c r="W12" i="13"/>
  <c r="D13" i="22"/>
  <c r="D20" i="13"/>
  <c r="T16" i="22"/>
  <c r="G93" i="23"/>
  <c r="D9" i="22" s="1"/>
  <c r="G93" i="14"/>
  <c r="D9" i="13" s="1"/>
  <c r="E100" i="11"/>
  <c r="M52" i="23"/>
  <c r="AA4" i="13"/>
  <c r="AF5" i="13"/>
  <c r="AA10" i="13"/>
  <c r="R40" i="14"/>
  <c r="R93" i="14"/>
  <c r="AF9" i="13"/>
  <c r="Y11" i="13"/>
  <c r="AF8" i="13"/>
  <c r="J160" i="14"/>
  <c r="J20" i="13"/>
  <c r="AF19" i="13"/>
  <c r="AF20" i="13"/>
  <c r="J5" i="23"/>
  <c r="T5" i="22"/>
  <c r="X8" i="22"/>
  <c r="D11" i="13"/>
  <c r="J158" i="23"/>
  <c r="D5" i="22"/>
  <c r="W6" i="22"/>
  <c r="AC52" i="14"/>
  <c r="J107" i="23"/>
  <c r="X11" i="22"/>
  <c r="T14" i="22"/>
  <c r="W4" i="22"/>
  <c r="AN13" i="23"/>
  <c r="X5" i="22"/>
  <c r="AD51" i="14"/>
  <c r="O7" i="22"/>
  <c r="O8" i="22"/>
  <c r="F16" i="22"/>
  <c r="C5" i="13"/>
  <c r="J46" i="23"/>
  <c r="J129" i="23"/>
  <c r="C4" i="13"/>
  <c r="U6" i="13"/>
  <c r="J90" i="23"/>
  <c r="J7" i="23"/>
  <c r="R6" i="22"/>
  <c r="X7" i="13"/>
  <c r="O12" i="22"/>
  <c r="E13" i="22"/>
  <c r="R14" i="22"/>
  <c r="J154" i="23"/>
  <c r="U22" i="13"/>
  <c r="F18" i="22"/>
  <c r="T22" i="22"/>
  <c r="T21" i="22"/>
  <c r="D22" i="22"/>
  <c r="E11" i="22"/>
  <c r="X18" i="13"/>
  <c r="W22" i="22"/>
  <c r="J177" i="23"/>
  <c r="V21" i="13"/>
  <c r="U20" i="22"/>
  <c r="W21" i="22"/>
  <c r="J208" i="23"/>
  <c r="V23" i="22"/>
  <c r="U11" i="22"/>
  <c r="X12" i="13"/>
  <c r="J159" i="23"/>
  <c r="D20" i="22"/>
  <c r="AF10" i="13"/>
  <c r="AA7" i="13"/>
  <c r="AF18" i="13"/>
  <c r="R173" i="14"/>
  <c r="AA11" i="13"/>
  <c r="R167" i="14"/>
  <c r="D11" i="22"/>
  <c r="P4" i="22"/>
  <c r="F6" i="22"/>
  <c r="J47" i="23"/>
  <c r="AD52" i="14"/>
  <c r="W11" i="22"/>
  <c r="J149" i="23"/>
  <c r="V6" i="22"/>
  <c r="J49" i="23"/>
  <c r="W7" i="13"/>
  <c r="J87" i="23"/>
  <c r="C8" i="22"/>
  <c r="AA91" i="14"/>
  <c r="U9" i="13" s="1"/>
  <c r="X4" i="22"/>
  <c r="J8" i="23"/>
  <c r="W5" i="22"/>
  <c r="U7" i="13"/>
  <c r="D10" i="13"/>
  <c r="C11" i="13"/>
  <c r="P12" i="22"/>
  <c r="E16" i="22"/>
  <c r="V4" i="13"/>
  <c r="J11" i="23"/>
  <c r="C5" i="22"/>
  <c r="J14" i="23"/>
  <c r="J78" i="23"/>
  <c r="J89" i="23"/>
  <c r="X10" i="13"/>
  <c r="J147" i="23"/>
  <c r="V16" i="13"/>
  <c r="J165" i="23"/>
  <c r="J170" i="23"/>
  <c r="J3" i="23"/>
  <c r="C4" i="22"/>
  <c r="U6" i="22"/>
  <c r="J35" i="23"/>
  <c r="J75" i="23"/>
  <c r="R8" i="22"/>
  <c r="D6" i="13"/>
  <c r="J68" i="23"/>
  <c r="X7" i="22"/>
  <c r="D8" i="13"/>
  <c r="J96" i="23"/>
  <c r="J130" i="23"/>
  <c r="P11" i="22"/>
  <c r="W14" i="13"/>
  <c r="U16" i="13"/>
  <c r="J164" i="23"/>
  <c r="J108" i="23"/>
  <c r="U22" i="22"/>
  <c r="X19" i="22"/>
  <c r="E20" i="22"/>
  <c r="D22" i="13"/>
  <c r="E17" i="22"/>
  <c r="J141" i="23"/>
  <c r="AA153" i="14"/>
  <c r="U15" i="13" s="1"/>
  <c r="W18" i="13"/>
  <c r="F22" i="22"/>
  <c r="R18" i="22"/>
  <c r="V21" i="22"/>
  <c r="J199" i="23"/>
  <c r="V22" i="13"/>
  <c r="D19" i="13"/>
  <c r="X12" i="22"/>
  <c r="R15" i="22"/>
  <c r="J162" i="23"/>
  <c r="R19" i="22"/>
  <c r="Y4" i="13"/>
  <c r="J133" i="14"/>
  <c r="J143" i="14"/>
  <c r="AA16" i="13"/>
  <c r="T161" i="14"/>
  <c r="L18" i="13"/>
  <c r="R4" i="22"/>
  <c r="J45" i="23"/>
  <c r="V7" i="13"/>
  <c r="AA150" i="14"/>
  <c r="U13" i="13" s="1"/>
  <c r="J176" i="23"/>
  <c r="P5" i="22"/>
  <c r="E6" i="22"/>
  <c r="V8" i="13"/>
  <c r="W16" i="13"/>
  <c r="J34" i="23"/>
  <c r="U9" i="22"/>
  <c r="F4" i="22"/>
  <c r="F5" i="22"/>
  <c r="V5" i="13"/>
  <c r="U7" i="22"/>
  <c r="D10" i="22"/>
  <c r="J103" i="23"/>
  <c r="J138" i="23"/>
  <c r="C11" i="22"/>
  <c r="J151" i="23"/>
  <c r="C14" i="22"/>
  <c r="C17" i="13"/>
  <c r="V4" i="22"/>
  <c r="J27" i="23"/>
  <c r="U8" i="13"/>
  <c r="P9" i="22"/>
  <c r="V16" i="22"/>
  <c r="O5" i="22"/>
  <c r="J38" i="23"/>
  <c r="J56" i="23"/>
  <c r="T8" i="22"/>
  <c r="E10" i="22"/>
  <c r="J100" i="23"/>
  <c r="J115" i="23"/>
  <c r="J59" i="23"/>
  <c r="J73" i="23"/>
  <c r="J24" i="23"/>
  <c r="D6" i="22"/>
  <c r="J33" i="23"/>
  <c r="J53" i="23"/>
  <c r="W7" i="22"/>
  <c r="D8" i="22"/>
  <c r="X14" i="13"/>
  <c r="U16" i="22"/>
  <c r="R17" i="22"/>
  <c r="J85" i="23"/>
  <c r="AD91" i="14"/>
  <c r="X9" i="13" s="1"/>
  <c r="C10" i="13"/>
  <c r="J211" i="23"/>
  <c r="F20" i="22"/>
  <c r="J184" i="23"/>
  <c r="J197" i="23"/>
  <c r="J201" i="23"/>
  <c r="U18" i="22"/>
  <c r="W19" i="13"/>
  <c r="C20" i="13"/>
  <c r="D23" i="22"/>
  <c r="F17" i="22"/>
  <c r="V18" i="13"/>
  <c r="V11" i="13"/>
  <c r="R12" i="22"/>
  <c r="U15" i="22"/>
  <c r="J163" i="23"/>
  <c r="X18" i="22"/>
  <c r="E22" i="22"/>
  <c r="W23" i="22"/>
  <c r="T20" i="22"/>
  <c r="U17" i="13"/>
  <c r="J191" i="23"/>
  <c r="V22" i="22"/>
  <c r="J202" i="23"/>
  <c r="D19" i="22"/>
  <c r="W12" i="22"/>
  <c r="F153" i="23"/>
  <c r="F153" i="14"/>
  <c r="AK67" i="14"/>
  <c r="Y9" i="13"/>
  <c r="AF4" i="13"/>
  <c r="AA6" i="13"/>
  <c r="Y7" i="13"/>
  <c r="T118" i="14"/>
  <c r="R22" i="14"/>
  <c r="AF12" i="13"/>
  <c r="J165" i="14"/>
  <c r="Y12" i="13"/>
  <c r="Y18" i="13"/>
  <c r="AA17" i="13"/>
  <c r="Y14" i="13"/>
  <c r="T4" i="22"/>
  <c r="J29" i="23"/>
  <c r="V7" i="22"/>
  <c r="V8" i="22"/>
  <c r="R10" i="22"/>
  <c r="J112" i="23"/>
  <c r="F10" i="22"/>
  <c r="J12" i="23"/>
  <c r="AB52" i="14"/>
  <c r="E4" i="22"/>
  <c r="E5" i="22"/>
  <c r="V5" i="22"/>
  <c r="J31" i="23"/>
  <c r="J134" i="23"/>
  <c r="O11" i="22"/>
  <c r="J148" i="23"/>
  <c r="J168" i="23"/>
  <c r="J175" i="23"/>
  <c r="C17" i="22"/>
  <c r="U8" i="22"/>
  <c r="X10" i="22"/>
  <c r="AD150" i="14"/>
  <c r="X13" i="13" s="1"/>
  <c r="O4" i="22"/>
  <c r="J92" i="23"/>
  <c r="J125" i="23"/>
  <c r="U4" i="13"/>
  <c r="U5" i="13"/>
  <c r="D7" i="13"/>
  <c r="J84" i="23"/>
  <c r="J120" i="23"/>
  <c r="J122" i="23"/>
  <c r="X14" i="22"/>
  <c r="V15" i="22"/>
  <c r="T17" i="22"/>
  <c r="AC91" i="14"/>
  <c r="W9" i="13" s="1"/>
  <c r="J97" i="23"/>
  <c r="C10" i="22"/>
  <c r="J106" i="23"/>
  <c r="J136" i="23"/>
  <c r="AD153" i="14"/>
  <c r="X15" i="13" s="1"/>
  <c r="C19" i="13"/>
  <c r="J183" i="23"/>
  <c r="C20" i="22"/>
  <c r="P22" i="22"/>
  <c r="X17" i="13"/>
  <c r="V18" i="22"/>
  <c r="V11" i="22"/>
  <c r="W18" i="22"/>
  <c r="D21" i="13"/>
  <c r="X23" i="13"/>
  <c r="T19" i="22"/>
  <c r="U17" i="22"/>
  <c r="U19" i="13"/>
  <c r="R20" i="22"/>
  <c r="O22" i="22"/>
  <c r="AB150" i="14"/>
  <c r="V13" i="13" s="1"/>
  <c r="AA22" i="13"/>
  <c r="E99" i="11"/>
  <c r="M51" i="23"/>
  <c r="J38" i="14"/>
  <c r="R61" i="14"/>
  <c r="Y8" i="13"/>
  <c r="Y5" i="13"/>
  <c r="AF7" i="13"/>
  <c r="J140" i="14"/>
  <c r="Y10" i="13"/>
  <c r="R175" i="14"/>
  <c r="AF16" i="13"/>
  <c r="AF23" i="13"/>
  <c r="AF21" i="13"/>
  <c r="AC53" i="14"/>
  <c r="J74" i="23"/>
  <c r="O9" i="22"/>
  <c r="D14" i="13"/>
  <c r="F15" i="22"/>
  <c r="J51" i="23"/>
  <c r="J63" i="23"/>
  <c r="T10" i="22"/>
  <c r="J105" i="23"/>
  <c r="J19" i="23"/>
  <c r="J116" i="23"/>
  <c r="J121" i="23"/>
  <c r="J82" i="23"/>
  <c r="J86" i="23"/>
  <c r="R9" i="22"/>
  <c r="J4" i="23"/>
  <c r="J62" i="23"/>
  <c r="T7" i="22"/>
  <c r="W10" i="22"/>
  <c r="J111" i="23"/>
  <c r="J137" i="23"/>
  <c r="AC150" i="14"/>
  <c r="W13" i="13" s="1"/>
  <c r="V10" i="13"/>
  <c r="J10" i="23"/>
  <c r="J57" i="23"/>
  <c r="R7" i="22"/>
  <c r="U4" i="22"/>
  <c r="U5" i="22"/>
  <c r="P6" i="22"/>
  <c r="J42" i="23"/>
  <c r="J61" i="23"/>
  <c r="D7" i="22"/>
  <c r="J77" i="23"/>
  <c r="J110" i="23"/>
  <c r="W14" i="22"/>
  <c r="W9" i="22"/>
  <c r="C12" i="13"/>
  <c r="AC153" i="14"/>
  <c r="W15" i="13" s="1"/>
  <c r="J167" i="23"/>
  <c r="U23" i="13"/>
  <c r="F19" i="22"/>
  <c r="J181" i="23"/>
  <c r="J187" i="23"/>
  <c r="J207" i="23"/>
  <c r="J180" i="23"/>
  <c r="C19" i="22"/>
  <c r="V20" i="13"/>
  <c r="P23" i="22"/>
  <c r="W17" i="13"/>
  <c r="J194" i="23"/>
  <c r="J203" i="23"/>
  <c r="J143" i="23"/>
  <c r="J160" i="23"/>
  <c r="D21" i="22"/>
  <c r="J188" i="23"/>
  <c r="J196" i="23"/>
  <c r="W23" i="13"/>
  <c r="U19" i="22"/>
  <c r="J206" i="23"/>
  <c r="C23" i="13"/>
  <c r="AF22" i="13"/>
  <c r="Y6" i="13"/>
  <c r="E107" i="11"/>
  <c r="M59" i="23"/>
  <c r="J84" i="14"/>
  <c r="R108" i="14"/>
  <c r="R19" i="14"/>
  <c r="AA9" i="13"/>
  <c r="J99" i="14"/>
  <c r="R35" i="14"/>
  <c r="AA5" i="13"/>
  <c r="Y23" i="13"/>
  <c r="Y21" i="13"/>
  <c r="AA23" i="13"/>
  <c r="Y15" i="13"/>
  <c r="R174" i="14"/>
  <c r="AA18" i="13"/>
  <c r="AF14" i="13"/>
  <c r="R126" i="14"/>
  <c r="J26" i="23"/>
  <c r="AD53" i="14"/>
  <c r="U10" i="13"/>
  <c r="R16" i="22"/>
  <c r="AB53" i="14"/>
  <c r="J58" i="23"/>
  <c r="F91" i="14"/>
  <c r="J128" i="23"/>
  <c r="J132" i="23"/>
  <c r="C6" i="13"/>
  <c r="J48" i="23"/>
  <c r="J65" i="23"/>
  <c r="J101" i="23"/>
  <c r="AC67" i="14"/>
  <c r="J79" i="23"/>
  <c r="T9" i="22"/>
  <c r="J95" i="23"/>
  <c r="J98" i="23"/>
  <c r="J109" i="23"/>
  <c r="X16" i="13"/>
  <c r="V17" i="13"/>
  <c r="J67" i="23"/>
  <c r="J69" i="23"/>
  <c r="J131" i="23"/>
  <c r="J144" i="23"/>
  <c r="R13" i="22"/>
  <c r="T15" i="22"/>
  <c r="J172" i="23"/>
  <c r="J71" i="23"/>
  <c r="V10" i="22"/>
  <c r="J54" i="23"/>
  <c r="J81" i="23"/>
  <c r="J16" i="23"/>
  <c r="J66" i="23"/>
  <c r="J88" i="23"/>
  <c r="X13" i="22"/>
  <c r="J156" i="23"/>
  <c r="X9" i="22"/>
  <c r="J104" i="23"/>
  <c r="J118" i="23"/>
  <c r="J142" i="23"/>
  <c r="J146" i="23"/>
  <c r="C12" i="22"/>
  <c r="W15" i="22"/>
  <c r="J192" i="23"/>
  <c r="C21" i="13"/>
  <c r="C18" i="13"/>
  <c r="X17" i="22"/>
  <c r="X22" i="13"/>
  <c r="X23" i="22"/>
  <c r="X21" i="13"/>
  <c r="J209" i="23"/>
  <c r="C23" i="22"/>
  <c r="F12" i="22"/>
  <c r="D16" i="13"/>
  <c r="C6" i="22"/>
  <c r="W10" i="13"/>
  <c r="X4" i="13"/>
  <c r="AD67" i="14"/>
  <c r="D12" i="13"/>
  <c r="J113" i="23"/>
  <c r="W13" i="22"/>
  <c r="U21" i="22"/>
  <c r="J204" i="23"/>
  <c r="J185" i="23"/>
  <c r="C21" i="22"/>
  <c r="J178" i="23"/>
  <c r="C18" i="22"/>
  <c r="V19" i="13"/>
  <c r="W17" i="22"/>
  <c r="D15" i="22"/>
  <c r="J155" i="23"/>
  <c r="J171" i="23"/>
  <c r="W22" i="13"/>
  <c r="F23" i="22"/>
  <c r="E21" i="22"/>
  <c r="W21" i="13"/>
  <c r="C22" i="13"/>
  <c r="J133" i="23"/>
  <c r="J140" i="23"/>
  <c r="E12" i="22"/>
  <c r="D13" i="13"/>
  <c r="D18" i="22"/>
  <c r="J126" i="14"/>
  <c r="T27" i="14"/>
  <c r="T190" i="14"/>
  <c r="J117" i="14"/>
  <c r="J180" i="14"/>
  <c r="T109" i="14"/>
  <c r="J80" i="14"/>
  <c r="R99" i="14"/>
  <c r="T70" i="14"/>
  <c r="J171" i="14"/>
  <c r="J168" i="14"/>
  <c r="T8" i="14"/>
  <c r="T7" i="14"/>
  <c r="R169" i="14"/>
  <c r="R32" i="14"/>
  <c r="T49" i="14"/>
  <c r="R104" i="14"/>
  <c r="T13" i="14"/>
  <c r="J45" i="14"/>
  <c r="R69" i="14"/>
  <c r="R80" i="14"/>
  <c r="J182" i="14"/>
  <c r="J174" i="14"/>
  <c r="J211" i="14"/>
  <c r="J181" i="14"/>
  <c r="J192" i="14"/>
  <c r="T125" i="14"/>
  <c r="J135" i="14"/>
  <c r="W27" i="14"/>
  <c r="J60" i="14"/>
  <c r="J137" i="14"/>
  <c r="R196" i="14"/>
  <c r="J207" i="14"/>
  <c r="J205" i="14"/>
  <c r="T34" i="14"/>
  <c r="R74" i="14"/>
  <c r="J111" i="14"/>
  <c r="J17" i="14"/>
  <c r="J90" i="14"/>
  <c r="J36" i="14"/>
  <c r="J57" i="14"/>
  <c r="J114" i="14"/>
  <c r="J42" i="14"/>
  <c r="J48" i="14"/>
  <c r="J79" i="14"/>
  <c r="R115" i="14"/>
  <c r="T10" i="14"/>
  <c r="J44" i="14"/>
  <c r="J30" i="14"/>
  <c r="J106" i="14"/>
  <c r="J55" i="14"/>
  <c r="J65" i="14"/>
  <c r="J121" i="14"/>
  <c r="J35" i="14"/>
  <c r="J199" i="14"/>
  <c r="J204" i="14"/>
  <c r="J206" i="14"/>
  <c r="R12" i="14"/>
  <c r="Q8" i="13"/>
  <c r="R73" i="14"/>
  <c r="R95" i="14"/>
  <c r="R20" i="14"/>
  <c r="J63" i="14"/>
  <c r="J4" i="14"/>
  <c r="J50" i="14"/>
  <c r="J62" i="14"/>
  <c r="J69" i="14"/>
  <c r="J115" i="14"/>
  <c r="T135" i="14"/>
  <c r="J15" i="14"/>
  <c r="J18" i="14"/>
  <c r="J108" i="14"/>
  <c r="J148" i="14"/>
  <c r="J163" i="14"/>
  <c r="W181" i="14"/>
  <c r="J190" i="14"/>
  <c r="J124" i="14"/>
  <c r="J169" i="14"/>
  <c r="J74" i="14"/>
  <c r="J177" i="14"/>
  <c r="J142" i="14"/>
  <c r="J167" i="14"/>
  <c r="J170" i="14"/>
  <c r="J203" i="14"/>
  <c r="J88" i="14"/>
  <c r="J28" i="14"/>
  <c r="J58" i="14"/>
  <c r="J105" i="14"/>
  <c r="J3" i="14"/>
  <c r="J12" i="14"/>
  <c r="J33" i="14"/>
  <c r="J49" i="14"/>
  <c r="J8" i="14"/>
  <c r="J26" i="14"/>
  <c r="J70" i="14"/>
  <c r="J109" i="14"/>
  <c r="W135" i="14"/>
  <c r="J25" i="14"/>
  <c r="J118" i="14"/>
  <c r="J73" i="14"/>
  <c r="T181" i="14"/>
  <c r="J162" i="14"/>
  <c r="J130" i="14"/>
  <c r="J164" i="14"/>
  <c r="J184" i="14"/>
  <c r="J158" i="14"/>
  <c r="J128" i="14"/>
  <c r="J198" i="14"/>
  <c r="T41" i="14"/>
  <c r="J22" i="14"/>
  <c r="J208" i="14"/>
  <c r="J20" i="14"/>
  <c r="J23" i="14"/>
  <c r="J5" i="14"/>
  <c r="J34" i="14"/>
  <c r="T40" i="14"/>
  <c r="R78" i="14"/>
  <c r="J101" i="14"/>
  <c r="J13" i="14"/>
  <c r="J7" i="14"/>
  <c r="J154" i="14"/>
  <c r="R41" i="14"/>
  <c r="J134" i="14"/>
  <c r="J141" i="14"/>
  <c r="AD20" i="13"/>
  <c r="J188" i="14"/>
  <c r="J125" i="14"/>
  <c r="J159" i="14"/>
  <c r="R168" i="14"/>
  <c r="J139" i="14"/>
  <c r="J166" i="14"/>
  <c r="J138" i="14"/>
  <c r="J81" i="14"/>
  <c r="J197" i="14"/>
  <c r="J195" i="14"/>
  <c r="J32" i="14"/>
  <c r="J64" i="14"/>
  <c r="J102" i="14"/>
  <c r="T111" i="14"/>
  <c r="J83" i="14"/>
  <c r="J16" i="14"/>
  <c r="R60" i="14"/>
  <c r="J95" i="14"/>
  <c r="J116" i="14"/>
  <c r="J82" i="14"/>
  <c r="J14" i="14"/>
  <c r="J71" i="14"/>
  <c r="J89" i="14"/>
  <c r="J85" i="14"/>
  <c r="J92" i="14"/>
  <c r="J113" i="14"/>
  <c r="J10" i="14"/>
  <c r="J27" i="14"/>
  <c r="I20" i="13"/>
  <c r="J161" i="14"/>
  <c r="J173" i="14"/>
  <c r="R39" i="14"/>
  <c r="J21" i="14"/>
  <c r="J75" i="14"/>
  <c r="J54" i="14"/>
  <c r="J194" i="14"/>
  <c r="J61" i="14"/>
  <c r="J110" i="14"/>
  <c r="J122" i="14"/>
  <c r="W36" i="14"/>
  <c r="W81" i="14"/>
  <c r="T39" i="14"/>
  <c r="J47" i="14"/>
  <c r="J112" i="14"/>
  <c r="J31" i="14"/>
  <c r="T81" i="14"/>
  <c r="J78" i="14"/>
  <c r="J123" i="14"/>
  <c r="R135" i="14"/>
  <c r="J129" i="14"/>
  <c r="J144" i="14"/>
  <c r="J136" i="14"/>
  <c r="J179" i="14"/>
  <c r="J96" i="14"/>
  <c r="T14" i="13"/>
  <c r="R17" i="14"/>
  <c r="R198" i="14"/>
  <c r="J201" i="14"/>
  <c r="J202" i="14"/>
  <c r="W54" i="14"/>
  <c r="J107" i="14"/>
  <c r="R114" i="14"/>
  <c r="J119" i="14"/>
  <c r="J98" i="14"/>
  <c r="J46" i="14"/>
  <c r="J152" i="14"/>
  <c r="J77" i="14"/>
  <c r="J94" i="14"/>
  <c r="J104" i="14"/>
  <c r="T142" i="14"/>
  <c r="T174" i="14"/>
  <c r="J127" i="14"/>
  <c r="W132" i="14"/>
  <c r="J172" i="14"/>
  <c r="J145" i="14"/>
  <c r="W47" i="14"/>
  <c r="W31" i="14"/>
  <c r="W201" i="14"/>
  <c r="W204" i="14"/>
  <c r="W206" i="14"/>
  <c r="W198" i="14"/>
  <c r="T202" i="14"/>
  <c r="W205" i="14"/>
  <c r="W102" i="14"/>
  <c r="R13" i="14"/>
  <c r="W16" i="14"/>
  <c r="W95" i="14"/>
  <c r="W116" i="14"/>
  <c r="W29" i="14"/>
  <c r="W82" i="14"/>
  <c r="W13" i="14"/>
  <c r="T117" i="14"/>
  <c r="W73" i="14"/>
  <c r="T182" i="14"/>
  <c r="W151" i="14"/>
  <c r="T168" i="14"/>
  <c r="W131" i="14"/>
  <c r="W137" i="14"/>
  <c r="W165" i="14"/>
  <c r="T187" i="14"/>
  <c r="W190" i="14"/>
  <c r="T72" i="14"/>
  <c r="W67" i="14"/>
  <c r="W14" i="14"/>
  <c r="W71" i="14"/>
  <c r="W177" i="14"/>
  <c r="W182" i="14"/>
  <c r="W117" i="14"/>
  <c r="W169" i="14"/>
  <c r="W85" i="14"/>
  <c r="W92" i="14"/>
  <c r="W141" i="14"/>
  <c r="W203" i="14"/>
  <c r="W199" i="14"/>
  <c r="W96" i="14"/>
  <c r="W120" i="14"/>
  <c r="R27" i="14"/>
  <c r="T107" i="14"/>
  <c r="W24" i="14"/>
  <c r="W86" i="14"/>
  <c r="W98" i="14"/>
  <c r="W78" i="14"/>
  <c r="W56" i="14"/>
  <c r="W134" i="14"/>
  <c r="T191" i="14"/>
  <c r="W125" i="14"/>
  <c r="W142" i="14"/>
  <c r="W167" i="14"/>
  <c r="W174" i="14"/>
  <c r="T211" i="14"/>
  <c r="T170" i="14"/>
  <c r="T88" i="14"/>
  <c r="W38" i="14"/>
  <c r="W63" i="14"/>
  <c r="T71" i="14"/>
  <c r="T85" i="14"/>
  <c r="R107" i="14"/>
  <c r="W11" i="14"/>
  <c r="W46" i="14"/>
  <c r="W37" i="14"/>
  <c r="J14" i="13"/>
  <c r="I18" i="13"/>
  <c r="W180" i="14"/>
  <c r="W159" i="14"/>
  <c r="W130" i="14"/>
  <c r="W164" i="14"/>
  <c r="W209" i="14"/>
  <c r="W158" i="14"/>
  <c r="W208" i="14"/>
  <c r="W202" i="14"/>
  <c r="W195" i="14"/>
  <c r="T31" i="14"/>
  <c r="W6" i="14"/>
  <c r="W9" i="14"/>
  <c r="T99" i="14"/>
  <c r="W114" i="14"/>
  <c r="W42" i="14"/>
  <c r="W48" i="14"/>
  <c r="W79" i="14"/>
  <c r="W44" i="14"/>
  <c r="W103" i="14"/>
  <c r="W4" i="14"/>
  <c r="W62" i="14"/>
  <c r="W69" i="14"/>
  <c r="W152" i="14"/>
  <c r="W59" i="14"/>
  <c r="W77" i="14"/>
  <c r="W94" i="14"/>
  <c r="W186" i="14"/>
  <c r="W129" i="14"/>
  <c r="W144" i="14"/>
  <c r="W146" i="14"/>
  <c r="W139" i="14"/>
  <c r="W166" i="14"/>
  <c r="W112" i="14"/>
  <c r="W196" i="14"/>
  <c r="W200" i="14"/>
  <c r="W32" i="14"/>
  <c r="T64" i="14"/>
  <c r="W113" i="14"/>
  <c r="W22" i="14"/>
  <c r="T74" i="14"/>
  <c r="W80" i="14"/>
  <c r="W41" i="14"/>
  <c r="W55" i="14"/>
  <c r="W65" i="14"/>
  <c r="W121" i="14"/>
  <c r="W35" i="14"/>
  <c r="W39" i="14"/>
  <c r="W111" i="14"/>
  <c r="W17" i="14"/>
  <c r="W90" i="14"/>
  <c r="W100" i="14"/>
  <c r="W18" i="14"/>
  <c r="T148" i="14"/>
  <c r="T163" i="14"/>
  <c r="W187" i="14"/>
  <c r="T127" i="14"/>
  <c r="W147" i="14"/>
  <c r="T178" i="14"/>
  <c r="W76" i="14"/>
  <c r="W89" i="14"/>
  <c r="R48" i="14"/>
  <c r="W110" i="14"/>
  <c r="W23" i="14"/>
  <c r="W51" i="14"/>
  <c r="W58" i="14"/>
  <c r="W105" i="14"/>
  <c r="T12" i="14"/>
  <c r="W19" i="14"/>
  <c r="W33" i="14"/>
  <c r="W49" i="14"/>
  <c r="W8" i="14"/>
  <c r="W26" i="14"/>
  <c r="W70" i="14"/>
  <c r="W109" i="14"/>
  <c r="W21" i="14"/>
  <c r="W30" i="14"/>
  <c r="W133" i="14"/>
  <c r="W53" i="14"/>
  <c r="W57" i="14"/>
  <c r="T171" i="14"/>
  <c r="W136" i="14"/>
  <c r="T179" i="14"/>
  <c r="P18" i="13" s="1"/>
  <c r="W154" i="14"/>
  <c r="W193" i="14"/>
  <c r="W126" i="14"/>
  <c r="R36" i="14"/>
  <c r="W60" i="14"/>
  <c r="W93" i="14"/>
  <c r="W5" i="14"/>
  <c r="W34" i="14"/>
  <c r="W101" i="14"/>
  <c r="W25" i="14"/>
  <c r="W106" i="14"/>
  <c r="R211" i="14"/>
  <c r="T172" i="14"/>
  <c r="R160" i="14"/>
  <c r="W145" i="14"/>
  <c r="R9" i="14"/>
  <c r="T155" i="14"/>
  <c r="T68" i="14"/>
  <c r="E8" i="13"/>
  <c r="T90" i="14"/>
  <c r="R46" i="14"/>
  <c r="T73" i="14"/>
  <c r="T143" i="14"/>
  <c r="N8" i="13"/>
  <c r="R68" i="14"/>
  <c r="R96" i="14"/>
  <c r="T67" i="14"/>
  <c r="R91" i="14"/>
  <c r="R16" i="14"/>
  <c r="T35" i="14"/>
  <c r="T136" i="14"/>
  <c r="R197" i="14"/>
  <c r="T5" i="14"/>
  <c r="R37" i="14"/>
  <c r="R5" i="14"/>
  <c r="R8" i="14"/>
  <c r="T18" i="13"/>
  <c r="T145" i="14"/>
  <c r="T16" i="14"/>
  <c r="R57" i="14"/>
  <c r="T113" i="14"/>
  <c r="T94" i="14"/>
  <c r="R177" i="14"/>
  <c r="W170" i="14"/>
  <c r="T48" i="14"/>
  <c r="T106" i="14"/>
  <c r="S17" i="13"/>
  <c r="E103" i="11"/>
  <c r="R150" i="14"/>
  <c r="O13" i="13" s="1"/>
  <c r="E198" i="11"/>
  <c r="E85" i="11"/>
  <c r="E101" i="11"/>
  <c r="E203" i="11"/>
  <c r="E258" i="11"/>
  <c r="R141" i="14"/>
  <c r="U153" i="14"/>
  <c r="Q15" i="13" s="1"/>
  <c r="E201" i="11"/>
  <c r="T195" i="14"/>
  <c r="E139" i="11"/>
  <c r="AN13" i="14"/>
  <c r="E115" i="11"/>
  <c r="E104" i="11"/>
  <c r="R206" i="14"/>
  <c r="R166" i="14"/>
  <c r="R64" i="14"/>
  <c r="R165" i="14"/>
  <c r="R145" i="14"/>
  <c r="R136" i="14"/>
  <c r="T188" i="14"/>
  <c r="T200" i="14"/>
  <c r="H11" i="13"/>
  <c r="T146" i="14"/>
  <c r="T177" i="14"/>
  <c r="H17" i="13"/>
  <c r="T193" i="14"/>
  <c r="R204" i="14"/>
  <c r="AK93" i="14"/>
  <c r="R208" i="14"/>
  <c r="T101" i="14"/>
  <c r="T55" i="14"/>
  <c r="L15" i="13"/>
  <c r="R158" i="14"/>
  <c r="R155" i="14"/>
  <c r="R200" i="14"/>
  <c r="E23" i="13"/>
  <c r="R157" i="14"/>
  <c r="E19" i="13"/>
  <c r="N20" i="13"/>
  <c r="T212" i="14"/>
  <c r="T63" i="14"/>
  <c r="R75" i="14"/>
  <c r="R118" i="14"/>
  <c r="R133" i="14"/>
  <c r="T157" i="14"/>
  <c r="R47" i="14"/>
  <c r="AD9" i="13"/>
  <c r="R82" i="14"/>
  <c r="W171" i="14"/>
  <c r="R89" i="14"/>
  <c r="R31" i="14"/>
  <c r="R33" i="14"/>
  <c r="R127" i="14"/>
  <c r="T91" i="14"/>
  <c r="R113" i="14"/>
  <c r="AE4" i="13"/>
  <c r="T199" i="14"/>
  <c r="T19" i="14"/>
  <c r="R23" i="14"/>
  <c r="T57" i="14"/>
  <c r="R18" i="14"/>
  <c r="J19" i="13"/>
  <c r="T169" i="14"/>
  <c r="R181" i="14"/>
  <c r="I17" i="13"/>
  <c r="R137" i="14"/>
  <c r="R147" i="14"/>
  <c r="W172" i="14"/>
  <c r="R122" i="14"/>
  <c r="R10" i="14"/>
  <c r="R110" i="14"/>
  <c r="T78" i="14"/>
  <c r="H8" i="13"/>
  <c r="T119" i="14"/>
  <c r="W72" i="14"/>
  <c r="W74" i="14"/>
  <c r="T47" i="14"/>
  <c r="T133" i="14"/>
  <c r="T152" i="14"/>
  <c r="T154" i="14"/>
  <c r="T126" i="14"/>
  <c r="T165" i="14"/>
  <c r="R205" i="14"/>
  <c r="T51" i="14"/>
  <c r="T98" i="14"/>
  <c r="AB4" i="13"/>
  <c r="T42" i="14"/>
  <c r="R4" i="14"/>
  <c r="W88" i="14"/>
  <c r="T120" i="14"/>
  <c r="T58" i="14"/>
  <c r="R21" i="14"/>
  <c r="R210" i="14"/>
  <c r="W119" i="14"/>
  <c r="N12" i="13"/>
  <c r="R129" i="14"/>
  <c r="R131" i="14"/>
  <c r="E21" i="13"/>
  <c r="R148" i="14"/>
  <c r="S11" i="13"/>
  <c r="W107" i="14"/>
  <c r="T16" i="13"/>
  <c r="R159" i="14"/>
  <c r="S20" i="13"/>
  <c r="T186" i="14"/>
  <c r="T86" i="14"/>
  <c r="K10" i="13"/>
  <c r="T89" i="14"/>
  <c r="T24" i="14"/>
  <c r="R203" i="14"/>
  <c r="T65" i="14"/>
  <c r="T60" i="14"/>
  <c r="AK91" i="14"/>
  <c r="T25" i="14"/>
  <c r="W12" i="14"/>
  <c r="R54" i="14"/>
  <c r="T114" i="14"/>
  <c r="W148" i="14"/>
  <c r="W64" i="14"/>
  <c r="R142" i="14"/>
  <c r="J15" i="13"/>
  <c r="AB17" i="13"/>
  <c r="S18" i="13"/>
  <c r="R105" i="14"/>
  <c r="AD18" i="13"/>
  <c r="K4" i="13"/>
  <c r="T5" i="13"/>
  <c r="R83" i="14"/>
  <c r="T26" i="14"/>
  <c r="T29" i="14"/>
  <c r="T14" i="14"/>
  <c r="W68" i="14"/>
  <c r="T102" i="14"/>
  <c r="E9" i="13"/>
  <c r="T112" i="14"/>
  <c r="T140" i="14"/>
  <c r="R3" i="14"/>
  <c r="AE17" i="13"/>
  <c r="R179" i="14"/>
  <c r="R144" i="14"/>
  <c r="R170" i="14"/>
  <c r="W175" i="14"/>
  <c r="R17" i="13" s="1"/>
  <c r="R185" i="14"/>
  <c r="W173" i="14"/>
  <c r="T173" i="14"/>
  <c r="T122" i="14"/>
  <c r="W122" i="14"/>
  <c r="W28" i="14"/>
  <c r="T28" i="14"/>
  <c r="AK152" i="14"/>
  <c r="AE14" i="13" s="1"/>
  <c r="T208" i="14"/>
  <c r="AE7" i="13"/>
  <c r="T83" i="14"/>
  <c r="W83" i="14"/>
  <c r="R55" i="14"/>
  <c r="H10" i="13"/>
  <c r="W97" i="14"/>
  <c r="W150" i="14"/>
  <c r="T11" i="14"/>
  <c r="M5" i="13"/>
  <c r="E6" i="13"/>
  <c r="E7" i="13"/>
  <c r="T62" i="14"/>
  <c r="R70" i="14"/>
  <c r="W20" i="14"/>
  <c r="AC6" i="13"/>
  <c r="M51" i="14"/>
  <c r="R51" i="14" s="1"/>
  <c r="AK51" i="14"/>
  <c r="Z51" i="14"/>
  <c r="AK71" i="14"/>
  <c r="J10" i="13"/>
  <c r="R97" i="14"/>
  <c r="T10" i="13"/>
  <c r="R56" i="14"/>
  <c r="T23" i="14"/>
  <c r="K8" i="13"/>
  <c r="E16" i="13"/>
  <c r="T160" i="14"/>
  <c r="W160" i="14"/>
  <c r="R172" i="14"/>
  <c r="M52" i="14"/>
  <c r="R52" i="14" s="1"/>
  <c r="Z52" i="14"/>
  <c r="AK52" i="14"/>
  <c r="M53" i="14"/>
  <c r="R53" i="14" s="1"/>
  <c r="AK53" i="14"/>
  <c r="Z53" i="14"/>
  <c r="R194" i="14"/>
  <c r="P56" i="14"/>
  <c r="T56" i="14" s="1"/>
  <c r="AH56" i="14"/>
  <c r="AK56" i="14"/>
  <c r="Z56" i="14"/>
  <c r="M67" i="14"/>
  <c r="R67" i="14" s="1"/>
  <c r="Z67" i="14"/>
  <c r="T33" i="14"/>
  <c r="T43" i="14"/>
  <c r="W43" i="14"/>
  <c r="T66" i="14"/>
  <c r="W66" i="14"/>
  <c r="T84" i="14"/>
  <c r="W84" i="14"/>
  <c r="W45" i="14"/>
  <c r="T45" i="14"/>
  <c r="T52" i="14"/>
  <c r="W52" i="14"/>
  <c r="T20" i="14"/>
  <c r="T96" i="14"/>
  <c r="W115" i="14"/>
  <c r="M59" i="14"/>
  <c r="R59" i="14" s="1"/>
  <c r="Z59" i="14"/>
  <c r="AK59" i="14"/>
  <c r="V91" i="14"/>
  <c r="Z91" i="14"/>
  <c r="X91" i="14"/>
  <c r="Y91" i="14"/>
  <c r="W91" i="14"/>
  <c r="U91" i="14"/>
  <c r="Q9" i="13" s="1"/>
  <c r="S91" i="14"/>
  <c r="AK150" i="14"/>
  <c r="AE13" i="13" s="1"/>
  <c r="Z150" i="14"/>
  <c r="V150" i="14"/>
  <c r="U150" i="14"/>
  <c r="Q13" i="13" s="1"/>
  <c r="S150" i="14"/>
  <c r="AH150" i="14"/>
  <c r="AB13" i="13" s="1"/>
  <c r="Y150" i="14"/>
  <c r="X150" i="14"/>
  <c r="W61" i="14"/>
  <c r="T61" i="14"/>
  <c r="AB10" i="13"/>
  <c r="AD10" i="13"/>
  <c r="W123" i="14"/>
  <c r="N6" i="13"/>
  <c r="N7" i="13"/>
  <c r="P37" i="14"/>
  <c r="T37" i="14" s="1"/>
  <c r="T197" i="14"/>
  <c r="R207" i="14"/>
  <c r="M7" i="13"/>
  <c r="R92" i="14"/>
  <c r="I9" i="13"/>
  <c r="T30" i="14"/>
  <c r="T46" i="14"/>
  <c r="J9" i="13"/>
  <c r="S4" i="13"/>
  <c r="S5" i="13"/>
  <c r="I7" i="13"/>
  <c r="I8" i="13"/>
  <c r="W87" i="14"/>
  <c r="I4" i="13"/>
  <c r="AD5" i="13"/>
  <c r="T11" i="13"/>
  <c r="W143" i="14"/>
  <c r="S12" i="13"/>
  <c r="T36" i="14"/>
  <c r="T108" i="14"/>
  <c r="J13" i="13"/>
  <c r="AD19" i="13"/>
  <c r="M21" i="13"/>
  <c r="AD16" i="13"/>
  <c r="AD23" i="13"/>
  <c r="K11" i="13"/>
  <c r="E13" i="13"/>
  <c r="AD21" i="13"/>
  <c r="AB23" i="13"/>
  <c r="K16" i="13"/>
  <c r="T164" i="14"/>
  <c r="E18" i="13"/>
  <c r="Q19" i="13"/>
  <c r="AB20" i="13"/>
  <c r="Q11" i="13"/>
  <c r="W140" i="14"/>
  <c r="AE20" i="13"/>
  <c r="K20" i="13"/>
  <c r="R124" i="14"/>
  <c r="T131" i="14"/>
  <c r="I13" i="13"/>
  <c r="E14" i="13"/>
  <c r="M16" i="13"/>
  <c r="R164" i="14"/>
  <c r="Q17" i="13"/>
  <c r="R186" i="14"/>
  <c r="K19" i="13"/>
  <c r="AK153" i="14"/>
  <c r="P53" i="14"/>
  <c r="T53" i="14" s="1"/>
  <c r="K5" i="13"/>
  <c r="T79" i="14"/>
  <c r="T123" i="14"/>
  <c r="AK55" i="14"/>
  <c r="Q6" i="13"/>
  <c r="T44" i="14"/>
  <c r="Q7" i="13"/>
  <c r="S8" i="13"/>
  <c r="T4" i="14"/>
  <c r="N5" i="13"/>
  <c r="AD6" i="13"/>
  <c r="T110" i="14"/>
  <c r="R119" i="14"/>
  <c r="E10" i="13"/>
  <c r="T6" i="14"/>
  <c r="I5" i="13"/>
  <c r="AH37" i="14"/>
  <c r="T100" i="14"/>
  <c r="M13" i="13"/>
  <c r="AB5" i="13"/>
  <c r="L12" i="13"/>
  <c r="S14" i="13"/>
  <c r="AD15" i="13"/>
  <c r="Q16" i="13"/>
  <c r="R176" i="14"/>
  <c r="I19" i="13"/>
  <c r="Q23" i="13"/>
  <c r="R178" i="14"/>
  <c r="J18" i="13"/>
  <c r="T192" i="14"/>
  <c r="I16" i="13"/>
  <c r="T162" i="14"/>
  <c r="P20" i="13"/>
  <c r="I23" i="13"/>
  <c r="AD17" i="13"/>
  <c r="X153" i="14"/>
  <c r="T156" i="14"/>
  <c r="K17" i="13"/>
  <c r="M20" i="13"/>
  <c r="I21" i="13"/>
  <c r="W188" i="14"/>
  <c r="T134" i="14"/>
  <c r="E15" i="13"/>
  <c r="R154" i="14"/>
  <c r="K18" i="13"/>
  <c r="S19" i="13"/>
  <c r="T21" i="13"/>
  <c r="M11" i="13"/>
  <c r="K12" i="13"/>
  <c r="AB12" i="13"/>
  <c r="R183" i="14"/>
  <c r="L21" i="13"/>
  <c r="AK210" i="14"/>
  <c r="AE23" i="13" s="1"/>
  <c r="S153" i="14"/>
  <c r="R201" i="14"/>
  <c r="T4" i="13"/>
  <c r="T87" i="14"/>
  <c r="M8" i="13"/>
  <c r="H9" i="13"/>
  <c r="S6" i="13"/>
  <c r="T17" i="14"/>
  <c r="H6" i="13"/>
  <c r="AH53" i="14"/>
  <c r="I6" i="13"/>
  <c r="T7" i="13"/>
  <c r="N10" i="13"/>
  <c r="R42" i="14"/>
  <c r="R79" i="14"/>
  <c r="T8" i="13"/>
  <c r="R26" i="14"/>
  <c r="R138" i="14"/>
  <c r="J11" i="13"/>
  <c r="AB11" i="13"/>
  <c r="R6" i="14"/>
  <c r="T105" i="14"/>
  <c r="AE11" i="13"/>
  <c r="I15" i="13"/>
  <c r="AE16" i="13"/>
  <c r="AB19" i="13"/>
  <c r="E12" i="13"/>
  <c r="T20" i="13"/>
  <c r="W163" i="14"/>
  <c r="J17" i="13"/>
  <c r="T138" i="14"/>
  <c r="T141" i="14"/>
  <c r="N13" i="13"/>
  <c r="W127" i="14"/>
  <c r="AD12" i="13"/>
  <c r="R162" i="14"/>
  <c r="L17" i="13"/>
  <c r="N18" i="13"/>
  <c r="T23" i="13"/>
  <c r="T149" i="14"/>
  <c r="T124" i="14"/>
  <c r="T144" i="14"/>
  <c r="T129" i="14"/>
  <c r="T132" i="14"/>
  <c r="N14" i="13"/>
  <c r="H15" i="13"/>
  <c r="W156" i="14"/>
  <c r="AB18" i="13"/>
  <c r="T180" i="14"/>
  <c r="H19" i="13"/>
  <c r="AC10" i="13"/>
  <c r="Q5" i="13"/>
  <c r="T97" i="14"/>
  <c r="M10" i="13"/>
  <c r="AE5" i="13"/>
  <c r="W99" i="14"/>
  <c r="M9" i="13"/>
  <c r="S10" i="13"/>
  <c r="T38" i="14"/>
  <c r="R98" i="14"/>
  <c r="AE12" i="13"/>
  <c r="L6" i="13"/>
  <c r="AK27" i="14"/>
  <c r="R30" i="14"/>
  <c r="R50" i="14"/>
  <c r="H12" i="13"/>
  <c r="R20" i="13"/>
  <c r="I12" i="13"/>
  <c r="R152" i="14"/>
  <c r="N15" i="13"/>
  <c r="E20" i="13"/>
  <c r="W149" i="14"/>
  <c r="R13" i="13" s="1"/>
  <c r="H13" i="13"/>
  <c r="T151" i="14"/>
  <c r="M14" i="13"/>
  <c r="R156" i="14"/>
  <c r="AB21" i="13"/>
  <c r="E11" i="13"/>
  <c r="T147" i="14"/>
  <c r="T185" i="14"/>
  <c r="E4" i="13"/>
  <c r="R24" i="14"/>
  <c r="T116" i="14"/>
  <c r="AB7" i="13"/>
  <c r="Q10" i="13"/>
  <c r="R132" i="14"/>
  <c r="R87" i="14"/>
  <c r="O8" i="13" s="1"/>
  <c r="J8" i="13"/>
  <c r="AB8" i="13"/>
  <c r="T93" i="14"/>
  <c r="K6" i="13"/>
  <c r="J4" i="13"/>
  <c r="L7" i="13"/>
  <c r="L8" i="13"/>
  <c r="R100" i="14"/>
  <c r="T121" i="14"/>
  <c r="T150" i="14"/>
  <c r="AH153" i="14"/>
  <c r="AB15" i="13" s="1"/>
  <c r="H14" i="13"/>
  <c r="Z153" i="14"/>
  <c r="N21" i="13"/>
  <c r="L19" i="13"/>
  <c r="AE21" i="13"/>
  <c r="S21" i="13"/>
  <c r="R191" i="14"/>
  <c r="R209" i="14"/>
  <c r="J23" i="13"/>
  <c r="K23" i="13"/>
  <c r="J21" i="13"/>
  <c r="W191" i="14"/>
  <c r="T175" i="14"/>
  <c r="M17" i="13"/>
  <c r="AE19" i="13"/>
  <c r="K21" i="13"/>
  <c r="W153" i="14"/>
  <c r="R130" i="14"/>
  <c r="R153" i="14"/>
  <c r="E17" i="13"/>
  <c r="R180" i="14"/>
  <c r="S23" i="13"/>
  <c r="W178" i="14"/>
  <c r="R18" i="13" s="1"/>
  <c r="H18" i="13"/>
  <c r="R184" i="14"/>
  <c r="AD4" i="13"/>
  <c r="Z37" i="14"/>
  <c r="T6" i="13" s="1"/>
  <c r="L4" i="13"/>
  <c r="L5" i="13"/>
  <c r="AE10" i="13"/>
  <c r="M4" i="13"/>
  <c r="AE8" i="13"/>
  <c r="L10" i="13"/>
  <c r="N4" i="13"/>
  <c r="T76" i="14"/>
  <c r="H7" i="13"/>
  <c r="K9" i="13"/>
  <c r="AB9" i="13"/>
  <c r="L9" i="13"/>
  <c r="H5" i="13"/>
  <c r="T32" i="14"/>
  <c r="R34" i="14"/>
  <c r="R76" i="14"/>
  <c r="J7" i="13"/>
  <c r="T22" i="14"/>
  <c r="T80" i="14"/>
  <c r="W138" i="14"/>
  <c r="S7" i="13"/>
  <c r="I10" i="13"/>
  <c r="T13" i="13"/>
  <c r="R151" i="14"/>
  <c r="T167" i="14"/>
  <c r="Q21" i="13"/>
  <c r="AD11" i="13"/>
  <c r="Q12" i="13"/>
  <c r="J16" i="13"/>
  <c r="W168" i="14"/>
  <c r="M19" i="13"/>
  <c r="N19" i="13"/>
  <c r="H23" i="13"/>
  <c r="N11" i="13"/>
  <c r="R146" i="14"/>
  <c r="J12" i="13"/>
  <c r="W162" i="14"/>
  <c r="T176" i="14"/>
  <c r="L23" i="13"/>
  <c r="W211" i="14"/>
  <c r="R23" i="13" s="1"/>
  <c r="W157" i="14"/>
  <c r="H16" i="13"/>
  <c r="V153" i="14"/>
  <c r="N17" i="13"/>
  <c r="AD14" i="13"/>
  <c r="Q4" i="13"/>
  <c r="E5" i="13"/>
  <c r="R58" i="14"/>
  <c r="AD7" i="13"/>
  <c r="AD8" i="13"/>
  <c r="AB16" i="13"/>
  <c r="H4" i="13"/>
  <c r="AK37" i="14"/>
  <c r="T9" i="14"/>
  <c r="R44" i="14"/>
  <c r="K7" i="13"/>
  <c r="N9" i="13"/>
  <c r="T92" i="14"/>
  <c r="J5" i="13"/>
  <c r="R14" i="14"/>
  <c r="R71" i="14"/>
  <c r="N16" i="13"/>
  <c r="N23" i="13"/>
  <c r="K15" i="13"/>
  <c r="T19" i="13"/>
  <c r="S16" i="13"/>
  <c r="I11" i="13"/>
  <c r="L20" i="13"/>
  <c r="W185" i="14"/>
  <c r="H21" i="13"/>
  <c r="K14" i="13"/>
  <c r="T153" i="14"/>
  <c r="M15" i="13"/>
  <c r="T17" i="13"/>
  <c r="L11" i="13"/>
  <c r="R140" i="14"/>
  <c r="Y153" i="14"/>
  <c r="R182" i="14"/>
  <c r="Q20" i="13"/>
  <c r="L16" i="13"/>
  <c r="T137" i="14"/>
  <c r="T12" i="13"/>
  <c r="AD13" i="13"/>
  <c r="H20" i="13"/>
  <c r="T209" i="14"/>
  <c r="M23" i="13"/>
  <c r="I14" i="13"/>
  <c r="T194" i="14"/>
  <c r="R202" i="14"/>
  <c r="T206" i="14"/>
  <c r="K22" i="13"/>
  <c r="AB22" i="13"/>
  <c r="T196" i="14"/>
  <c r="T204" i="14"/>
  <c r="AD22" i="13"/>
  <c r="T207" i="14"/>
  <c r="R193" i="14"/>
  <c r="J22" i="13"/>
  <c r="L22" i="13"/>
  <c r="W197" i="14"/>
  <c r="W207" i="14"/>
  <c r="I22" i="13"/>
  <c r="T201" i="14"/>
  <c r="T205" i="14"/>
  <c r="E22" i="13"/>
  <c r="AE22" i="13"/>
  <c r="M22" i="13"/>
  <c r="N22" i="13"/>
  <c r="R199" i="14"/>
  <c r="T22" i="13"/>
  <c r="Q22" i="13"/>
  <c r="H22" i="13"/>
  <c r="R195" i="14"/>
  <c r="T203" i="14"/>
  <c r="S22" i="13"/>
  <c r="T198" i="14"/>
  <c r="W194" i="14"/>
  <c r="J152" i="23" l="1"/>
  <c r="G12" i="22"/>
  <c r="R12" i="13"/>
  <c r="P14" i="13"/>
  <c r="I53" i="14"/>
  <c r="J53" i="14" s="1"/>
  <c r="I52" i="14"/>
  <c r="J52" i="14" s="1"/>
  <c r="C9" i="13"/>
  <c r="I91" i="14"/>
  <c r="I93" i="14"/>
  <c r="J93" i="14" s="1"/>
  <c r="AE15" i="13"/>
  <c r="I51" i="14"/>
  <c r="C15" i="13"/>
  <c r="I153" i="14"/>
  <c r="J153" i="14" s="1"/>
  <c r="G15" i="13" s="1"/>
  <c r="I59" i="14"/>
  <c r="J150" i="14"/>
  <c r="I56" i="14"/>
  <c r="J56" i="14" s="1"/>
  <c r="C13" i="13"/>
  <c r="I67" i="14"/>
  <c r="J67" i="14" s="1"/>
  <c r="I37" i="14"/>
  <c r="J37" i="14" s="1"/>
  <c r="C9" i="22"/>
  <c r="G18" i="22"/>
  <c r="G23" i="22"/>
  <c r="O18" i="13"/>
  <c r="R19" i="13"/>
  <c r="X6" i="13"/>
  <c r="W6" i="13"/>
  <c r="V6" i="13"/>
  <c r="G16" i="22"/>
  <c r="C13" i="22"/>
  <c r="G13" i="22"/>
  <c r="G14" i="22"/>
  <c r="G14" i="13"/>
  <c r="R9" i="13"/>
  <c r="G20" i="22"/>
  <c r="G19" i="22"/>
  <c r="G5" i="22"/>
  <c r="G6" i="22"/>
  <c r="J6" i="22"/>
  <c r="G17" i="22"/>
  <c r="J153" i="23"/>
  <c r="G15" i="22" s="1"/>
  <c r="C15" i="22"/>
  <c r="G11" i="22"/>
  <c r="G8" i="22"/>
  <c r="G22" i="22"/>
  <c r="J93" i="23"/>
  <c r="G9" i="22" s="1"/>
  <c r="G10" i="22"/>
  <c r="P23" i="13"/>
  <c r="O17" i="13"/>
  <c r="G4" i="22"/>
  <c r="G7" i="22"/>
  <c r="F19" i="13"/>
  <c r="G19" i="13"/>
  <c r="G21" i="22"/>
  <c r="P12" i="13"/>
  <c r="P19" i="13"/>
  <c r="R8" i="13"/>
  <c r="O5" i="13"/>
  <c r="S13" i="13"/>
  <c r="R4" i="13"/>
  <c r="R14" i="13"/>
  <c r="F5" i="13"/>
  <c r="J11" i="14"/>
  <c r="G5" i="13" s="1"/>
  <c r="O9" i="13"/>
  <c r="F11" i="13"/>
  <c r="J146" i="14"/>
  <c r="G12" i="13" s="1"/>
  <c r="F12" i="13"/>
  <c r="J51" i="14"/>
  <c r="S9" i="13"/>
  <c r="R5" i="13"/>
  <c r="AE9" i="13"/>
  <c r="J193" i="14"/>
  <c r="G22" i="13" s="1"/>
  <c r="F22" i="13"/>
  <c r="J185" i="14"/>
  <c r="G21" i="13" s="1"/>
  <c r="F21" i="13"/>
  <c r="J178" i="14"/>
  <c r="G18" i="13" s="1"/>
  <c r="F18" i="13"/>
  <c r="T9" i="13"/>
  <c r="J183" i="14"/>
  <c r="G20" i="13" s="1"/>
  <c r="F20" i="13"/>
  <c r="J59" i="14"/>
  <c r="F14" i="13"/>
  <c r="J149" i="14"/>
  <c r="F13" i="13"/>
  <c r="F4" i="13"/>
  <c r="J157" i="14"/>
  <c r="G16" i="13" s="1"/>
  <c r="F16" i="13"/>
  <c r="J175" i="14"/>
  <c r="G17" i="13" s="1"/>
  <c r="F17" i="13"/>
  <c r="T15" i="13"/>
  <c r="P21" i="13"/>
  <c r="J24" i="14"/>
  <c r="F7" i="13"/>
  <c r="J76" i="14"/>
  <c r="G7" i="13" s="1"/>
  <c r="J97" i="14"/>
  <c r="G10" i="13" s="1"/>
  <c r="F10" i="13"/>
  <c r="J209" i="14"/>
  <c r="G23" i="13" s="1"/>
  <c r="F23" i="13"/>
  <c r="S15" i="13"/>
  <c r="O23" i="13"/>
  <c r="O16" i="13"/>
  <c r="P8" i="13"/>
  <c r="J87" i="14"/>
  <c r="G8" i="13" s="1"/>
  <c r="F8" i="13"/>
  <c r="R11" i="13"/>
  <c r="O7" i="13"/>
  <c r="J6" i="13"/>
  <c r="O4" i="13"/>
  <c r="O12" i="13"/>
  <c r="O15" i="13"/>
  <c r="M6" i="13"/>
  <c r="P9" i="13"/>
  <c r="R15" i="13"/>
  <c r="P15" i="13"/>
  <c r="R6" i="13"/>
  <c r="P16" i="13"/>
  <c r="O21" i="13"/>
  <c r="R7" i="13"/>
  <c r="AE6" i="13"/>
  <c r="AB6" i="13"/>
  <c r="P6" i="13"/>
  <c r="R16" i="13"/>
  <c r="G4" i="13"/>
  <c r="O20" i="13"/>
  <c r="P7" i="13"/>
  <c r="P11" i="13"/>
  <c r="O14" i="13"/>
  <c r="O19" i="13"/>
  <c r="P10" i="13"/>
  <c r="P5" i="13"/>
  <c r="R21" i="13"/>
  <c r="O6" i="13"/>
  <c r="R22" i="13"/>
  <c r="O11" i="13"/>
  <c r="O10" i="13"/>
  <c r="P17" i="13"/>
  <c r="P13" i="13"/>
  <c r="R10" i="13"/>
  <c r="P22" i="13"/>
  <c r="O22" i="13"/>
  <c r="BC20" i="11"/>
  <c r="U20" i="12"/>
  <c r="T20" i="12"/>
  <c r="S20" i="12"/>
  <c r="Q20" i="12"/>
  <c r="R20" i="12"/>
  <c r="P20" i="12"/>
  <c r="BJ20" i="11"/>
  <c r="BU20" i="11"/>
  <c r="BT20" i="11"/>
  <c r="BT19" i="11"/>
  <c r="F9" i="13" l="1"/>
  <c r="J91" i="14"/>
  <c r="G9" i="13" s="1"/>
  <c r="G13" i="13"/>
  <c r="F15" i="13"/>
  <c r="F6" i="13"/>
  <c r="G6" i="13"/>
  <c r="BG20" i="12"/>
  <c r="T3" i="14" l="1"/>
  <c r="P4" i="13" s="1"/>
  <c r="CB20" i="12"/>
  <c r="CN20" i="12"/>
  <c r="CM20" i="12"/>
  <c r="BZ20" i="12"/>
  <c r="CA20" i="12"/>
  <c r="CJ20" i="12"/>
  <c r="CI20" i="12"/>
  <c r="CH20" i="12"/>
  <c r="BY20" i="12"/>
  <c r="BX20" i="12"/>
  <c r="CE20" i="12"/>
  <c r="CD20" i="12"/>
  <c r="BV20" i="12"/>
  <c r="BU20" i="12"/>
  <c r="BT20" i="12"/>
  <c r="BQ20" i="12"/>
  <c r="BP20" i="12"/>
  <c r="BO20" i="12"/>
  <c r="BN20" i="12"/>
  <c r="BM20" i="12"/>
  <c r="BL20" i="12"/>
  <c r="BK20" i="12"/>
  <c r="BJ20" i="12"/>
  <c r="BH20" i="12"/>
  <c r="BF20" i="12"/>
  <c r="BE20" i="12"/>
  <c r="BD20" i="12"/>
  <c r="BC20" i="12"/>
  <c r="BB20" i="12"/>
  <c r="BA20" i="12"/>
  <c r="AZ20" i="12"/>
  <c r="AW20" i="12"/>
  <c r="AV20" i="12"/>
  <c r="AU20" i="12"/>
  <c r="AT20" i="12"/>
  <c r="AS20" i="12"/>
  <c r="AR20" i="12"/>
  <c r="AQ20" i="12"/>
  <c r="AP20" i="12"/>
  <c r="AO20" i="12"/>
  <c r="AN20" i="12"/>
  <c r="AM20" i="12"/>
  <c r="AL20" i="12"/>
  <c r="AK20" i="12"/>
  <c r="AJ20" i="12"/>
  <c r="AH20" i="12"/>
  <c r="AG20" i="12"/>
  <c r="AC20" i="12"/>
  <c r="AB20" i="12"/>
  <c r="AA20" i="12"/>
  <c r="Z20" i="12"/>
  <c r="Y20" i="12"/>
  <c r="X20" i="12"/>
  <c r="W20" i="12"/>
  <c r="V20" i="12"/>
  <c r="CF20" i="12"/>
  <c r="CC20" i="12"/>
  <c r="CL20" i="12"/>
  <c r="CK20" i="12"/>
  <c r="CG20" i="12"/>
  <c r="N20" i="12"/>
  <c r="M20" i="12"/>
  <c r="L20" i="12"/>
  <c r="K20" i="12"/>
  <c r="J20" i="12"/>
  <c r="I20" i="12"/>
  <c r="H20" i="12"/>
  <c r="G20" i="12"/>
  <c r="F20" i="12"/>
  <c r="BQ19" i="12"/>
  <c r="BP19" i="12"/>
  <c r="BO19" i="12"/>
  <c r="H19" i="12"/>
  <c r="G19" i="12"/>
  <c r="F19" i="12"/>
  <c r="CE20" i="11"/>
  <c r="CF20" i="11"/>
  <c r="CQ20" i="11"/>
  <c r="CC20" i="11"/>
  <c r="CD20" i="11"/>
  <c r="CL20" i="11"/>
  <c r="CK20" i="11"/>
  <c r="CJ20" i="11"/>
  <c r="CB20" i="11"/>
  <c r="CA20" i="11"/>
  <c r="CH20" i="11"/>
  <c r="CG20" i="11"/>
  <c r="BY20" i="11"/>
  <c r="BX20" i="11"/>
  <c r="BW20" i="11"/>
  <c r="BS20" i="11"/>
  <c r="BR20" i="11"/>
  <c r="BQ20" i="11"/>
  <c r="BP20" i="11"/>
  <c r="BO20" i="11"/>
  <c r="BN20" i="11"/>
  <c r="BM20" i="11"/>
  <c r="BK20" i="11"/>
  <c r="BI20" i="11"/>
  <c r="BH20" i="11"/>
  <c r="BG20" i="11"/>
  <c r="BF20" i="11"/>
  <c r="BE20" i="11"/>
  <c r="BD20" i="11"/>
  <c r="AZ20" i="11"/>
  <c r="AY20" i="11"/>
  <c r="AX20" i="11"/>
  <c r="AW20" i="11"/>
  <c r="AV20" i="11"/>
  <c r="AU20" i="11"/>
  <c r="AT20" i="11"/>
  <c r="AS20" i="11"/>
  <c r="AR20" i="11"/>
  <c r="AQ20" i="11"/>
  <c r="AP20" i="11"/>
  <c r="AO20" i="11"/>
  <c r="AN20" i="11"/>
  <c r="AM20" i="11"/>
  <c r="AK20" i="11"/>
  <c r="AJ20" i="11"/>
  <c r="AF20" i="11"/>
  <c r="AE20" i="11"/>
  <c r="AC20" i="11"/>
  <c r="AB20" i="11"/>
  <c r="AA20" i="11"/>
  <c r="Z20" i="11"/>
  <c r="Y20" i="11"/>
  <c r="CP20" i="11"/>
  <c r="CO20" i="11"/>
  <c r="CN20" i="11"/>
  <c r="X20" i="11"/>
  <c r="S20" i="11"/>
  <c r="W20" i="11"/>
  <c r="CM20" i="11"/>
  <c r="V20" i="11"/>
  <c r="CI20" i="11"/>
  <c r="Q20" i="11"/>
  <c r="P20" i="11"/>
  <c r="O20" i="11"/>
  <c r="N20" i="11"/>
  <c r="M20" i="11"/>
  <c r="L20" i="11"/>
  <c r="K20" i="11"/>
  <c r="J20" i="11"/>
  <c r="I20" i="11"/>
  <c r="BS19" i="11"/>
  <c r="BR19" i="11"/>
  <c r="K19" i="11"/>
  <c r="J19" i="11"/>
  <c r="I19" i="11"/>
  <c r="G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BC11" authorId="0" shapeId="0" xr:uid="{1C8708A1-4628-4D28-BBF9-D35CA708C906}">
      <text>
        <r>
          <rPr>
            <b/>
            <sz val="9"/>
            <color indexed="81"/>
            <rFont val="Tahoma"/>
            <family val="2"/>
          </rPr>
          <t>miles:</t>
        </r>
        <r>
          <rPr>
            <sz val="9"/>
            <color indexed="81"/>
            <rFont val="Tahoma"/>
            <family val="2"/>
          </rPr>
          <t xml:space="preserve">
More recent version at the link from 24 June 2016.</t>
        </r>
      </text>
    </comment>
    <comment ref="BC23" authorId="0" shapeId="0" xr:uid="{58CEB170-72EC-452A-BF45-CCC717C58FAA}">
      <text>
        <r>
          <rPr>
            <b/>
            <sz val="9"/>
            <color indexed="81"/>
            <rFont val="Tahoma"/>
            <family val="2"/>
          </rPr>
          <t>miles:</t>
        </r>
        <r>
          <rPr>
            <sz val="9"/>
            <color indexed="81"/>
            <rFont val="Tahoma"/>
            <family val="2"/>
          </rPr>
          <t xml:space="preserve">
See slide 3. This is the best I could find</t>
        </r>
      </text>
    </comment>
    <comment ref="BC24" authorId="0" shapeId="0" xr:uid="{F8BE707F-8306-49E7-A935-16E6E64D2773}">
      <text>
        <r>
          <rPr>
            <b/>
            <sz val="9"/>
            <color indexed="81"/>
            <rFont val="Tahoma"/>
            <family val="2"/>
          </rPr>
          <t>miles:</t>
        </r>
        <r>
          <rPr>
            <sz val="9"/>
            <color indexed="81"/>
            <rFont val="Tahoma"/>
            <family val="2"/>
          </rPr>
          <t xml:space="preserve">
https://www.peterson.af.mil/About/Fact-Sheets/Display/Article/1060346/18th-space-control-squadron/</t>
        </r>
      </text>
    </comment>
    <comment ref="BE168" authorId="0" shapeId="0" xr:uid="{1FD99F7C-DCBF-40B1-8B8B-CCB187EBFCCE}">
      <text>
        <r>
          <rPr>
            <b/>
            <sz val="9"/>
            <color indexed="81"/>
            <rFont val="Tahoma"/>
            <family val="2"/>
          </rPr>
          <t>miles:</t>
        </r>
        <r>
          <rPr>
            <sz val="9"/>
            <color indexed="81"/>
            <rFont val="Tahoma"/>
            <family val="2"/>
          </rPr>
          <t xml:space="preserve">
Providerd to state but by launch or O/O.  Should this be a new line instead?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BF11" authorId="0" shapeId="0" xr:uid="{49E9A971-AFE7-48EF-97E9-D18538A003AF}">
      <text>
        <r>
          <rPr>
            <b/>
            <sz val="9"/>
            <color indexed="81"/>
            <rFont val="Tahoma"/>
            <family val="2"/>
          </rPr>
          <t>miles:</t>
        </r>
        <r>
          <rPr>
            <sz val="9"/>
            <color indexed="81"/>
            <rFont val="Tahoma"/>
            <family val="2"/>
          </rPr>
          <t xml:space="preserve">
More recent version at the link from 24 June 2016.</t>
        </r>
      </text>
    </comment>
    <comment ref="BF23" authorId="0" shapeId="0" xr:uid="{7525A6EB-57C2-4D08-B876-1CB6C51AB1F1}">
      <text>
        <r>
          <rPr>
            <b/>
            <sz val="9"/>
            <color indexed="81"/>
            <rFont val="Tahoma"/>
            <family val="2"/>
          </rPr>
          <t>miles:</t>
        </r>
        <r>
          <rPr>
            <sz val="9"/>
            <color indexed="81"/>
            <rFont val="Tahoma"/>
            <family val="2"/>
          </rPr>
          <t xml:space="preserve">
See slide 3. This is the best I could find</t>
        </r>
      </text>
    </comment>
    <comment ref="BF24" authorId="0" shapeId="0" xr:uid="{4CA00B33-471A-4803-A7CF-B65604E7F1AA}">
      <text>
        <r>
          <rPr>
            <b/>
            <sz val="9"/>
            <color indexed="81"/>
            <rFont val="Tahoma"/>
            <family val="2"/>
          </rPr>
          <t>miles:</t>
        </r>
        <r>
          <rPr>
            <sz val="9"/>
            <color indexed="81"/>
            <rFont val="Tahoma"/>
            <family val="2"/>
          </rPr>
          <t xml:space="preserve">
https://www.peterson.af.mil/About/Fact-Sheets/Display/Article/1060346/18th-space-control-squadron/</t>
        </r>
      </text>
    </comment>
    <comment ref="BH168" authorId="0" shapeId="0" xr:uid="{E668E820-53D8-4FFE-90D8-4569DBB6A232}">
      <text>
        <r>
          <rPr>
            <b/>
            <sz val="9"/>
            <color indexed="81"/>
            <rFont val="Tahoma"/>
            <family val="2"/>
          </rPr>
          <t>miles:</t>
        </r>
        <r>
          <rPr>
            <sz val="9"/>
            <color indexed="81"/>
            <rFont val="Tahoma"/>
            <family val="2"/>
          </rPr>
          <t xml:space="preserve">
Providerd to state but by launch or O/O.  Should this be a new line instead?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BU120" authorId="0" shapeId="0" xr:uid="{97164127-3C12-43C4-A646-2112F8CB6F8C}">
      <text>
        <r>
          <rPr>
            <b/>
            <sz val="9"/>
            <color indexed="81"/>
            <rFont val="Tahoma"/>
            <family val="2"/>
          </rPr>
          <t>miles:</t>
        </r>
        <r>
          <rPr>
            <sz val="9"/>
            <color indexed="81"/>
            <rFont val="Tahoma"/>
            <family val="2"/>
          </rPr>
          <t xml:space="preserve">
Providerd to state but by launch or O/O.  Should this be a new line instead?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BU120" authorId="0" shapeId="0" xr:uid="{343B5B19-6714-4DEB-9854-DA2EF2296814}">
      <text>
        <r>
          <rPr>
            <b/>
            <sz val="9"/>
            <color indexed="81"/>
            <rFont val="Tahoma"/>
            <family val="2"/>
          </rPr>
          <t>miles:</t>
        </r>
        <r>
          <rPr>
            <sz val="9"/>
            <color indexed="81"/>
            <rFont val="Tahoma"/>
            <family val="2"/>
          </rPr>
          <t xml:space="preserve">
Providerd to state but by launch or O/O.  Should this be a new line instead?</t>
        </r>
      </text>
    </comment>
  </commentList>
</comments>
</file>

<file path=xl/sharedStrings.xml><?xml version="1.0" encoding="utf-8"?>
<sst xmlns="http://schemas.openxmlformats.org/spreadsheetml/2006/main" count="8116" uniqueCount="1611">
  <si>
    <t>UN Treaty on principles of states in outer space</t>
  </si>
  <si>
    <t>Date of current release:</t>
  </si>
  <si>
    <t>Anticipated date of next update:</t>
  </si>
  <si>
    <t>UN Agreement on […] return of objects launched into outer space</t>
  </si>
  <si>
    <t>Document ID:</t>
  </si>
  <si>
    <t>Treaty</t>
  </si>
  <si>
    <t>International</t>
  </si>
  <si>
    <t>UN Treaty Series, vol. 610, No 8843</t>
  </si>
  <si>
    <t>International Space Law: UN Instruments</t>
  </si>
  <si>
    <t>●</t>
  </si>
  <si>
    <t xml:space="preserve">Not subject to national appropriation, occupation or sovereignty </t>
  </si>
  <si>
    <t>Abide by international law and UN charter</t>
  </si>
  <si>
    <t>Launching States shall consider requests from other parties to observe launches</t>
  </si>
  <si>
    <t xml:space="preserve">All stations, installations, space vehicles on celestial bodies open to others </t>
  </si>
  <si>
    <t>UN Treaty Series, vol. 961, No. 13810</t>
  </si>
  <si>
    <t>UN Treaty Series, vol. 672, No. 9574</t>
  </si>
  <si>
    <t>UN Treaty Series, vol. 1023, No. 15020</t>
  </si>
  <si>
    <t>Freely accessible and for benefit, scientific investigation and interests of all States</t>
  </si>
  <si>
    <t>Launching state shall register space object in its own registry</t>
  </si>
  <si>
    <t>All moon activities adhere to international law and peaceful purposes</t>
  </si>
  <si>
    <t>Moon and celestial bodies open to all, for exlusively peaceful purposes</t>
  </si>
  <si>
    <t>UN Treaty Series, vol. 1363, No. 23002</t>
  </si>
  <si>
    <t>UN GA resolution 1962 (XVIII)</t>
  </si>
  <si>
    <t>UN GA resolution 37/92</t>
  </si>
  <si>
    <t>Declaration</t>
  </si>
  <si>
    <t>Principles</t>
  </si>
  <si>
    <t>UN Convention on international liability for damage caused by space objects</t>
  </si>
  <si>
    <t>UN Convention on registering objects launched into outer space</t>
  </si>
  <si>
    <t>Mission</t>
  </si>
  <si>
    <t>Phone</t>
  </si>
  <si>
    <t>Organization</t>
  </si>
  <si>
    <t>Jones</t>
  </si>
  <si>
    <t>Other Countries</t>
  </si>
  <si>
    <t>Kunstadter</t>
  </si>
  <si>
    <t>WEF</t>
  </si>
  <si>
    <t>Oltrogge</t>
  </si>
  <si>
    <t>UK</t>
  </si>
  <si>
    <t>SWF</t>
  </si>
  <si>
    <t>Space Foundation</t>
  </si>
  <si>
    <t>SIA</t>
  </si>
  <si>
    <t>SDA</t>
  </si>
  <si>
    <t>Holworth</t>
  </si>
  <si>
    <t>S. Korea</t>
  </si>
  <si>
    <t>Russia</t>
  </si>
  <si>
    <t>Kunstadter/Thompson</t>
  </si>
  <si>
    <t>NSC/UAG</t>
  </si>
  <si>
    <t>NASA</t>
  </si>
  <si>
    <t>NAC/RPC</t>
  </si>
  <si>
    <t>Hejduk</t>
  </si>
  <si>
    <t>JAXA</t>
  </si>
  <si>
    <t>IUAI</t>
  </si>
  <si>
    <t>Israel</t>
  </si>
  <si>
    <t>ISO</t>
  </si>
  <si>
    <t>Newman</t>
  </si>
  <si>
    <t>India</t>
  </si>
  <si>
    <t>Long</t>
  </si>
  <si>
    <t>IISL</t>
  </si>
  <si>
    <t>Kunstatder/Thompson</t>
  </si>
  <si>
    <t>IC</t>
  </si>
  <si>
    <t>Thompson</t>
  </si>
  <si>
    <t>IADC</t>
  </si>
  <si>
    <t>Aerospace</t>
  </si>
  <si>
    <t>IAASS</t>
  </si>
  <si>
    <t>Jones/Oltrogge</t>
  </si>
  <si>
    <t>IAA</t>
  </si>
  <si>
    <t>Shepperd</t>
  </si>
  <si>
    <t>GVF</t>
  </si>
  <si>
    <t>FCC</t>
  </si>
  <si>
    <t>Heil</t>
  </si>
  <si>
    <t>FAA</t>
  </si>
  <si>
    <t>ESPI</t>
  </si>
  <si>
    <t>ESOA</t>
  </si>
  <si>
    <t>ESA</t>
  </si>
  <si>
    <t>ECSS</t>
  </si>
  <si>
    <t>DOC</t>
  </si>
  <si>
    <t>DLR</t>
  </si>
  <si>
    <t>CSIS</t>
  </si>
  <si>
    <t>CSF</t>
  </si>
  <si>
    <t>COPUOS</t>
  </si>
  <si>
    <t>CONFERS</t>
  </si>
  <si>
    <t>CNES</t>
  </si>
  <si>
    <t>China</t>
  </si>
  <si>
    <t>CCSDS</t>
  </si>
  <si>
    <t>Canadian Space Agency</t>
  </si>
  <si>
    <t>ASTM</t>
  </si>
  <si>
    <t>Asia Pacific</t>
  </si>
  <si>
    <t>ASI</t>
  </si>
  <si>
    <t>Magnus</t>
  </si>
  <si>
    <t>ASAP</t>
  </si>
  <si>
    <t>ANSII</t>
  </si>
  <si>
    <t>AIAA</t>
  </si>
  <si>
    <t>AGI</t>
  </si>
  <si>
    <t>AFIs</t>
  </si>
  <si>
    <t>AEB</t>
  </si>
  <si>
    <t>18th</t>
  </si>
  <si>
    <t>Assignee</t>
  </si>
  <si>
    <t>571-304-7558</t>
  </si>
  <si>
    <t>roger.c.thompson@aero.org</t>
  </si>
  <si>
    <t>Roger</t>
  </si>
  <si>
    <t>571-246-7703</t>
  </si>
  <si>
    <t>Ryan.Shepperd@iridium.com</t>
  </si>
  <si>
    <t>Iridium</t>
  </si>
  <si>
    <t>Ryan</t>
  </si>
  <si>
    <t>719-482-4552</t>
  </si>
  <si>
    <t>oltrogge@agi.com</t>
  </si>
  <si>
    <t>Dan</t>
  </si>
  <si>
    <t>855-427-1891</t>
  </si>
  <si>
    <t>gal@legalparallax.com</t>
  </si>
  <si>
    <t>Legal Parallax, LLC</t>
  </si>
  <si>
    <t>George</t>
  </si>
  <si>
    <t>212-915-6387</t>
  </si>
  <si>
    <t>chris.kunstadter@axaxl.com</t>
  </si>
  <si>
    <t>AXA XL</t>
  </si>
  <si>
    <t>Chris</t>
  </si>
  <si>
    <t>202-503-1563</t>
  </si>
  <si>
    <t>tjones@sia.org</t>
  </si>
  <si>
    <t>Therese</t>
  </si>
  <si>
    <t>575-646-6414</t>
  </si>
  <si>
    <t>pahynes@ad.nmsu.edu</t>
  </si>
  <si>
    <t>Pat</t>
  </si>
  <si>
    <t>Hynes</t>
  </si>
  <si>
    <t>704-701-7918</t>
  </si>
  <si>
    <t>chiemi.heil@dot.gov</t>
  </si>
  <si>
    <t>DoT</t>
  </si>
  <si>
    <t>Chiemi</t>
  </si>
  <si>
    <t>703-812-0629</t>
  </si>
  <si>
    <t>Michael.P.Gleason@aero.org</t>
  </si>
  <si>
    <t>Aerospace CSPS</t>
  </si>
  <si>
    <t>Michael</t>
  </si>
  <si>
    <t>Gleason</t>
  </si>
  <si>
    <t>Email</t>
  </si>
  <si>
    <t>First</t>
  </si>
  <si>
    <t>Last</t>
  </si>
  <si>
    <t>AIAA STM WG Task 3</t>
  </si>
  <si>
    <t>Document Source/URL</t>
  </si>
  <si>
    <t>B</t>
  </si>
  <si>
    <t>USG ODMSP</t>
  </si>
  <si>
    <t>Member list URL</t>
  </si>
  <si>
    <t>https://www.itu.int/rec/R-REC-S.1003-2-201012-I/en</t>
  </si>
  <si>
    <t>www.itu.int</t>
  </si>
  <si>
    <t>Telecommunications</t>
  </si>
  <si>
    <t>https://www.itu.int/online/mm/scripts/gensel8</t>
  </si>
  <si>
    <t>Dan Oltrogge</t>
  </si>
  <si>
    <t xml:space="preserve">Type (Treaty, declaration, principles, regulation, standard, recommendation, guideline, industry) </t>
  </si>
  <si>
    <t>Recommendation</t>
  </si>
  <si>
    <t>Attribute</t>
  </si>
  <si>
    <t>Consensus or percent majority required of participating developers</t>
  </si>
  <si>
    <t>Assigned Contacting individual</t>
  </si>
  <si>
    <t>USA</t>
  </si>
  <si>
    <t>Brazil</t>
  </si>
  <si>
    <t>Scope:</t>
  </si>
  <si>
    <t>ANSI</t>
  </si>
  <si>
    <t>American National Standards Institute (ANSI)</t>
  </si>
  <si>
    <t>American Institute for Aeronautics and Astronautics (AIAA)</t>
  </si>
  <si>
    <t>TBD</t>
  </si>
  <si>
    <t>v. 1.0</t>
  </si>
  <si>
    <t>By endorsement</t>
  </si>
  <si>
    <t>Binding or non-binding (B or NB) for participating members:</t>
  </si>
  <si>
    <t>NB</t>
  </si>
  <si>
    <t>National</t>
  </si>
  <si>
    <t>?</t>
  </si>
  <si>
    <t>Capacity building</t>
  </si>
  <si>
    <t>www.unoosa.org/</t>
  </si>
  <si>
    <t>www.unoosa.org/oosa/en/ourwork/copuos/documents.html</t>
  </si>
  <si>
    <t>Box score* (how many have ratified/signed/endorsed):</t>
  </si>
  <si>
    <t>www.unoosa.org/documents/pdf/spacelaw/treatystatus/AC105_C2_2019_CRP03E.pdf</t>
  </si>
  <si>
    <t xml:space="preserve"> Entity or country URL</t>
  </si>
  <si>
    <t>Date of last characterization</t>
  </si>
  <si>
    <t>Organization framework</t>
  </si>
  <si>
    <t>Training and/or informational materials available at:</t>
  </si>
  <si>
    <t>Point of contact name:</t>
  </si>
  <si>
    <t>Point of contact phone</t>
  </si>
  <si>
    <t>Point of contact e-mail</t>
  </si>
  <si>
    <t>www.aeb.gov.br/</t>
  </si>
  <si>
    <t>www.iadc-online.org</t>
  </si>
  <si>
    <t>www.aiaa.org</t>
  </si>
  <si>
    <t>www.ansi.org</t>
  </si>
  <si>
    <t>Constituency:</t>
  </si>
  <si>
    <t>Countries</t>
  </si>
  <si>
    <t>Space agencies</t>
  </si>
  <si>
    <t>International governmental forum for the worldwide coordination of activities related to the issues of man-made and natural debris in space</t>
  </si>
  <si>
    <t>-</t>
  </si>
  <si>
    <t>Govern the exploration and use of space for the benefit of all humanity: for peace, security and development</t>
  </si>
  <si>
    <t>Dedicated to the global aerospace profession</t>
  </si>
  <si>
    <t>Engineers</t>
  </si>
  <si>
    <t>Academia</t>
  </si>
  <si>
    <t>CalPoly</t>
  </si>
  <si>
    <t>Canada</t>
  </si>
  <si>
    <t>www.calpoly.edu/</t>
  </si>
  <si>
    <t>Promote the autonomy of the Brazilian space sector.</t>
  </si>
  <si>
    <t>Andrew Dryden</t>
  </si>
  <si>
    <t>Point of contact title</t>
  </si>
  <si>
    <t>technical program manager</t>
  </si>
  <si>
    <t>Point of contact department</t>
  </si>
  <si>
    <t>ISO central secretariat</t>
  </si>
  <si>
    <t>Niklas Hedman</t>
  </si>
  <si>
    <t>Chief</t>
  </si>
  <si>
    <t>UNOOSA Policy/Legal</t>
  </si>
  <si>
    <t>+43-126060-4943</t>
  </si>
  <si>
    <t>niklas.hedman@un.org</t>
  </si>
  <si>
    <t>dryden@iso.org</t>
  </si>
  <si>
    <t>Asia-Pacific</t>
  </si>
  <si>
    <t>Agência Espacial Brasileira (AEB)</t>
  </si>
  <si>
    <t>Nav WG member</t>
  </si>
  <si>
    <t>AGI CSSI</t>
  </si>
  <si>
    <t>+17194824552</t>
  </si>
  <si>
    <t>Space nuclear reactors only if high reliability, controlled disposal or certain orbits</t>
  </si>
  <si>
    <t>Radioisotope generators may be used for interplanetary missions or if spacecraft stored in high orbit</t>
  </si>
  <si>
    <t>Radioisotope generators shall be protected by containment system able to withstand reentry</t>
  </si>
  <si>
    <t>Guidelines</t>
  </si>
  <si>
    <t>Space Debris Mitigation Guidelines of the Committee on the Peaceful Uses of Outer Space</t>
  </si>
  <si>
    <t>www.unoosa.org/pdf/publications/st_space_49E.pdf</t>
  </si>
  <si>
    <t>UN GA resolution 62/217</t>
  </si>
  <si>
    <t>www.unoosa.org/oosa/en/members/index.html</t>
  </si>
  <si>
    <t>www.unoosa.org/oosa/en/ourwork/copuos/history.html</t>
  </si>
  <si>
    <t>A/AC.105/C.1/L.366</t>
  </si>
  <si>
    <t>Incorporate by reference</t>
  </si>
  <si>
    <t>Rec. ITU-R S.1003-2</t>
  </si>
  <si>
    <t>Environmental protection of the
geostationary-satellite orbit</t>
  </si>
  <si>
    <t>jorge-alberto.ciccorossi@itu.org</t>
  </si>
  <si>
    <t>Jorge Ciccorossi</t>
  </si>
  <si>
    <t>Guidelines for the Long-term Sustainability of Outer Space Activities</t>
  </si>
  <si>
    <t>Standards</t>
  </si>
  <si>
    <t>Navigation Working Group Family of Standards</t>
  </si>
  <si>
    <t>France</t>
  </si>
  <si>
    <t>ISRO</t>
  </si>
  <si>
    <t>https://static.e-publishing.af.mil/production/1/af_se/publication/afi91-217/afi91-217.pdf</t>
  </si>
  <si>
    <t>Air Force Instruction 91-217, "Safety"</t>
  </si>
  <si>
    <t>Air Force Instruction 14-2SPACE, "Intelligence"</t>
  </si>
  <si>
    <t>Regulation</t>
  </si>
  <si>
    <t>AFI 14-2SPACE</t>
  </si>
  <si>
    <t>AFI 91-217</t>
  </si>
  <si>
    <t>Inter-Agency</t>
  </si>
  <si>
    <t>Commercial Spaceflight Federation (CSF)</t>
  </si>
  <si>
    <t>EU</t>
  </si>
  <si>
    <t>European Space Policy Institute (ESPI)</t>
  </si>
  <si>
    <t>European Space Operators Association (ESOA)</t>
  </si>
  <si>
    <t>Federal Aviation Administration (FAA)</t>
  </si>
  <si>
    <t>Department of Commerce (DoC)</t>
  </si>
  <si>
    <t>United States Air Force (USAF)</t>
  </si>
  <si>
    <t>Federal Communications Commission (FCC)</t>
  </si>
  <si>
    <t>International Academy of Astronautics (IAA)</t>
  </si>
  <si>
    <t>International Association for the Advancement of Space Safety (IAASS)</t>
  </si>
  <si>
    <t>SAFETY STANDARD: COMMERCIAL HUMAN-RATED SPACE SYSTEMS</t>
  </si>
  <si>
    <t>IAASS-SSI-1700</t>
  </si>
  <si>
    <t>https://www.sae.org/standards/</t>
  </si>
  <si>
    <t>http://iaass.space-safety.org</t>
  </si>
  <si>
    <t>http://iaass.space-safety.org/organization/</t>
  </si>
  <si>
    <t>Standard</t>
  </si>
  <si>
    <t>F-47 ?</t>
  </si>
  <si>
    <t>International Institute of Space Law (IISL)</t>
  </si>
  <si>
    <t>https://iislweb.org/</t>
  </si>
  <si>
    <t>Industry Association</t>
  </si>
  <si>
    <t>(IUAI)</t>
  </si>
  <si>
    <t>(NAC/RPC)</t>
  </si>
  <si>
    <t>Space Data Association (SDA)</t>
  </si>
  <si>
    <t>Satellite Industry Association (SIA)</t>
  </si>
  <si>
    <t>World Economic Forum (WEF)</t>
  </si>
  <si>
    <t>Secure World Foundation (SWF)</t>
  </si>
  <si>
    <t>Japan</t>
  </si>
  <si>
    <t>United Kingdom</t>
  </si>
  <si>
    <t>Other countries</t>
  </si>
  <si>
    <t>National Space Council (NSC) and User's Advisory Group (UAG)</t>
  </si>
  <si>
    <t>Broad Category</t>
  </si>
  <si>
    <t>Terminology</t>
  </si>
  <si>
    <t>Casualty risk</t>
  </si>
  <si>
    <t>Registration</t>
  </si>
  <si>
    <t>Health &amp; status</t>
  </si>
  <si>
    <t>Contamination (physical)</t>
  </si>
  <si>
    <t>Contamination (RFI)</t>
  </si>
  <si>
    <t>Broad categories:</t>
  </si>
  <si>
    <t>Moon &amp; celestial bodies</t>
  </si>
  <si>
    <t>Object</t>
  </si>
  <si>
    <t>Spacecraft</t>
  </si>
  <si>
    <t>Released debris (S/C)</t>
  </si>
  <si>
    <t>IADC Space Debris Mitigation Guidelines</t>
  </si>
  <si>
    <t>ISO 24113: Space systems - Space debris mitigaton requirements</t>
  </si>
  <si>
    <t>TCBMs</t>
  </si>
  <si>
    <t>Space law</t>
  </si>
  <si>
    <t>Contamination (radiation)</t>
  </si>
  <si>
    <t>Cooperation, inclusiveness</t>
  </si>
  <si>
    <t>Exchange of space data</t>
  </si>
  <si>
    <t>Moon and celestial bodies</t>
  </si>
  <si>
    <t>Jurisdiction &amp; ownership</t>
  </si>
  <si>
    <t>Treaty on Principles Governing the Activities of States in the Exploration and Use of Outer Space, including the Moon and Other Celestial Bodies</t>
  </si>
  <si>
    <t>Agreement on the Rescue of Astronauts, the Return of Astronauts and the Return of Objects Launched into Outer Space</t>
  </si>
  <si>
    <t>Convention on International Liability for Damage Caused by Space Objects</t>
  </si>
  <si>
    <t>Convention on Registration of Objects Launched into Outer Space</t>
  </si>
  <si>
    <t>Agreement Governing the Activities of States on the Moon and Other Celestial Bodies</t>
  </si>
  <si>
    <t>Declaration of Legal Principles Governing the Activities of States in the Exploration and Uses of Outer Space</t>
  </si>
  <si>
    <t>The Principles Relevant to the Use of Nuclear Power Sources in Outer Space</t>
  </si>
  <si>
    <t>http://www.unoosa.org/pdf/gares/ARES_18_1962E.pdf</t>
  </si>
  <si>
    <t>http://www.unoosa.org/oosa/en/ourwork/spacelaw/principles/nps-principles.html</t>
  </si>
  <si>
    <t>http://www.unoosa.org/oosa/en/ourwork/spacelaw/treaties/intromoon-agreement.html</t>
  </si>
  <si>
    <t>http://www.unoosa.org/oosa/en/ourwork/spacelaw/treaties/introouterspacetreaty.html</t>
  </si>
  <si>
    <t>http://www.unoosa.org/oosa/en/ourwork/spacelaw/treaties/introrescueagreement.html</t>
  </si>
  <si>
    <t>http://www.unoosa.org/oosa/en/ourwork/spacelaw/treaties/introliability-convention.html</t>
  </si>
  <si>
    <t>http://www.unoosa.org/oosa/en/ourwork/spacelaw/treaties/introregistration-convention.html</t>
  </si>
  <si>
    <t>92% (w/o Israel)</t>
  </si>
  <si>
    <t>8% (France/India/Kazakhstan)</t>
  </si>
  <si>
    <t>https://standards.nasa.gov/standard/nasa/nasa-std-871914.</t>
  </si>
  <si>
    <t>ISO 24113</t>
  </si>
  <si>
    <t xml:space="preserve">https://www.iso.org/standards.html </t>
  </si>
  <si>
    <t>Percent of participants with indigenous launch capability that ratified/signed/endorsed:</t>
  </si>
  <si>
    <t>Percent of participants that ratified/signed/endorsed:</t>
  </si>
  <si>
    <t>www.iso.org</t>
  </si>
  <si>
    <t>http://www.unoosa.org/documents/pdf/copuos/stsc/2019/tech-07E.pdf</t>
  </si>
  <si>
    <t>International Standardization body</t>
  </si>
  <si>
    <t>Probability of accidental collision in orbit</t>
  </si>
  <si>
    <t>Intentional destruction and other harmful activities</t>
  </si>
  <si>
    <t>Guideline 6: Limit  long-term presence</t>
  </si>
  <si>
    <t>Upperstages</t>
  </si>
  <si>
    <t>Guideline 7: Limit long-term interference</t>
  </si>
  <si>
    <t>ITU GSO Protection</t>
  </si>
  <si>
    <t>IADC Guidelines</t>
  </si>
  <si>
    <t>LTS Guidelines</t>
  </si>
  <si>
    <t>Common name of document:</t>
  </si>
  <si>
    <t>Actual full title of Safety-of-Flight, SSA or STM-relevant document:</t>
  </si>
  <si>
    <t>Outer Space Treaty</t>
  </si>
  <si>
    <t>Rescue Agreement</t>
  </si>
  <si>
    <t>Liability Convention</t>
  </si>
  <si>
    <t>Registration Convention</t>
  </si>
  <si>
    <t>Moon Agreement</t>
  </si>
  <si>
    <t>Declaration of Legal Principles</t>
  </si>
  <si>
    <t>Nuclear Power Sources Principles</t>
  </si>
  <si>
    <t>UN Space Debris Mitigation Guidelines</t>
  </si>
  <si>
    <t>CCSDS Space Messages</t>
  </si>
  <si>
    <t>French Space Law</t>
  </si>
  <si>
    <t>IAA SDSR</t>
  </si>
  <si>
    <t>RF interference with active S/C during transfer to graveyard orbit</t>
  </si>
  <si>
    <t>Cooperating and duly regarding the interests of other States</t>
  </si>
  <si>
    <t>Art. IX: States shall cooperate and duly regard</t>
  </si>
  <si>
    <t>Art. III, IV: State of registry shall furnish the UN registry with basic registry information</t>
  </si>
  <si>
    <t>Return of space objects</t>
  </si>
  <si>
    <t>Art. VIII: Space objects shall be returned to registering/launching State</t>
  </si>
  <si>
    <t>Art. V: Space objects shall be returned to registering/launching State</t>
  </si>
  <si>
    <t>Jurisdiction of space objects</t>
  </si>
  <si>
    <t>Art. VIII: Registering State retains jurisdiction and control while in space or on  celestial body</t>
  </si>
  <si>
    <t>Principle 9: Each launching or procuring state shall be internationally liable</t>
  </si>
  <si>
    <t>Art. V: States shall render assistance</t>
  </si>
  <si>
    <t>Art. VI: States bear responsibility</t>
  </si>
  <si>
    <t>LEO or LEO-crossing debris left by LV upper stages</t>
  </si>
  <si>
    <t>Guideline 5: Minimize potential for post-mission breakups resulting from stored energy</t>
  </si>
  <si>
    <t>Life cycle phase</t>
  </si>
  <si>
    <t>Clause 8: Each State which launches or procures the launching of an object into outer space, and each State from whose territory or facility an object is launched, is internationally
liable for damage by such object or its component parts on the earth, in air space, or in outer space.</t>
  </si>
  <si>
    <t>Liability for damage to a foreign State or to its natural or juridical persons or property in space</t>
  </si>
  <si>
    <t>Liability for damage to a foreign State or to its natural or juridical persons or property on Earth's surface or aircraft in flight</t>
  </si>
  <si>
    <t>Art. VII: Launching State is internationally
liable for damage to another State Party or
to its natural or juridical persons by such object or its component parts on the Earth, in air space or in outer space, including the Moon and other celestial bodies.</t>
  </si>
  <si>
    <r>
      <t xml:space="preserve">Art. II, IV:  Launching State(s) are liable </t>
    </r>
    <r>
      <rPr>
        <b/>
        <sz val="11"/>
        <color theme="1"/>
        <rFont val="Calibri"/>
        <family val="2"/>
        <scheme val="minor"/>
      </rPr>
      <t>only if due to its fault or the fault of persons for whom it is responsible (at fault liability)</t>
    </r>
  </si>
  <si>
    <r>
      <t xml:space="preserve">Art. III to XII: </t>
    </r>
    <r>
      <rPr>
        <b/>
        <sz val="11"/>
        <color theme="1"/>
        <rFont val="Calibri"/>
        <family val="2"/>
        <scheme val="minor"/>
      </rPr>
      <t xml:space="preserve">In this case, the liability of the Launching State(s) shall be absolute. </t>
    </r>
  </si>
  <si>
    <t>Clause 5:  States bear international responsibility</t>
  </si>
  <si>
    <t>Art. XIV: States bear international responsibility</t>
  </si>
  <si>
    <t>Recurrent maneuver capability</t>
  </si>
  <si>
    <t>N/A</t>
  </si>
  <si>
    <t>Operations</t>
  </si>
  <si>
    <t>Mission extension</t>
  </si>
  <si>
    <t>Disposal</t>
  </si>
  <si>
    <t>Design &amp; ops</t>
  </si>
  <si>
    <t>Design</t>
  </si>
  <si>
    <t>Mission ext</t>
  </si>
  <si>
    <t>Launch</t>
  </si>
  <si>
    <t>Reentry</t>
  </si>
  <si>
    <t>Released debris (LV, U/S)</t>
  </si>
  <si>
    <t>S/C and U/S</t>
  </si>
  <si>
    <t>S/C, LV and U/S</t>
  </si>
  <si>
    <t>Space Envir.</t>
  </si>
  <si>
    <t>Lifecycle Phase</t>
  </si>
  <si>
    <t>CLEAN_LINE</t>
  </si>
  <si>
    <t>LV &amp; U/S</t>
  </si>
  <si>
    <t>Protection of population and biosphere against nuclear radiation hazards</t>
  </si>
  <si>
    <t>Installation or placement of nuclear weapons in space</t>
  </si>
  <si>
    <t>Monitoring of spacecraft conditions to detect any anomalies that could lead to an accidental breakup</t>
  </si>
  <si>
    <t>Monitoring of spacecraft conditions to detect any anomalies that could prevent post-mission disposal</t>
  </si>
  <si>
    <t>Assist any astronauts in distress</t>
  </si>
  <si>
    <t>Orbit lifetime</t>
  </si>
  <si>
    <t>Retrieval</t>
  </si>
  <si>
    <t xml:space="preserve">Space Debris Mitigation Plan </t>
  </si>
  <si>
    <t>ESA Space Debris Mitigation Policy</t>
  </si>
  <si>
    <t>ECSS-U-AS-10C</t>
  </si>
  <si>
    <t>http://everyspec.com/ESA/ECSS-U-AS-10C_47899/</t>
  </si>
  <si>
    <t>Oltroge</t>
  </si>
  <si>
    <t>ECSS-U-AS-10C, ESA/ADMIN/IPOL(2014)2</t>
  </si>
  <si>
    <t>Holger Krag</t>
  </si>
  <si>
    <t>Director</t>
  </si>
  <si>
    <t>ESA Space Debris Office</t>
  </si>
  <si>
    <t>+49-6151-902280</t>
  </si>
  <si>
    <t>holger.krag@esa.int</t>
  </si>
  <si>
    <t>ADOPTED</t>
  </si>
  <si>
    <t>https://www.iadc-online.org/References/Docu/admin-ipol-2014-002e.pdf</t>
  </si>
  <si>
    <t>ESA Space Debris Mitigation Policy for Agency Projects</t>
  </si>
  <si>
    <t>ESA/ADMIN/IPOL(2014)2</t>
  </si>
  <si>
    <t>IADC-02-01 Rev 1</t>
  </si>
  <si>
    <t>https://www.iadc-online.org/Documents/IADC-2002-01,%20IADC%20Space%20Debris%20Guidelines,%20Revision%201.pdf</t>
  </si>
  <si>
    <t xml:space="preserve">https://www.iadc-online.org/ </t>
  </si>
  <si>
    <t>Liability for damage from nuclear power sources</t>
  </si>
  <si>
    <t>Responsibility for national activities</t>
  </si>
  <si>
    <t>Responsibility for national use of nuclear power in space</t>
  </si>
  <si>
    <t>Released debris (S/C, U/S)</t>
  </si>
  <si>
    <t>Release of space debris by pyrotechnic device</t>
  </si>
  <si>
    <t>Space Data Message:  Launch information</t>
  </si>
  <si>
    <t>Space Data Message:  Conjunction information</t>
  </si>
  <si>
    <t>Space Data Message:  Attitude information</t>
  </si>
  <si>
    <t>Adopt/revise/amend national regulatory frameworks per UN treaty , GA Res A/RES/68/74 and UN OST</t>
  </si>
  <si>
    <t>Space Data Message:  Navigation information</t>
  </si>
  <si>
    <t xml:space="preserve">Space Data Message:  Orbit information </t>
  </si>
  <si>
    <t>Space Data Message:  Reentry information</t>
  </si>
  <si>
    <t>Space Data Message:  Tracking information</t>
  </si>
  <si>
    <t>Principle 3.4: Shall be thorough &amp; comprehensive, conducted by Launch State; results should be publicly shared</t>
  </si>
  <si>
    <t>Nuclear safety assessments</t>
  </si>
  <si>
    <t>Nuclear malfunction</t>
  </si>
  <si>
    <t>Principle 7: all States with space monitoring facillities shall communicate information</t>
  </si>
  <si>
    <t>Nuclear space object malfunction</t>
  </si>
  <si>
    <t>Principle 3.5: Launch  State shall inform States concerned</t>
  </si>
  <si>
    <t>Criteria for initiating disposal maneuver</t>
  </si>
  <si>
    <t>Notification of reentry time, trajectory and associated ground area</t>
  </si>
  <si>
    <t>Collision risk active management by design and operations</t>
  </si>
  <si>
    <t>ODM ENCOURAGED</t>
  </si>
  <si>
    <t>Annex A: Members should submit observational data on a periodic basis to facilitate independent orbit determination verification</t>
  </si>
  <si>
    <t>Annex A(o): When acceleration vector data is not present, 2-point Hermitian 3rd-order interpolation may be used</t>
  </si>
  <si>
    <t>Annex A(q): Time steps should be adjusted using regularized time to control the associated angular step size.  For ephemeris in which position and velocity are not necessarily consistent (SGP4), a maximum of 1.5° is allowable, whereas a step size of 3.5° is acceptable without acceleration vector data and 5° with acceleration vector data.</t>
  </si>
  <si>
    <t>Annex A(p): Ephemeris data should be provided with a step size &lt; 15 minutes for GSOs, 8 minutes for MEOs and 2 minutes for LEOs.  Alternately, one could ensure that at least 90 ephemeris steps are provided per orbit period.  Time steps do not have to be uniform and should be smaller (if possible) during maneuvers to maintain accuracy.</t>
  </si>
  <si>
    <t>Annex A(4a): Ephemeris should contain an initial point which predates the ephemeris upload time.</t>
  </si>
  <si>
    <t>Annex A(4b): Ephemeris should be uploaded at least on a daily basis for each spacecraft.  Annex A(7): Orbital ephemeris data should be uploaded any time a new orbit determination is available</t>
  </si>
  <si>
    <t>Annex A(4d): The preferred ephemeris format is cartesian position and velocity in an Earth-centered coordinate frame</t>
  </si>
  <si>
    <t>Annex A(4e): The recommended coordinate frame is the International Terrestrial Reference Frame (ITRF 2008), which is a standardized Earth-fixed reference system</t>
  </si>
  <si>
    <t>Annex A(4f): Ephemeris time should be provided with a precision of 1 millisecond or better</t>
  </si>
  <si>
    <t>Annex A(4g): Ephemeris position vector data should be provided to a precision of better than 1 mm.</t>
  </si>
  <si>
    <t>Annex A(4h): Ephemeris velocity vector data should be provided to a precision of better than 1 micrometers/s</t>
  </si>
  <si>
    <t>Annex A(4i): Ephemeris may include acceleration vector data to increase interpolation accuracy.  If acceleration data is provided, it should be provided to a precision of 10-8 meters/s^2</t>
  </si>
  <si>
    <t>Annex A(4j): Ephemeris may optionally containe covariance information if available.</t>
  </si>
  <si>
    <t>Annex A(4k): time system as detailed in IAW CCSDS Green Book 500.0-G-3 http://public.ccsds.org/publications/archive/500x0g3.pdf), page 4-10</t>
  </si>
  <si>
    <t>Annex A(4c): Ephemeris should be uploaded that covers the timespan of the conjunction analysis + the upload period + any upload delays + a 2-day safety margin</t>
  </si>
  <si>
    <t>Annex A(m): Predicted ephemeris should include all planned and/or anticipated maneuvers</t>
  </si>
  <si>
    <t>Responsibility/Liability</t>
  </si>
  <si>
    <t>Art. VI: NGEs are authorized and supervised by appropriate State</t>
  </si>
  <si>
    <t>Non-Governmental Entities (NGEs)</t>
  </si>
  <si>
    <t>Clause 5: NGEs are authorized and supervised by appropriate State</t>
  </si>
  <si>
    <t>Mitigate risk of unsuccessful disposal</t>
  </si>
  <si>
    <t xml:space="preserve">§ A.2.2c: [National regulatory frameworks should] address, to the extent practicable, risks to people, property, public health and the environment </t>
  </si>
  <si>
    <t>UN Principles Relevant to the Use of Nuclear Power Sources in Outer Space</t>
  </si>
  <si>
    <t>UN Guidelines for the Long-term Sustainability of Outer Space Activities (LTS)</t>
  </si>
  <si>
    <t>UN Space Debris Mitigation Guidelines of the Committee on the Peaceful Uses of Outer Space</t>
  </si>
  <si>
    <t>COSPAR</t>
  </si>
  <si>
    <t>ISO TC20/SC14 family of international best practices (apart from ISO 24113)</t>
  </si>
  <si>
    <t>CCSDS Navigation Working Group family of international space data message standards</t>
  </si>
  <si>
    <t>§ A.1: Adopt, revise and amend national regulatory frameworks, taking into account treaties on outer space.   […] accounting for GA Res 68/74 […] bearing in mind OST
 and § A.2: … Should implement international obligations, including those under UN treaties and UN Space Debris Mitigation Guidelines, and considering 68/74</t>
  </si>
  <si>
    <t>§ A.1.2: States bear international responsibility for space activities of NGEs
§ A.3.1: States should ensure NGEs support objective of long-term sustainability</t>
  </si>
  <si>
    <t>§ A.3.2: States bear international responsibility for national activities, ensuring:
- technical competencies required for safe and responsible space conduct</t>
  </si>
  <si>
    <t>Assess risk that space debris or micrometeoroid will cause S/C break-up prior to end of life</t>
  </si>
  <si>
    <t>Assess risk that space debris or micrometeoroid will prevent planned disposal maneuver</t>
  </si>
  <si>
    <t>§ A.2c: Assess all risks to long-term sustainability in all mission phases</t>
  </si>
  <si>
    <t>Sharing of LTS experiences</t>
  </si>
  <si>
    <t>§  A.1: States should take into account</t>
  </si>
  <si>
    <t>§  A.2.2b: should implement</t>
  </si>
  <si>
    <t>§ 5.3.2: Operator should inform relevant air traffic and maritime traffic authorities</t>
  </si>
  <si>
    <t>§ 5.3.2: Debris should not pose an undue risk to people or property.  Ground environmental pollution caused by … should be prevented or minimized.</t>
  </si>
  <si>
    <t>§ 5.2(2): All space systems should be designed &amp; operated to prevent explosions and ruptures at EOM</t>
  </si>
  <si>
    <t>§ 5.2(1): Potential for breakup should be minimized</t>
  </si>
  <si>
    <t xml:space="preserve">§ 6.2.2.1: Probability from all non-external failure modes shall be &lt; 0.001 </t>
  </si>
  <si>
    <t>§ 5.4: If reliable orbital data is available, avoidance maneuvers for spacecraft and coordination of launch windows may be considered.</t>
  </si>
  <si>
    <t>§ 6.2.3.3: S/C shall conduct collision avoidance maneuver if collision risk is assessed to exceed approving agent's threshold</t>
  </si>
  <si>
    <t>§ 5.4: In vehicle or mission design, program should estimate and limite probability of accidental collision with known objects.  Design should limit the consequences of collision which would preclude disposal.</t>
  </si>
  <si>
    <t>§ 6.2.3.2: S/C in Earth orbit having recurrent maneuver capability shall actively manage collision risk until end of life</t>
  </si>
  <si>
    <t>§ 6.3.1.3: Specific criteria shall be developed, operationally evaluated and if met, actions executed</t>
  </si>
  <si>
    <t>§ A.2.2d: National regulations should support the idea of minimizing the impacts of human activites on Earth and in outer space</t>
  </si>
  <si>
    <t>§ 5.2(3): Should not be planned or conducted</t>
  </si>
  <si>
    <t>§ 6.2: Intentional breakup shall be avoided</t>
  </si>
  <si>
    <t>§ 6.1.1.3: Shall have an orbit lifetime &lt; 25 yrs</t>
  </si>
  <si>
    <t>§ 5.3.3: Spacecraft that are terminating their mission outside of geosynchronous and LEO regions should minimize orbit lifetime or relocate to avoid causing interference with highly utilized orbit regions.</t>
  </si>
  <si>
    <t>§ 6.3.3.1: Shall have an orbit lifetime &lt; 25 yrs from (a) orbit injection if unable to avoid collisions; (b) end of mission if able to avoid collisions;(c) first time below 2000 km altitude within 100 yrs after end of life</t>
  </si>
  <si>
    <t>§ 5.2.1: All on-board sources of stored energy of a S/C or orbital stage should be depleted or safed.  § 5.3.1: Propulsion system should be designed for passivation.</t>
  </si>
  <si>
    <t>§ 6.2.2.3: Shall passivate prior to end-of-life, if a controlled reentry is not planned</t>
  </si>
  <si>
    <t>§ 6.2.2.4: Shall passivate upperstage</t>
  </si>
  <si>
    <t>§ 5.1: Should be analyzed by considering both an intact and severed system</t>
  </si>
  <si>
    <t>§ 5.3.1: Should not be seperable from S/C.  But if it is, then dispose s.t. remains outside GEO protected region.  Operators should avoid U/S presence in geosynch region.</t>
  </si>
  <si>
    <t>§ 6.3.2.1: Dispose s.t. remains outside GEO protected region &gt; 100 yrs</t>
  </si>
  <si>
    <t>§ 5.3.1: Dispose into near-circular orbit (e&lt;0.003) with perigee &gt; [GEO + 235 + 1 000 Cr A/M] for for higher eccentricities using Ω and ω control</t>
  </si>
  <si>
    <t>§ 3 &amp; Annex 1: Perigee &gt; GEO + 235 + 1 000 Cr A/M</t>
  </si>
  <si>
    <t>§ 6.3.2.2, 6.3.2.3: Dispose into near-circular orbit (e&lt;0.003) with perigee &gt; [GEO + 235 + 1 000 Cr A/M], or s.t. perigee remains outside GEO protected region &gt; 100 yrs</t>
  </si>
  <si>
    <t>§ 6.3.1.1: Shall be ≥ 0.9 through to end of life</t>
  </si>
  <si>
    <t>§ 6.2.3.1: S/C operating in GEO protected region shall have recurrent maneuver capability</t>
  </si>
  <si>
    <t>§ 5.1: Upperstages should [be designed] not to release debris.  When not feasible, minimize debris.</t>
  </si>
  <si>
    <t>§ 1: No debris released to GeoStationary Orbit</t>
  </si>
  <si>
    <t>§ 6.1.1.2: Total # LV US &amp; debris≤ 1 for 1 S/C;  and ≤ 2 for for multiple S/C</t>
  </si>
  <si>
    <t>§ 6.1.1.3: Total # LV US &amp; debris≤ 1 for 1 S/C;  and ≤ 2 for for multiple S/C</t>
  </si>
  <si>
    <t>§ 5.1: Spacecraft should [be designed] not to release debris.  When not feasible, minimize debris.</t>
  </si>
  <si>
    <t>§ 6.1.1.1: Design S/C to release no debris apart from pyrotechnics &amp; SRMs</t>
  </si>
  <si>
    <t>§ 3: Shall remain more than 200 km above GSO</t>
  </si>
  <si>
    <t>§ 6.1.1.3: Remain outside of GEO protected region &gt; 100 years</t>
  </si>
  <si>
    <t>§ 2: Shorten lifetime</t>
  </si>
  <si>
    <t>§ 6.1.2.1: Design to release no debris larger than 1 mm to Earth orbit</t>
  </si>
  <si>
    <t>§ 5.3.2: Should be deorbited (direct reentry preferred).  If not direct reentry, then minimize lifetime or retrieve it.</t>
  </si>
  <si>
    <t>§ 5.3.2: Natural decay within 25 year orbit lifetime limit</t>
  </si>
  <si>
    <t>§ 6.1.2.2: Design to release no debris larger than 1 mm in LEO and GEO protected regions</t>
  </si>
  <si>
    <t>§ 7.2.1: Shall be prepared, including all phases of flight, listing SDM requirements, plans to address, V&amp;V means to assess compliance, compliance matrix and justification for non-compliance</t>
  </si>
  <si>
    <t>§ 5.3.2:  Ground environmental pollution caused by radioactive substances … should be prevented or minimized.</t>
  </si>
  <si>
    <t>§ 4: Avoid RFI during transfer</t>
  </si>
  <si>
    <t xml:space="preserve">§ 1 (7): Members are encouraged to provide ephemeris data using the Consultative Committee for Space Data Systems (CCSDS) Orbit Ephemeris Message (OEM) format and exchange manoeuver information using the Orbit Parameter Message (OPM) </t>
  </si>
  <si>
    <t>§ 6.3.1.6: Reassess S/C capability to perform successful disposal</t>
  </si>
  <si>
    <t>§ 6.2.2.6:  Upon detection of an anomaly that could lead to break-up, contingency plan to mitigate break-up risk shall be implemented</t>
  </si>
  <si>
    <t>§ 6.3.1.5:  Upon detection of an anomaly that could prevent successful disposal, contingency plan to mitigate risk shall be implemented</t>
  </si>
  <si>
    <t xml:space="preserve">§ 6.2.2.5: Condition of S/C shall be monitored to detect any such anomalies </t>
  </si>
  <si>
    <t xml:space="preserve">§ 6.3.1.4: Condition of S/C shall be monitored to detect any such anomalies </t>
  </si>
  <si>
    <t>§ A.3.4d: States are encouraged to share experiences in safe and sustainable activites</t>
  </si>
  <si>
    <t>Communication and consultation mechanisms</t>
  </si>
  <si>
    <t>Radio frequency interference</t>
  </si>
  <si>
    <t>§ A.4.1: States should facilitate prompt resolution of identified harmful RFI
§ A.4.2 - 5: States and IGOs should ensure that they conform with ITU Radio Regulations</t>
  </si>
  <si>
    <t>Tethered systems</t>
  </si>
  <si>
    <t>§ 6.3.3.2: Should be removed by (in order of preference):
- safe retrieval
- controlled reentry with a well-defined footprint to minimize casualty risk
- Natural decay within 25 year orbit lifetime limit
- Controlled maneuver to reduce lifetime below 25 year limit
- Augmenting orbital decay rate to comply with 25 year limit</t>
  </si>
  <si>
    <t>§ A.3.6: Should be removed by (in order of preference):
- safe removal in a controlled fashion
- disposed of in orbits that avoid their long-term presens in the LEO region</t>
  </si>
  <si>
    <t>§ A.3.6: Should be disposed of in orbits that avoid their long-term interference with the GEO region</t>
  </si>
  <si>
    <t>§ A.3.6: Should be disposed of in an orbit above the GEO region such that they will not interfere with, or return to, the GEO region</t>
  </si>
  <si>
    <t>§ A.5: States and IGOs should ensure the development and implementation of effective and comprehensive space object registration practices and harmonize these on an international basis, including changes in activity status, owner, or orbital position</t>
  </si>
  <si>
    <t>Ephemeris: Composition</t>
  </si>
  <si>
    <t>Ephemeris: Coordinate frame</t>
  </si>
  <si>
    <t>Ephemeris: Covariance</t>
  </si>
  <si>
    <t>Ephemeris: Duration</t>
  </si>
  <si>
    <t>Ephemeris: Acceleration data</t>
  </si>
  <si>
    <t>Ephemeris: Interpolation method</t>
  </si>
  <si>
    <t>Ephemeris: Maneuver start/stop introduced node points</t>
  </si>
  <si>
    <t>Ephemeris: Positional digits-of-precision</t>
  </si>
  <si>
    <t>Ephemeris: Quality checks</t>
  </si>
  <si>
    <t>Ephemeris: Source</t>
  </si>
  <si>
    <t>Ephemeris: Start time</t>
  </si>
  <si>
    <t>Ephemeris: Step size for circular orbits</t>
  </si>
  <si>
    <t>Ephemeris: Step size for high-eccentricity orbits</t>
  </si>
  <si>
    <t xml:space="preserve">Ephemeris: Time digits-of-precision </t>
  </si>
  <si>
    <t>Ephemeris: Time system</t>
  </si>
  <si>
    <t>Ephemeris: Upload frequency</t>
  </si>
  <si>
    <t>Ephemeris: Velocity digits-of-precision</t>
  </si>
  <si>
    <t>Designated space Points-of-Contact (PoCs)</t>
  </si>
  <si>
    <t>§ B.1: States should regularly exchange contact information on designated entities</t>
  </si>
  <si>
    <t>SDA members shall provide and regularly update designated PoCs for their operations, conjunction, RFI and management roles</t>
  </si>
  <si>
    <t>§ B.1.2: States and IGOs should establish timely coordination means to reduce risk</t>
  </si>
  <si>
    <t>Exchange of space oject relevant information</t>
  </si>
  <si>
    <t>§ B.1.3: States and IGOs should exchance relevant information on space objects and information on actual or potential situations in near-Earth space</t>
  </si>
  <si>
    <t>§ B.1.4: States and IGOs should develop shared positions on exchange of relevent space object data</t>
  </si>
  <si>
    <t>§ B.1.5: States and IGOs should consider options for effectively accumulating and accessing space object data, including consideration of standards and formats</t>
  </si>
  <si>
    <t>Shared perspective on space object data exchange</t>
  </si>
  <si>
    <t>§ A.3.5: States should ensure communication and consultation mechanisms are in place</t>
  </si>
  <si>
    <t>Space operators</t>
  </si>
  <si>
    <t>§ B.2: When sharing orbital information, operators should be encouraged to use common, internationally-recognized standards</t>
  </si>
  <si>
    <t>Measuring, monitoring and characterizing space debris orbital and physical properties</t>
  </si>
  <si>
    <t>§ B.3: States and IGOs should encourage the development and use of relevant technologies for measuring/monitoring/characterizing space debris</t>
  </si>
  <si>
    <t>Collision avoidance: Orbital phase</t>
  </si>
  <si>
    <t>SSA</t>
  </si>
  <si>
    <t>§ B.2: States and IGOs should promote techniques to improve accuracy of orbital data
§ B.4.2: States and IGOs should develop and implement methods for … improving OD</t>
  </si>
  <si>
    <t xml:space="preserve">Sharing of conjunction and collision risk assessment results </t>
  </si>
  <si>
    <t>§ B.4.2: States should share information on the proper interpretation of CA results</t>
  </si>
  <si>
    <t>Sharing of conjunction assessment knowledge</t>
  </si>
  <si>
    <t>§ B.4.1: Conjunction assessment should be performed for all spacecraft capable of adjusting trajectories during controlled flight for current and planned trajectories.
§ B.4.2: States and IGOs should develop and implement … methods for CA including screening of current and planned trajectories of relevant space objects, determining colliison risk and whether an avoidance maneuver is necessary.
§ B.4.5: States and IGOs should encourage CA service providers to consult on screening criteria and notification thresholds before providing CA services</t>
  </si>
  <si>
    <t>§ B.5: States and IGOs are encouraged to advise launch service providers to consider conducting pre-launch conjunction assessment for space objects to be launched, and to develop, implement and improve pre-launch CA methods and procedures.</t>
  </si>
  <si>
    <t>Exchange of launch information</t>
  </si>
  <si>
    <t>§ B.5.2 - B.5.3: States and IGOs encouraged to advise launch service providers to seek support and exchange launch information for pre-launch screening.</t>
  </si>
  <si>
    <t>Standardization</t>
  </si>
  <si>
    <t>§ B.5.4: States and IGOs should, with launch service providers etc., develop common  international standards for describing relevant information required for pre-launch CA</t>
  </si>
  <si>
    <t>Exchange of pre-launch collision risk estimates</t>
  </si>
  <si>
    <t>§ B.5.5: States and IGOs encouraged to exchange their analytical assessment of risk of collision of space objects to be launched with neighboring space objects.</t>
  </si>
  <si>
    <t>Exchange of future launch schedules and pre-launch notifications</t>
  </si>
  <si>
    <t>§ B.5.6: States and IGOs encouragged to consider providing launch schedules and pre-launch notifications including NOTAMS</t>
  </si>
  <si>
    <t>§ B.5.7: States and IGOs should develop a shared position on info to be provided for pre-launch CA</t>
  </si>
  <si>
    <t>Information to be provided for pre-launch CA</t>
  </si>
  <si>
    <t>Space weather data</t>
  </si>
  <si>
    <t>§ B.6.1: States and IGOs should support and promote collection, archival, sharing, intercalibration, long-term continuity and dissemination of critical space weather data
§ B.6.2: States encouraged to monitor and share space weather data to establish an international space weather database network
§ B.6.3: States and IGOs should identify data sets critical for space weather services
§ B.6.4: States and IGOs should consider sharing real-time critical space weather data
§ B.6.6: States and IGOs should adopt policies for free and unrestricted sharing of critical space weather model outputs and forecasts
§ B.6.7: States and IGOs should encourage the comparison of space weather model and forecast outputs, openly share historical and future critical space weather model outputs and coordinate dissemination of space weather forecasts among space weather providers.</t>
  </si>
  <si>
    <t>Who</t>
  </si>
  <si>
    <t>States &amp; IGOs</t>
  </si>
  <si>
    <t>Designers</t>
  </si>
  <si>
    <t>Operators</t>
  </si>
  <si>
    <t>Space weather</t>
  </si>
  <si>
    <t>SSA services</t>
  </si>
  <si>
    <t>Launch services</t>
  </si>
  <si>
    <t>Designers &amp; Ops</t>
  </si>
  <si>
    <t>Coordination of safety data via a timely, appropriate, effective path</t>
  </si>
  <si>
    <t>Launch &amp; Ops</t>
  </si>
  <si>
    <t>Space object data: Accumulation and access</t>
  </si>
  <si>
    <t>State, as practical, informs UN and public of the nature of space activities</t>
  </si>
  <si>
    <t>Stds Developers</t>
  </si>
  <si>
    <t>Released debris (all)</t>
  </si>
  <si>
    <t>Object(s)</t>
  </si>
  <si>
    <t>Common access protocols for space weather model outputs</t>
  </si>
  <si>
    <t>§ B.6.7c: States and IGOs should … adopt common protocols</t>
  </si>
  <si>
    <t>Space weather models</t>
  </si>
  <si>
    <t>§ B.7.1: States and IGOs should coordinate to identify and fill gaps in space weather research, models and forecasts</t>
  </si>
  <si>
    <t>Cooperation of ground- and space-based space weather observations, modeling, S/C anomalies</t>
  </si>
  <si>
    <t>§ B.7.2: States and IGOs should cooperate, to safeguard launch and space activities</t>
  </si>
  <si>
    <t>§ B.7.4: States and IGOs should develop and share such standards, guidelines, best practices</t>
  </si>
  <si>
    <t>Space weather effects</t>
  </si>
  <si>
    <t>§ B.7.5: States and IGOs should encourage entities to incorporate by design the capability to recover from debilitating space weather events</t>
  </si>
  <si>
    <t>Space weather effects upon end-of-life disposal</t>
  </si>
  <si>
    <t>§ B.7.5: States and IGOs should incorporate space weather effects into mission planning for end-of-life disposal</t>
  </si>
  <si>
    <t>§ B.8.1: States and IGOs are encouraged to promote design approaches that increase the trackability of space objects and facilitate their accurate orbit determination</t>
  </si>
  <si>
    <t>§ A.2.2e: National regulatory framework should implement the Nuclear Power Source Safety Framework</t>
  </si>
  <si>
    <t>§  A.2.1f: States and IGOs should consider adopting</t>
  </si>
  <si>
    <t>Release of space debris by Solid Rocket Motor</t>
  </si>
  <si>
    <t>§ B.8.2: States and IGOs should encourage manufacturers and operators to design  space objects to implement applicable international and national space debris mitigation standards to limit the long-term presens of space objects in the protected regions of outer space</t>
  </si>
  <si>
    <t>§ B.4.2: States should share CA results interpretation knowledge and experience</t>
  </si>
  <si>
    <t>Standards for collaboration and space data exchange</t>
  </si>
  <si>
    <t>§ B.9.1: States and IGOs should have procedures for furnishing information on forecasted uncontrolled reentry of pogtentially hazardous objects.</t>
  </si>
  <si>
    <t>§ B.9.1: States and IGOs with relevant technical capabilities should assist each other to improve the reliability of predictions of the uncontrolled re-entry of potentially hazardous space objects</t>
  </si>
  <si>
    <t>Minimize risk associated with fragments of space objects surviving reentry</t>
  </si>
  <si>
    <t>§ B.9.5: States and IGOs should consider applying design techniques to minimize this risk.</t>
  </si>
  <si>
    <t>Measures of precaution when using laser beams passing through outer space</t>
  </si>
  <si>
    <t>§ When governments or NGEs use laser beams passing through space, States and IGOs should analyze the probability of accidental illumination and risk of malfunction, damage or breakup.</t>
  </si>
  <si>
    <t>International cooperation in support of  long-term sustainability</t>
  </si>
  <si>
    <t>§ C.1: States and IGOs should promoate international cooperation to enable all countries to implement the UN LTS guidelines</t>
  </si>
  <si>
    <t xml:space="preserve">Sharing of LTS information </t>
  </si>
  <si>
    <t>§ C.2.1: States and IGOs should share LTS experiences, expertise and info-sharing practices</t>
  </si>
  <si>
    <t>All objects</t>
  </si>
  <si>
    <t>§ C.3.1: States and IGOs should support capacity-building in developing countries in spacecraft design, orbits, conjunction assessments, providing access to precise orbit data and tools</t>
  </si>
  <si>
    <t>Capacity-building to support LTS</t>
  </si>
  <si>
    <t xml:space="preserve">Capacity-building for developing countries </t>
  </si>
  <si>
    <t>§ C.3.2: States and IGOs should support capacity-building initiatives and cooperation to assist countries in supporting LTS and sustainable development on Earth</t>
  </si>
  <si>
    <t>Coordinate space-related capacity-building</t>
  </si>
  <si>
    <t>§ C.3.3: States and IGOs should coordinate space-related capacity-building for efficiency and to avoid unnecessary duplication of functions and effort</t>
  </si>
  <si>
    <t>Space-based information fo countries affected by natural disasters</t>
  </si>
  <si>
    <t>§ C.3.4: States and IGOs should make space-based data accessible to such countries</t>
  </si>
  <si>
    <t>Raise awareness of space activities</t>
  </si>
  <si>
    <t>§ C.4: States and IGOs should raise general public awareness of benefits of space activites and  consequent importance of enhancing LTS via academia, outreach with industry, NGE activites</t>
  </si>
  <si>
    <t>All phases</t>
  </si>
  <si>
    <t>§ D.1: States and IGOs should promote and support research into and development of sustainable space technologies that minimize the environmental impact of manufacturing, launching and operating space objects</t>
  </si>
  <si>
    <t>§ D.2: States and IGOs should investigate the necessity and feasibility of possible new measures to manage the evolution of the space population, including extension of mission lifetime, new ways to prevent collisions and advanced measures for passivation and post-mission disposal.</t>
  </si>
  <si>
    <t>OTHER</t>
  </si>
  <si>
    <t>Consensus</t>
  </si>
  <si>
    <t>Industry</t>
  </si>
  <si>
    <t>Number of voting participants (by constituency):</t>
  </si>
  <si>
    <t>(NO DOCUMENT)</t>
  </si>
  <si>
    <t>(IISL DOES NOT CURRENTLY HAVE A DOCUMENT)</t>
  </si>
  <si>
    <t>International Space Law: UN Instruments; treaty status at: www.unoosa.org/documents/pdf/spacelaw/treatystatus/AC105_C2_2019_CRP03E.pdf</t>
  </si>
  <si>
    <t>https://www.satelliteconfers.org/wp-content/uploads/2019/02/CONFERS-Operating-Practices-Approved-1-Feb-2019-003.pdf</t>
  </si>
  <si>
    <t>CONFERS Recommended Design and Operational Practices</t>
  </si>
  <si>
    <t>Consortium for Execution of Rendezvous and Servicing Operations (CONFERS)</t>
  </si>
  <si>
    <t>https://www.satelliteconfers.org/</t>
  </si>
  <si>
    <t>https://www.satelliteconfers.org/members/</t>
  </si>
  <si>
    <t xml:space="preserve">The Consortium for Execution of Rendezvous and Servicing Operations (CONFERS) is an industry-led initiative with initial seed funding provided by the Defense Advanced Research Projects Agency (DARPA) that aims to leverage best practices from government and industry to research, develop, and publish non-binding, consensus-derived technical and operations standards for OOS and RPO. </t>
  </si>
  <si>
    <t>https://www.satelliteconfers.org/about-us/</t>
  </si>
  <si>
    <t>Brian Weeden</t>
  </si>
  <si>
    <t>Executive Director</t>
  </si>
  <si>
    <t>Weeden, Brian (bweeden@swfound.org)</t>
  </si>
  <si>
    <t>RPO/OOS</t>
  </si>
  <si>
    <t>Consentual RPO/OOS operations</t>
  </si>
  <si>
    <t>§ 4.2: RPO/OOS for on-orbit services shall be conducted via commercial agreements between consenting parties</t>
  </si>
  <si>
    <t>Mix of B and NB; eventually seen to be BINDING</t>
  </si>
  <si>
    <t>All parties</t>
  </si>
  <si>
    <t>Licensing and regulations of all cognizant national jurisdictions</t>
  </si>
  <si>
    <t>§ 4.3: Collaborating parties of both client space object and servicer spacecraft and any third parties shall comply with all appropriate licenses and regulations.</t>
  </si>
  <si>
    <t>On-Orbit Servicers</t>
  </si>
  <si>
    <t>Activities planned/conducted in a responsible manner</t>
  </si>
  <si>
    <t>§ 4.4: Commercial on-orbit servicing companies shall ensure their activities are planned and conducted in a responsible manner to promote safety and mission success.</t>
  </si>
  <si>
    <t>§ 4.4.1: Servicing spacecraft shall be designed, manufactured and operated using accepted engineering practices appropriate to OOS.</t>
  </si>
  <si>
    <t xml:space="preserve">Engineering accepted practices </t>
  </si>
  <si>
    <t>§ 4.4.2: Reasonable provisions shall be made in mission planning to mitigate adverse consequences of close approaches, collisions and generating space debris.</t>
  </si>
  <si>
    <t>Insurance</t>
  </si>
  <si>
    <t>Best practices and standards based upon actual, accumulated operational experience</t>
  </si>
  <si>
    <t>§ 4.4.4: A servicing operation shall be insured to reasonably cover the risk of the activity to third parties.</t>
  </si>
  <si>
    <t>§ 4.4.5: Best practices and standards for commercial servicing shall be based upon actual, accumulated operational experience</t>
  </si>
  <si>
    <t>Transparency to promote safety and trust</t>
  </si>
  <si>
    <t>§ 4.5: Parties conducting commercial servicing operations shall work within the principle of transparency to promote safety and trust.</t>
  </si>
  <si>
    <t>Art. IV: undertake not to install or place nuclear weapons in space</t>
  </si>
  <si>
    <t>Art. IX: States shall avoid contamination of space and celestial bodies</t>
  </si>
  <si>
    <t>Art. I: Outer space is freely accessible and for benefit, scientific investigation and interests of all States</t>
  </si>
  <si>
    <t>Art. I to V: States shall render assistance to astronauts in distress</t>
  </si>
  <si>
    <t>Art. X: Launching States shall consider requests from other parties to observe launches</t>
  </si>
  <si>
    <t>Art. II: Outer space is not subject to national appropriation, occupation or sovereignty</t>
  </si>
  <si>
    <t>Art. IV: The Moon and celestial bodies are open to all, for exlusively peaceful purposes</t>
  </si>
  <si>
    <t>Art. III: States shall abide by international law and UN charter</t>
  </si>
  <si>
    <t xml:space="preserve">Art. XII: All stations, installations, space vehicles on celestial bodies open to others </t>
  </si>
  <si>
    <t>Art. XI: State, as practical, informs UN and public of the nature of space activities</t>
  </si>
  <si>
    <t>Art. II: Launching state shall register space object in its own registry</t>
  </si>
  <si>
    <t>Art. X: States shall render assistance to any astronauts in distress</t>
  </si>
  <si>
    <t>Art. VI, IX: Outer space is freely accessible and for benefit, scientific investigation and interests of all States</t>
  </si>
  <si>
    <t>Clauses 1 and 2: Outer space is freely accessible and for benefit, scientific investigation and interests of all States</t>
  </si>
  <si>
    <t>Clause 6: States shall ooperate and duly regard the interests of other States</t>
  </si>
  <si>
    <t>Clause 9: States shall render assistance to any astronauts in distress</t>
  </si>
  <si>
    <t>Clause 3: Outer space is not subject to national appropriation, occupation or sovereignty</t>
  </si>
  <si>
    <t>Art. XI: Outer space is not subject to national appropriation, occupation or sovereignty</t>
  </si>
  <si>
    <t>Art. II - III: All moon activities adhere to international law and peaceful purposes</t>
  </si>
  <si>
    <t>Art. III to VI: Moon and celestial bodies open to all, for exlusively peaceful purposes</t>
  </si>
  <si>
    <t>Art. II: States operating in outer space shall abide by international law and UN charter</t>
  </si>
  <si>
    <t>Clause 4: States operating in outer space shall abide by international law and UN charter</t>
  </si>
  <si>
    <t>Clause 7: Return space objects to the launching state</t>
  </si>
  <si>
    <t>Clause 7: Launching state has jurisdiction over its space objects</t>
  </si>
  <si>
    <t>Principle 1: States operating in outer space shall abide by international law and UN charter</t>
  </si>
  <si>
    <t>Principle 3.2: Space nuclear reactors shall be used only if high reliability, controlled disposal or certain orbits</t>
  </si>
  <si>
    <t>Principle 8: States shall bear international responsibility for use of nuclear power in space</t>
  </si>
  <si>
    <t>Principle 3.3: Radioisotope generators shall be protected by containment system able to withstand reentry</t>
  </si>
  <si>
    <t>Principle 3.3: Radioisotope generators may be used for interplanetary missions or if spacecraft stored in high orbit</t>
  </si>
  <si>
    <t>Principle 3.1: Endeavor to protect population and biosphere against nuclear radiation hazards</t>
  </si>
  <si>
    <t>Guideline 7: Limit long-term interference of space debris released by pyrotechnic device</t>
  </si>
  <si>
    <t>Guideline 7: Limit long-term interference of space debris released by Solid Rocket Motor</t>
  </si>
  <si>
    <t>Guideline 1: Limit debris released during normal operations</t>
  </si>
  <si>
    <t>Guideline 3: Limit probability of accidental collision in orbit</t>
  </si>
  <si>
    <t>Guideline 4: Avoid intentional destruction and other harmful activities</t>
  </si>
  <si>
    <t>Guideline 2: Minimize breakup potential during operational phases</t>
  </si>
  <si>
    <t>§ 6.2.3.4: During S/C design, assess the risk that space debris or micrometeoroid will cause S/C break-up prior to end of life</t>
  </si>
  <si>
    <t>§ 6.3.1.2: During S/C design, assess the risk that space debris or micrometeoroid will prevent planned disposal maneuver</t>
  </si>
  <si>
    <t>Notify States of general nature, conduct, locations and results of servicing operations</t>
  </si>
  <si>
    <t>Communications with reasonably affected entities</t>
  </si>
  <si>
    <t>§ 4.5.1: In keeping with Article XI of the OST, parties conducting servicing operations shall notify States of general nature, conduct, locations and results of servicing operations</t>
  </si>
  <si>
    <t>Notification protocols</t>
  </si>
  <si>
    <t>§ 4.5.3: Parties conducting servicing operations shall develop and implement a protocol that provides timely public notification of anomalies or mishaps that could adversely impact other entities or the space environment.</t>
  </si>
  <si>
    <t>§ 4.5.3: Parties conducting servicing operations shall look for opportunities to share lessons learned from operational successes and anomalies.</t>
  </si>
  <si>
    <t>Certified hardware design</t>
  </si>
  <si>
    <t>Resilient software design</t>
  </si>
  <si>
    <t>On-Orbit Servicing lessons learned</t>
  </si>
  <si>
    <t>On-Orbit Servicing operational concepts</t>
  </si>
  <si>
    <t>Approved and proven procedures</t>
  </si>
  <si>
    <r>
      <t xml:space="preserve">§ 5.1.2: [OOS] software designs and functonality </t>
    </r>
    <r>
      <rPr>
        <b/>
        <sz val="11"/>
        <color theme="1"/>
        <rFont val="Calibri"/>
        <family val="2"/>
        <scheme val="minor"/>
      </rPr>
      <t>should</t>
    </r>
    <r>
      <rPr>
        <sz val="11"/>
        <color theme="1"/>
        <rFont val="Calibri"/>
        <family val="2"/>
        <scheme val="minor"/>
      </rPr>
      <t xml:space="preserve"> be validated using, e.g., extensive simulation runs to model sensor inputs.</t>
    </r>
  </si>
  <si>
    <t>Trained and qualified operators</t>
  </si>
  <si>
    <r>
      <t xml:space="preserve">§ 5.1.4: Procedures, including operational procedures and instructions as well as Flight Rules and Test an Operational Limits, </t>
    </r>
    <r>
      <rPr>
        <b/>
        <sz val="11"/>
        <color theme="1"/>
        <rFont val="Calibri"/>
        <family val="2"/>
        <scheme val="minor"/>
      </rPr>
      <t>should</t>
    </r>
    <r>
      <rPr>
        <sz val="11"/>
        <color theme="1"/>
        <rFont val="Calibri"/>
        <family val="2"/>
        <scheme val="minor"/>
      </rPr>
      <t xml:space="preserve"> be reviewed and tested for completeness, correctness and safety.</t>
    </r>
  </si>
  <si>
    <t>§ 5.1.5: Servicer and client spacecraft operators should [be trained and qualified? to ] detect anomalous navigation and control conditions, system health and mission performance, as well as manually intervene, if necessary, to limit material safety risks and hazards.</t>
  </si>
  <si>
    <t>§ 5.2: Servicer spacecraft and future client spacecraft designs should include methods to improve interface compatibility and the trackability of the spacecraft</t>
  </si>
  <si>
    <t>§ 5.2: Servicer spacecraft and future client spacecraft designs should be designed to facilitate the safety and effectiveness of commercial satellite servicing activities</t>
  </si>
  <si>
    <t>On-Orbit Servicer safety by design</t>
  </si>
  <si>
    <t>RPO and OOS  where no owner can be identified</t>
  </si>
  <si>
    <t xml:space="preserve">§ 5.3.1: Party conducting servicing operations shall perform RPO and OOS in a safe and transparent manner in the case where no client owner can be identified </t>
  </si>
  <si>
    <t>Employing sufficient communications discipline</t>
  </si>
  <si>
    <t>§ 5.3.2.: Parties conducting servicing operations shall employ sufficient communications discipline between the servicer and client to ensure positive control of both objects during servicing</t>
  </si>
  <si>
    <t>Employ safe trajectories</t>
  </si>
  <si>
    <t>Notification of on-orbit servicing activities</t>
  </si>
  <si>
    <t>§ 5.3.5: Servicing operations should be designed to minimize the likelihood and adverse consequences of collisions and generating space debris.</t>
  </si>
  <si>
    <t>§ 5.3.5.2: Work with the proper State authorities to privide notifications of ongoing RPO operations.</t>
  </si>
  <si>
    <t>Anomaly resolution protocols</t>
  </si>
  <si>
    <t>§ 5.3.3: Parties conducting servicing operations shall use "passively safe" trajectories and avoid close approaches with space objects other than the client space object.</t>
  </si>
  <si>
    <t>§ 5.3.4: Parties conducting servicing operations shall notify reasonably affected third parties in advance of any close approaches and exchange information to support safety of spaceflight (to include operator PoCs, ephemerides, maneuverability, maneuver plans) when not in violation of IP or proprietary information.</t>
  </si>
  <si>
    <t>§ 5.3.6: Parties conducting servicing operations shall prepare and employ anomaly resolution protocols</t>
  </si>
  <si>
    <t>Research into and development of sustainable exploration</t>
  </si>
  <si>
    <t>Research into and development of new measures to manage the space debris population</t>
  </si>
  <si>
    <t>§ 5.3.7: When possible, parties conducting servicing operations shall perform initial first-time in-orbit checkout procedures and demonstrations at altitues that minimize the impact on the LEO and GEO protected regions.  LEO checkout should be at altitude that comply with the 25-year orbit lifetime rule, and GEO checkout should be at an altitude that minimizes the consequences from possible debris generation</t>
  </si>
  <si>
    <t>§ 5.4: Parties conducting servicing operations shall avoid physical interference during all phases of operations, including use of positive control of RPO and OOS activities as well as avoiding interference with other sanctioned space activities.</t>
  </si>
  <si>
    <t>§ 5.4: Parties conducting servicing operations shall avoid electro-magnetic interference during all phases of operations, including use of positive control of RPO and OOS activities as well as avoiding interference with other sanctioned space activities.</t>
  </si>
  <si>
    <t>§ 5.5: Parties conducting servicing operations shall share information on the resolution of spacecraft anomalies/failures  and related root cause analyses.</t>
  </si>
  <si>
    <t>On-Orbit Serving Anomaly Resolution Standards</t>
  </si>
  <si>
    <t>§ 5.5.2: Parties conducting servicing operations shall participate in the development of anomaly resolution standards and sharing frameworks</t>
  </si>
  <si>
    <t>§ 5.5.1 and 5.5.3: Parties conducting servicing operations shall develop and share best practices for anomaly attribution processes.</t>
  </si>
  <si>
    <t>§ 5.5.4.2: Parties conducting servicing operations shall collaborate with State authorities and the broader space community to identify emerging space sustainability challenges and participate in the development of future guidelines and standards to enhance space sustainability</t>
  </si>
  <si>
    <t>Standards that enhance space sustainability</t>
  </si>
  <si>
    <t>SDA Concept of Operations Part 1: Conjunction Assessment</t>
  </si>
  <si>
    <t>SDA CA ConOps</t>
  </si>
  <si>
    <t>SDA ConOps Part 1</t>
  </si>
  <si>
    <t>2.a.  Spacecraft operators should utilize launch providers who take steps to preclude collisions between deployed spacecraft and any other object that may be within the vicinity of the deployed orbit, including stages of the launch vehicle, active space objects, and inactive space objects, throughout the deployment phase.</t>
  </si>
  <si>
    <t>2.  In selecting launch service providers, space operators should consider the sustainability of the space environment.</t>
  </si>
  <si>
    <t>2.a.   Spacecraft operators should include requirements in their launch contracts for LEO missions that upon completion, the launch vehicle upper stages are deorbited through a controlled reentry.</t>
  </si>
  <si>
    <t>2.a. Spacecraft operators should include requirements in their launch contracts for GEO missions that upon completion, the launch vehicle upper stage should be disposed of in such a way that long-term perturbation forces do not cause it to enter the GEO protected region within 100 years of its end of life.</t>
  </si>
  <si>
    <t>2.a.  Spacecraft operators should include requirements in their launch contracts for LEO missions that upon completion, the launch vehicle upper stages are deorbited through a controlled reentry.  2.d.  Spacecraft operators should utilize launch vehicle stages for launching their spacecraft that are designed to ensure launch vehicle stage post mission passivation reliability, with a minimum success rate of 90%, and a goal of even higher success rate as technology permits.</t>
  </si>
  <si>
    <t>4.c.  Spacecraft in orbits with apogee altitude above 400 km should be designed to be capable of performing timely and effective collision avoidance maneuvers sufficient to reduce the probability of collision per conjunction to less than 0.0001.</t>
  </si>
  <si>
    <t>On-Orbit Servicing sharing of best practices</t>
  </si>
  <si>
    <t>On-Orbit Servicing sharing of information</t>
  </si>
  <si>
    <t>5.d. In case of mission extension, the capability of a spacecraft (including any mission extension servicer) to perform successful disposal should be reassessed considering the status of the spacecraft (including any mission extension servicer)   at the beginning of the mission extension.</t>
  </si>
  <si>
    <t>4.e.  Spacecraft designers should consider means to improve the reliability of passivation functions, including the ability to complete passivation even after loss of command or loss of contact.  Enabling this capability should be at the discretion of the spacecraft operator, i.e., later in mission life, or once the deorbit phase has been initiated.</t>
  </si>
  <si>
    <r>
      <rPr>
        <sz val="7"/>
        <color theme="1"/>
        <rFont val="Times New Roman"/>
        <family val="1"/>
      </rPr>
      <t xml:space="preserve">4.b.  </t>
    </r>
    <r>
      <rPr>
        <sz val="12"/>
        <color theme="1"/>
        <rFont val="Times New Roman"/>
        <family val="1"/>
      </rPr>
      <t>Specific criteria for initiating the disposal of a spacecraft should be developed, included in a disposal plan, evaluated during the mission and, if met, consequent actions should be executed.</t>
    </r>
  </si>
  <si>
    <t>5.g.  In order to facilitate the possibility of future servicing and/or removal by an in-orbit service provider, spacecraft operators and designers should maintain information on their spacecraft’s inertia tensors, array positioning and other associated spacecraft characteristics.</t>
  </si>
  <si>
    <t xml:space="preserve">5.g   LEO spacecraft should be disposed of by means of atmospheric re-entry.  5.h  Operators of spacecraft that use chemical or electric propulsion to deorbit should strive to complete the deorbit phase within 5 years of end-of-mission.  and 5.i   Operators of passively deorbited spacecraft that require longer deorbit periods should strive to deorbit their spacecraft as soon as possible after the end of the service life of the spacecraft                    </t>
  </si>
  <si>
    <t>1.a  1.	Spacecraft owners, operators and stakeholders should exchange information relevant to safety-of-flight and collision avoidance.
Such information should include, at a minimum, operator points-of-contact, ephemerides, ability to maneuver, and maneuver plans.</t>
  </si>
  <si>
    <t>CubeSat Design Specification</t>
  </si>
  <si>
    <t>NASA Procedural Requirements for Limiting Orbital Debris (NPR 8715.6)</t>
  </si>
  <si>
    <t>CubeSat Design Specification Rev. 13</t>
  </si>
  <si>
    <t>https://static1.squarespace.com/static/5418c831e4b0fa4ecac1bacd/t/56e9b62337013b6c063a655a/1458157095454/cds_rev13_final2.pdf</t>
  </si>
  <si>
    <t>(CalPoly)</t>
  </si>
  <si>
    <t>Facilitate access to space for university students</t>
  </si>
  <si>
    <t>Prof. John Bellardo</t>
  </si>
  <si>
    <t xml:space="preserve">PolySat / CubeSat Senior Faculty Advisor Aerospace </t>
  </si>
  <si>
    <t>Engineering Dept.</t>
  </si>
  <si>
    <t>(805) 756-7256</t>
  </si>
  <si>
    <t>bellardo@calpoly.edu</t>
  </si>
  <si>
    <t>U.S. Government Orbital Debris Mitigation Standard Practices</t>
  </si>
  <si>
    <t>https://orbitaldebris.jsc.nasa.gov/library/usg_od_standard_practices.pdf</t>
  </si>
  <si>
    <t>NASA Procedural Requirements for Limiting Orbital Debris</t>
  </si>
  <si>
    <t>NPR 8715.6B</t>
  </si>
  <si>
    <t>https://orbitaldebris.jsc.nasa.gov/library/npr_8715_006b_.pdf</t>
  </si>
  <si>
    <t>https://standards.nasa.gov/standard/nasa/nasa-hdbk-871914</t>
  </si>
  <si>
    <t>Process for Limiting Orbital Debris</t>
  </si>
  <si>
    <t>NASA-STD-8719.14B</t>
  </si>
  <si>
    <t>NASA-HDBK-8719.14: Handbook for Limiting Orbital Debris, 2018-04-10</t>
  </si>
  <si>
    <t>Space exploration</t>
  </si>
  <si>
    <t>3.4.3.2: Developers will obtain and provide documentation of approval of an orbital debris
mitigation plan from the FCC (http://www.arrl.org/part-97- amateur-radio) or from NOAA (if imager is present)</t>
  </si>
  <si>
    <t>3.4.3.1:  Any CubeSat component shall re-enter with energy less than 15 Joules</t>
  </si>
  <si>
    <t>Standard Practices</t>
  </si>
  <si>
    <t>Unclaimed:</t>
  </si>
  <si>
    <t>CSA</t>
  </si>
  <si>
    <t>FAA?</t>
  </si>
  <si>
    <t>Kee</t>
  </si>
  <si>
    <t>NASA Process for Limiting Orbital Debris</t>
  </si>
  <si>
    <t>Lifson</t>
  </si>
  <si>
    <t>AFFSA ATM stds</t>
  </si>
  <si>
    <t>Status updates on AIAA Comparison of Best Practices for Space Traffic Management (STM), Space Situational Awareness (SSA) and Long-Term Sustainability of Space Activities (LTS)</t>
  </si>
  <si>
    <t>JSpOC Pc</t>
  </si>
  <si>
    <t>Space Safety Handbook</t>
  </si>
  <si>
    <t>LCOLA Handbook</t>
  </si>
  <si>
    <t>JSpOC CubeSat Ops Recommendations</t>
  </si>
  <si>
    <t>Probability of Collision in the Joint Space Operations Center</t>
  </si>
  <si>
    <t>Spaceflight Safety Handbook for Satellite Operators</t>
  </si>
  <si>
    <t>JSpOC Recommendations for Optimal CubeSat Operations</t>
  </si>
  <si>
    <t>Launch Conjunction Assessment Handbook</t>
  </si>
  <si>
    <t>Standard?</t>
  </si>
  <si>
    <t>https://www.space-track.org/documents/How_the_JSpOC_Calculates_Probability_of_Collision.pdf</t>
  </si>
  <si>
    <t>https://www.space-track.org/documents/Spaceflight_Safety_Handbook_for_Operators.pdf</t>
  </si>
  <si>
    <t>https://www.space-track.org/documents/Recommendations_Optimal_Cubesat_Operations_V2.pdf</t>
  </si>
  <si>
    <t>https://www.space-track.org/documents/LCA_Handbook.pdf</t>
  </si>
  <si>
    <t>CDM Blue Book</t>
  </si>
  <si>
    <t>CDM Blue Book
Probability of Collision in the Joint Space Operations Center replicated as appendix.</t>
  </si>
  <si>
    <t>AFI 91-217
Spaceflight Safety Handbook for Operators
 International Earth Rotation and Reference Systems Service (IERS) Bulletin A.</t>
  </si>
  <si>
    <t>Satellite Operators</t>
  </si>
  <si>
    <t>Cubesat Operators</t>
  </si>
  <si>
    <t>Launch Providers</t>
  </si>
  <si>
    <t>https://www.space-track.org/</t>
  </si>
  <si>
    <t>http://mstl.atl.calpoly.edu/~bklofas/Presentations/DevelopersWorkshop2017/1a_18SPCS.pdf</t>
  </si>
  <si>
    <t>Deliver foundational Space Situational Awareness to assure global freedom of action in space</t>
  </si>
  <si>
    <t>CDM
Annex C of CCSDS 508.0-B-1</t>
  </si>
  <si>
    <t>OEM, ODM, CDM</t>
  </si>
  <si>
    <t>Page 12:  To receive early orbit CA support the O/O should:
Pre‐launch:
o  Submit an ODR requesting early orbit CA, specifying the preferred screening volume
o  Register for a user account on Space‐Track.org
o  Provide the early orbit maneuver plan
o  Send in pre‐launch ephemeris for testing, if desired
Post‐launch:
o  Provide ephemeris in an approved format and using the correct file name format for each
screening
o  Provide an updated maneuver plan, as needed</t>
  </si>
  <si>
    <t xml:space="preserve">3. Recommendations:   the  launch  entity  or  satellite  O/O(s)  should  request  launch conjunction  assessment. 
o The  launch  entity  should  submit  the  launch  trajectories  and  analysis  requirements  through  the  Form  22. 
o The  JSpOC  will  screen  the  trajectories  against  the  space  catalog  and  inform  the  launch  entity  and/or  O/O  of  any  possible  conjunctions. </t>
  </si>
  <si>
    <t>Pg. 6: 
All entities launching from an Air Force launch range are required to receive launch CA in accordance with AFI 91-217. 
All US-licensed launch providers are required by the Federal Aviation Authority (FAA) to receive launch CA directly from 18 SPCS. 
All other entities may request it through the Orbital Data Request (ODR) process.</t>
  </si>
  <si>
    <t>Page 1: Joint Space Operations Center (JSpOC) can compute and report probability of collision</t>
  </si>
  <si>
    <t xml:space="preserve">3. Recommendations: If  the  CubeSat  mission  is  non-‐maneuverable,  the  JSpOC  will  rely  on  SSN  data  to  provide conjunction  assessment.  In  this  case,  information  from  the  launch  provider  and/or  O/O  is absolutely  critical  to  cataloging  the  object  as  soon  as  possible  so  that  the  JSpOC  can  provide conjunction  assessment  based  on  high-­‐accuracy  catalog  data. </t>
  </si>
  <si>
    <t>Page 9:  If a trajectory is provided for a reentering rocket body or other associated launch object, 18 SPCS will screen it and report results in accordance with launch CA parameters.</t>
  </si>
  <si>
    <t xml:space="preserve">3. Recommendations: Satellites  that  have  a  projected  orbit  100km  or  less  in  the  radial  component  from  the  ISS  should  be  reevaluated  to  identify  alternatives  that  don’t  threaten  the  ISS  or  to  determine  if  overall  mission  objectives  and  parameters  outweigh  the  risk  to  Human Space  Flight  (HSF)  objects.   In  general,  O/Os  should  deploy  CubeSats  below  or  from  the  ISS. </t>
  </si>
  <si>
    <t xml:space="preserve">3. Recommendations: With  some  margin,  operational  life  should  be  proportional  to  orbit  life.   For  example,  a  satellite’s  operational  life  should  be  greater  than  2/3  of  the  orbital  life. </t>
  </si>
  <si>
    <t>Page 1: Need size, Inertial position and velocity vectors, and 3-dimensional position covariance of the primary &amp; secondary object at TCA.</t>
  </si>
  <si>
    <t xml:space="preserve">Page 14-19: 
NASA Ephemeris Format
UTC Ephemeris Format
General On-Orbit Ephemeris Format
Modified ITC Ephemeris Format
OEM Format
</t>
  </si>
  <si>
    <t>Page 2: The position and velocity vectors...are normally referenced to the International Terrestrial Reference Frame (ITRF), but other coordinate
frames may be specified in accordance with the CDM Blue Book. 
Page 3: The covariance matrix for each object is referenced to its own RTN coordinate frame.</t>
  </si>
  <si>
    <t>Page 12: SuperCOMBO/CALIPER accepts launch vehicle position and velocity in rotating Earth-Fixed Greenwich (EFG) coordinates...SuperCOMBO/CALIPER converts the EFG ephemeris to Earth-Centered Inertial coordinates of date...In the conversion from EFG to ECI, SuperCOMBO/CALIPER incorporates UT1-UTC corrections through a timing constants file populated with values from the International Earth Rotation and Reference Systems Service (IERS) Bulletin A.</t>
  </si>
  <si>
    <t>Need 3-dimensional position covariance of the primary  and secondary object at TCA.</t>
  </si>
  <si>
    <t>Pg 8: In order to receive Pc, covariance information and size (in meters) of the launch vehicle, and any other launched objects for which screening is desired, must be provided in the trajectory files by the launch entity. 18 SPCS computes covariance for secondary objects. Launch entities may request larger screening volumes than those listed in the following table, which will be approved by 18 SPCS on a case-by-case basis. All trajectory files will be screened to the same value per category.
Page 13:  Position covariance is entered in a launch vehicle-centered frame, in either UVW or PTW coordinates. In the UVW frame, U (“radial”) is the unit vector in the radial direction, W (“cross-track”) is the unit vector normal to the launch vehicle’s inertial orbit plane, and V (“in-track”) is the unit vector which completes the right-handed coordinate system. (Despite the “in-track” descriptor, V is only coincident with the velocity when the launch trajectory is circular.) In the PTW covariance frame, T is the unit vector along the launch vehicle’s velocity vector, W is again the unit vector normal to the launch vehicle’s inertial orbit plane, and P is the unit vector that completes the right-handed coordinate system.</t>
  </si>
  <si>
    <t>Page 9: Once a spacecraft separates from the rocket, it enters the early orbit phase of operations which lasts from separation until it has reached its final orbit. During this time, it is imperative that the satellite operator provide predictive ephemeris to 18 SPCS for conjunction assessment screening to address the gap between launch trajectories and when 18 SPCS can consistently track the separated spacecraft.</t>
  </si>
  <si>
    <t>Page 3: Position and velocity at TCA are normally computed by interpolating between ephemeris points. The ephemeris points are obtained by propagating forward in time the object’s special perturbations (SP) state vector at epoch. The state vector at epoch is computed using an orbit determination method based on minimum variance differential correction (DC).
Page 3: For each object matrix components are computed using 5-point Lagrange interpolation of the covariance in the ephemeris file produced by the JSpOC.</t>
  </si>
  <si>
    <t xml:space="preserve">Page 13: The SuperCOMBO/CALIPER launch trajectory input file should have ephemeris/covariance points provided at sufficiently frequent time points that interpolation may be used with negligible error. For boosting launch trajectories, an ephemeris/covariance point spacing of 10 seconds is recommended – although less than 10 second spacing could be needed if the trajectory contains large maneuvers. For non-boosting, non-maneuvering phases of a launch trajectory profile, larger ephemeris/covariance point spacing can be used. Note that SuperCOMBO/CALIPER can accept launch trajectory files with variable ephemeris/covariance point spacing.
</t>
  </si>
  <si>
    <t>Page 4: empirical techniques have been devised to scale or otherwise inflate the covariance – make it larger – to compensate for underestimation.</t>
  </si>
  <si>
    <t xml:space="preserve">3. Recommendations: JFCC  SPACE  highly  encourages  early  engagement  between  the  launch  entity  and/or  CubeSat  O/O(s)  and  the  JSpOC.  Early  engagement  includes  exchanging  mission  briefs,  discussing  mission support  requirements,  and  establishing  formalized  communication  channels  prior  to  launch.  This  will  allow  the  JSpOC  to  provide  an  honest  assessment  of  how  they  can  support  the  O/O’s mission,  and  provide  recommendations  on  how  to  best  achieve  mission  success.  
...If  available,  O/O  tracking  or  position  data  should  be  provided  to  the  JSpOC  to  assist  in  identification. 
o If  the  O/O  cannot  provide  tracking  data,  the  JSpOC  will  provide  potential  positional  data and  ask  the  O/O  to  confirm  successful  communication. </t>
  </si>
  <si>
    <t xml:space="preserve">3. Recommendations: To  ensure  spaceflight  safety,  the  launch  entity  or  satellite  O/O(s)  should  request  launch  conjunction  assessment. 
o The  launch  entity  should  submit  the  launch  trajectories  and  analysis  requirements through  the  Form  22. 
o The  JSpOC  will  screen  the  trajectories  against  the  space  catalog  and  inform  the  launch entity  and/or  O/O  of  any  possible  conjunctions. </t>
  </si>
  <si>
    <t>1. Launch entities at Air Force ranges should consult with the 30 SW or 45 SW Safety Offices to
determine requirements, which typically include submitting the following to 18 SPCS no later than 15 days in advance of launch:
a.  plan and orbital parameters (R-15 form)
b. Conjunction Assessment Request (Form 22)
c.  Launch trajectories for each associated object (may be submitted within 7 days of launch)
2. U.S.-licensed launch entities launching from a non-Air Force range should submit the following to 18 SPCS no later than 15 days in advance of launch:
a.  plan and orbital parameters (R-15 form)
b. Conjunction Assessment Request (Form 22)
c.  Launch trajectories for each associated object (may be submitted within 7 days of launch)
3. Non-U.S. launch entities should submit the following to 18 SPCS no later than 30 days in advance of launch:
a.  Orbital Data Request (submit according to instructions on the form)
b. plan and orbital parameters (R-15 form)
c.  Conjunction Assessment Request (Form 22)
d. Launch trajectories for each associated object (may be submitted within 7 days of launch)</t>
  </si>
  <si>
    <t xml:space="preserve">Exchange of planned maneuvers </t>
  </si>
  <si>
    <t>Page 27: 18 SPCS respectfully requests that satellite operators notify 18 SPCS of planned, confirmed, and cancelled maneuvers. This allows 18 SPCS to maintain a more accurate catalog, anticipate spaceflight safety risks, and provide more relevant conjunction notifications. 18 SPCS has chosen the Orbital Parameter Message (OPM) as the most appropriate method of exchanging maneuver information. However, to make it applicable to 18 SPCS operations and reporting procedures, 18 SPCS has made modifications to the message, which are detailed in the following Maneuver Notification Format.</t>
  </si>
  <si>
    <t>Pg 8: 18 SPCS provides stand-off radius and probability of collision (Pc) screening. 
Pc screenings can be limited based on the data provided by the launching entity and customer, as well as mission prioritization and screening capability. In order to receive Pc, covariance information and size (in meters) of the launch vehicle, and any other launched objects for which screening is desired, must be provided in the trajectory files by the launch entity. 
18 SPCS computes covariance for secondary objects. 
Launch entities may request larger screening volumes than those listed in the following table, which will be approved by 18 SPCS on a case-by-case basis. All trajectory files will be screened to the same value per category.
Manned: 200km stand-off radius, No option for Pc
Active Satellites: 25 km stand-off radiu, 1E-5 Pc
All others (debris, rocket-bodies, inactive satellites):  2.5km, 1E-5 Pc</t>
  </si>
  <si>
    <t>Page 14: Orbital Ephemeris Message (OEM) format, both with and without covariance data, which includes a capability for processing 6 x 6 (21 lower triangular matrix) position and velocity covariance data values.</t>
  </si>
  <si>
    <t>Page 27: Modified Orbital Parameter Message (OPM)</t>
  </si>
  <si>
    <t>william.l.howorth@nasa.gov</t>
  </si>
  <si>
    <t>Howorth</t>
  </si>
  <si>
    <t>William</t>
  </si>
  <si>
    <t>(N/A)</t>
  </si>
  <si>
    <t>UK Outer Space Act (OSA) 1986</t>
  </si>
  <si>
    <t>UK Space Industry Act (SIA) 2018</t>
  </si>
  <si>
    <t>DECREE CONCERNING TECHNICAL REGULATION IMPLEMENTING DECREE NO. 2009-643 OF 9TH JUNE 2009 CONCERNING LICENSES ISSUED PURSUANT TO ACT NO. 2008-518 OF 3RD JUNE 2008 RELATING TO SPACE OPERATIONS</t>
  </si>
  <si>
    <t>ESRR1103737A</t>
  </si>
  <si>
    <t>Binding</t>
  </si>
  <si>
    <t>Research Code, in particular chapter 1 of part III of book III;
Act no. 2008-518 of 3rd June 2008 concerning space operations, as amended
Decree no. 2009-643 of 9th June 2009 concerning licenses issued pursuant to the Act of 3rd June 2008 concerning space operations, in particular its article 1;</t>
  </si>
  <si>
    <t>Release of debris by LV upper stages (more general than just near GEO)</t>
  </si>
  <si>
    <t>Nuclear safety plan conformance verification</t>
  </si>
  <si>
    <t>"We do not have any such documentation at this time. However, the Space Sustainability Rating work is progressing forward and we will have our next workshop on 20 Oct 2019 in DC.  We look forward to presenting an initial draft of the concept at this time."</t>
  </si>
  <si>
    <t>Nothing planned. They are really more aviation focused</t>
  </si>
  <si>
    <t xml:space="preserve">https://www.space.commerce.gov/ </t>
  </si>
  <si>
    <t>Responsible for space commerce policy fostering  conditions for the economic growth and technological advancement of the U.S. commercial space industry</t>
  </si>
  <si>
    <t>Space Safety and Mishap Prevention for launch and orbit operations</t>
  </si>
  <si>
    <t>DOC, NASA, IADC, DoD, FAA</t>
  </si>
  <si>
    <t>References/Comments:</t>
  </si>
  <si>
    <t>REFERENCED IN LICENSING</t>
  </si>
  <si>
    <t>IADC Statement on Large Constellations</t>
  </si>
  <si>
    <t>Space Safety Coalition (SSC)</t>
  </si>
  <si>
    <t>https://cosparhq.cnes.fr</t>
  </si>
  <si>
    <t>https://www.cospar-assembly.org/</t>
  </si>
  <si>
    <r>
      <t>Among COSPAR's objectives are the promotion of scientific research in </t>
    </r>
    <r>
      <rPr>
        <sz val="11"/>
        <color rgb="FF0B0080"/>
        <rFont val="Arial"/>
        <family val="2"/>
      </rPr>
      <t>space</t>
    </r>
    <r>
      <rPr>
        <sz val="11"/>
        <color rgb="FF222222"/>
        <rFont val="Arial"/>
        <family val="2"/>
      </rPr>
      <t> on an international level, with emphasis on the free exchange of results, information, and opinions, and providing a forum, open to all </t>
    </r>
    <r>
      <rPr>
        <sz val="11"/>
        <color rgb="FF0B0080"/>
        <rFont val="Arial"/>
        <family val="2"/>
      </rPr>
      <t>scientists</t>
    </r>
    <r>
      <rPr>
        <sz val="11"/>
        <color rgb="FF222222"/>
        <rFont val="Arial"/>
        <family val="2"/>
      </rPr>
      <t>, for the discussion of problems that may affect </t>
    </r>
    <r>
      <rPr>
        <sz val="11"/>
        <color rgb="FF0B0080"/>
        <rFont val="Arial"/>
        <family val="2"/>
      </rPr>
      <t>space research</t>
    </r>
    <r>
      <rPr>
        <sz val="11"/>
        <color rgb="FF222222"/>
        <rFont val="Arial"/>
        <family val="2"/>
      </rPr>
      <t>.</t>
    </r>
  </si>
  <si>
    <t>cospar - at - cosparhq.cnes.fr</t>
  </si>
  <si>
    <t>https://www.govinfo.gov/content/pkg/FR-2019-02-19/pdf/2019-02230.pdf</t>
  </si>
  <si>
    <t xml:space="preserve">NPRM updates orbital debris mitigation rules issued in 2004: https://www.fcc.gov/document/mitigration-orbital-debris </t>
  </si>
  <si>
    <t>Launch Providers, Satellite Operators</t>
  </si>
  <si>
    <t>Merissa Velez</t>
  </si>
  <si>
    <t>Policy Branch, Satellite Division, International Bureau</t>
  </si>
  <si>
    <t>202-418-0751</t>
  </si>
  <si>
    <t>Merissa.Velez@fcc.gov</t>
  </si>
  <si>
    <t>McKnight</t>
  </si>
  <si>
    <t>(Contacted, and no response)</t>
  </si>
  <si>
    <t>Various Asian and Pacific Island countries. Headquartered in Bangkok, Thailand</t>
  </si>
  <si>
    <t>https://www.apt.int/</t>
  </si>
  <si>
    <t>https://en.wikipedia.org/wiki/Asia-Pacific_Telecommunity#Membership</t>
  </si>
  <si>
    <t>Development of Telecommunications infrastructure across Asia and the Pacific regions</t>
  </si>
  <si>
    <t>66 2 573 0044</t>
  </si>
  <si>
    <t>aptmail@apt.int</t>
  </si>
  <si>
    <t>None available; SIA's Braziilian intern checked</t>
  </si>
  <si>
    <t>Activities of Space Debris Mitigation and Protection in China</t>
  </si>
  <si>
    <t>https://swfound.org/media/50864/gong_mitigationchina.pdf</t>
  </si>
  <si>
    <t>14 October, 2011</t>
  </si>
  <si>
    <t>http://www.cnsa.gov.cn/english/</t>
  </si>
  <si>
    <t>Promote Chinese interests in space</t>
  </si>
  <si>
    <t>There is a clear reference to the material, but the material is not available online and no one responded to Therese's inquiry</t>
  </si>
  <si>
    <t>French Ministry for Higher Education and Research</t>
  </si>
  <si>
    <t>https://commons.erau.edu/cgi/viewcontent.cgi?article=1255&amp;context=stm</t>
  </si>
  <si>
    <t>SPD-3</t>
  </si>
  <si>
    <t>Tomas Hrozensky</t>
  </si>
  <si>
    <t>ESPI Resident Fellow</t>
  </si>
  <si>
    <t>tomas.hrozensky@espi.or.at</t>
  </si>
  <si>
    <t>UAE: Towards mitigation of space debris</t>
  </si>
  <si>
    <t>http://www.unoosa.org/documents/pdf/hlf/HLF2017/presentations/Day3/Special_Session/Presentation1.pdf</t>
  </si>
  <si>
    <t>https://www.space.gov.ae/</t>
  </si>
  <si>
    <t>Space Agency</t>
  </si>
  <si>
    <t>UAE: The UAE Space Agency is a federal agency that is organizing, regulating and advancing the UAE space industry.</t>
  </si>
  <si>
    <t>971 2 202 2222</t>
  </si>
  <si>
    <t>The UAE has conducted Space Debris Object WT1190F where observations  were taken of a micrometeoroid/space debris was suspected to break up, proving capacility to  assess risk of break up</t>
  </si>
  <si>
    <t>An airborne observing campaign was organized to practice the rapid response to announced
small asteroid impacts organized by the UAE Space Agency and in collaboration with
International Astronomical Center, NASA and ESA</t>
  </si>
  <si>
    <t>The UAE is party to the Outer Space Treaty and its prohibition of nuclear weapons in space</t>
  </si>
  <si>
    <t>The UAE has begun their program of space object registration in 2016</t>
  </si>
  <si>
    <t>S. Africa</t>
  </si>
  <si>
    <t>S.Africa</t>
  </si>
  <si>
    <t xml:space="preserve"> South Africa(SANSA): SANSA Space Operations: History, Services and
applications of satellite technology</t>
  </si>
  <si>
    <t>http://avntraining.hartrao.ac.za/images/Schools/2016Feb/20160224_Wednesday/AVN2016_SANSATraining.pdf</t>
  </si>
  <si>
    <t>South Africa</t>
  </si>
  <si>
    <t>https://www.sansa.org.za/ |</t>
  </si>
  <si>
    <t>Policy is to manevuer satellites in regions to graveyard orbits after conclusion of mission</t>
  </si>
  <si>
    <t>Any South African satellite in GEO is to be moved to a graveyard orbit after end of mission</t>
  </si>
  <si>
    <t>Vehicle support will be given to launch stages and they will be tracked after launch.</t>
  </si>
  <si>
    <t>South Africa is party to the Outer Space Treaty and its prohibition of nuclear weapons in space</t>
  </si>
  <si>
    <t>SANSA utilizes the assistance of other agencies in its registration and tracking of space objects</t>
  </si>
  <si>
    <t>Toby Harris: "We don’t have or intend to use a bespoke UKSA document in support of licensing. We currently perform our license assessments across a number of categories, including safety, sustainability, security and various others. In order to assess safety and sustainability, we perform detailed technical analyses. The outputs of these are considered on a case by case basis, however, we refer to and adhere to international best practice in doing so."</t>
  </si>
  <si>
    <t>STM White Paper</t>
  </si>
  <si>
    <t>Space Traffic Management (STM): Balancing Safety, Innovation and Growth</t>
  </si>
  <si>
    <t>O1 Oct 2017</t>
  </si>
  <si>
    <t>Ephemeris: accuracy</t>
  </si>
  <si>
    <t>Tracking sensors</t>
  </si>
  <si>
    <t>A collision avoidance function should issue alerts and warnings with sufficient lead time, and realistic
measures of uncertainty, for operators to further analyze the information and perform a maneuver if needed,
within an appropriate reaction time window.</t>
  </si>
  <si>
    <t>The Code of Conduct for satellite operators must be tied to timely and actionable orbital information on all
objects. The community will need to establish what information is vital to document each object, in order to
predict behavior early enough to take actions to avoid collisions</t>
  </si>
  <si>
    <t>In order for a STM system to remain relevant and useful for adequate space situational awareness, the catalog of debris objects needs to be continually updated with all sources of information, (e.g. sensor systems,analytical methods, responsible individuals or companies, etc.).</t>
  </si>
  <si>
    <t>Documentation establishing what information needs to be shared and exchanged for STM purposes
(including incident management) should be agreed on and widely disseminated</t>
  </si>
  <si>
    <t>No response to Lauri's email requesting information</t>
  </si>
  <si>
    <t>(closed)</t>
  </si>
  <si>
    <t>IAA's Space Debris Situation Report</t>
  </si>
  <si>
    <t>This document is primarily information in nature and as such does not include normative (or even suggested) operations and best practices.</t>
  </si>
  <si>
    <t>2019 Satellite Industry Association: Principles of Space Safety for Space Actors</t>
  </si>
  <si>
    <t>Not online yet</t>
  </si>
  <si>
    <t>Satellite owners, operators, manufacturers, ground equipment suppliers, launch companies with U.S. presence</t>
  </si>
  <si>
    <t>www.sia.org</t>
  </si>
  <si>
    <t>https://www.sia.org/members/</t>
  </si>
  <si>
    <t>SIA has developed into a full service 501(c) (6) trade association representing the commercial satellite industry. SIA has established active working groups involved with a host of policy issues including: regulatory issues (satellite licensing, spectrum allocation and regulatory policy); government services, public safety, export control policy, and international trade issues. SIA is now a recognized focal point for the U.S. satellite industry in Washington, D.C., representing and advocating industry positions with key policy makers on Capitol Hill and with the White House, Federal Communication Commission and most Executive Branch departments and agencies.</t>
  </si>
  <si>
    <t>Therese Jones</t>
  </si>
  <si>
    <t>Senior Director of Policy</t>
  </si>
  <si>
    <t>·         Select spacecraft designs having appropriate passivation capabilities.</t>
  </si>
  <si>
    <t>·         Monitor operational spacecraft to detect anomalies that may prevent successful disposal.</t>
  </si>
  <si>
    <t>·         Promote transparency through timely communication and sharing of SSA information by making key satellite operations information, including maneuvers, spacecraft characteristics and radio frequency information, available to relevant Space Situational Awareness (“SSA”) providers and potentially affected satellite operators.</t>
  </si>
  <si>
    <t>·         Support participation in the development of international standards which meet current and projected future data exchange needs.</t>
  </si>
  <si>
    <t>Security</t>
  </si>
  <si>
    <t>Secure communications, encryption to prevent unauthorized access</t>
  </si>
  <si>
    <t>SSC Best Practices for the Sustainability of Space Operations</t>
  </si>
  <si>
    <t>Space Safety Coalition Best Practices (formerly connected to GVF)</t>
  </si>
  <si>
    <t>Streamlined Launch and Reentry Licensing Requirements</t>
  </si>
  <si>
    <t>4910-13</t>
  </si>
  <si>
    <t xml:space="preserve">www.federalregister.gov </t>
  </si>
  <si>
    <t>§ 450.167 - Operator must measure and record in real tie the position/velocity of the vehicles.</t>
  </si>
  <si>
    <t>Streamlined FAA Launch and Reentry Licensing Requirements</t>
  </si>
  <si>
    <t>USG</t>
  </si>
  <si>
    <t>http://www.regulations.gov</t>
  </si>
  <si>
    <t>§ 450.167 - Tracking system must provide actual impact locations for all stages and components</t>
  </si>
  <si>
    <t>§ 450.169 - Exclusive of pre-coordinated RPO/OOS, operator must establish launch window closures 15 days prior to first launch attempt and 6 hrs before launch, needed to ensure launch or reentry vehicle, jetissoned components or payloads meet the following requirements for 3 hrs after liftoff or when above 150 km during reentry/disposal:
- Human-habitable objects have a Pc&lt;1.e-6 or maintain ellipsoidal separation of 200x50x50 km or a spherical radius separation of 200 km.
- Non-debris, non-habitable objects have a Pc&lt;1.e-5 or maintain a spherical radius separation of 25 km
-Debris with cross-sectional area &gt; 10 cm^2 have a spherical separation of 2.5 km</t>
  </si>
  <si>
    <t>§ 450.171 Operator must ensure reentering components do not recontact, and that energy in the objects does not result in a fragmentation event (stored energy having been removed).</t>
  </si>
  <si>
    <t>Recommended Practices for Human Space Flight Occupant Safety</t>
  </si>
  <si>
    <t>FAA Human Space Flight Safety</t>
  </si>
  <si>
    <t>NPRM for Remote Sensing</t>
  </si>
  <si>
    <t>For all vehicle stages or components left in orbit, stored energy is removed by depleting residual fual, leaving fuel lines open, venting any pressurized systems, leaving batteries in permanent ischarge state, and removing any remaining sources of stored energy.</t>
  </si>
  <si>
    <t>§ 3.2 A proess should be implemented that provides configuration control over safety-critical systems design, manufacturing and operations throughout the system's life.
§ 3.2 Operator should have a safety management approach, inluding a process for updating hazards and identifying new hazards based upon operational or design modifications.  System safety management and engineering approaches should be used to identify and mitigation payload hazards., and all operations products should be updated as necessary to reflect the current system plans, procedures, processes, schedules and supporting information.</t>
  </si>
  <si>
    <t>Quality assurance and flight  hardware acceptance</t>
  </si>
  <si>
    <t>Acceptance of Flight Hardware</t>
  </si>
  <si>
    <t>Safety Management</t>
  </si>
  <si>
    <t>§ 3.2 Operator should have a safety management approach, including a process for reviewing and updating existing haards and identifying new hazards based upon design modifications or operational changes, to reflect any new causes, mitigations and changes to overall risk.</t>
  </si>
  <si>
    <t>§ 2.1.2 Each safety-critical system should be functionally demonstrated while exposed to no less than its maximum expected operating environment to demonstrate that it is free of defects, free of integration and workmanship errors, and ready for operational use.</t>
  </si>
  <si>
    <t>§ 2.1.2 The system should be manufactured, maintained and operated in accordance with a quality assurance process that ensures the system meets design specifications and safety requirements.</t>
  </si>
  <si>
    <t>Payload safety</t>
  </si>
  <si>
    <t>§ 3.3 Operator should keep all products necessary to operate the system current and consistent with the operating limits of the system, and ensure that the system is operated within the most current documented operating limitations and procedures.</t>
  </si>
  <si>
    <t>100903432-9396-01, RIN 0648-BA15</t>
  </si>
  <si>
    <t>Orbital Debris Mitigation Standard Practices (ODMSP) issued by the U.S., as contemplated by Space Policy Directive-3, section 6(b)(ii)</t>
  </si>
  <si>
    <t>Notification of an anomaly affecting the system</t>
  </si>
  <si>
    <t>§ 960.13, 960.17 Operator shall notify the DoC Secretary in writing within 5 days after detection of an anomaly affecting the system, including, but not limited to, an anomaly resulting in loss of ability to operate an on-orbit component of the system.</t>
  </si>
  <si>
    <t>Notification of disposal of an on-orbit component of the system</t>
  </si>
  <si>
    <t>§ 960.13 and 960.17 Operator shall notify the DoC Secretary in writing no later than 5 days after each disposal of an on-orbit component of the system.</t>
  </si>
  <si>
    <t>§ 960.13 and 960.20 Licensee must comply with the latest version of the Orbital Debris Mitigation Standard Practices (ODMSP) issued by the U.S. Government</t>
  </si>
  <si>
    <t>§ 960.13 and 960.17 Operator shall notify the DoC Secretary in writing no later than 5 days after any deviation of an on-orbit component of the system from the orbital parameters and data collection characteristics of the system.</t>
  </si>
  <si>
    <t>§ 960.13 and 960.17 Operator shall notify the DoC Secretary in writing no later than 5 days of the launch and deployment of each system component, to include confirmation that the component matches the orbital parameters and data collection characteristics of the system.</t>
  </si>
  <si>
    <t>Preventing unauthorized access</t>
  </si>
  <si>
    <t>Notification of launch and deployment</t>
  </si>
  <si>
    <t>§ 960.13 and 960.20 Operator shall implement measures, consistent with industry best practice, that prevent unauthorized access to the system and identify any unauthorized access.  This includes encryption using appropriate NIST-approved encryption with a key length of at least 128 bits, for communications to and from the on-orbit components of the system related to TT&amp;C.</t>
  </si>
  <si>
    <t>Canadian Space Agency act</t>
  </si>
  <si>
    <t>CSA Act</t>
  </si>
  <si>
    <t>Canada Remote Sensing Space Systems Act</t>
  </si>
  <si>
    <t>RSSSA</t>
  </si>
  <si>
    <t>https://laws-lois.justice.gc.ca/eng/acts/R-5.4/FullText.html</t>
  </si>
  <si>
    <t xml:space="preserve">http://www.ic.gc.ca/eic/site/smt-gst.nsf/eng/h_sf01878.html and https://www.ic.gc.ca/eic/site/smt-gst.nsf/eng/sf01385.html </t>
  </si>
  <si>
    <t>UK licensing requirements, per Toby Harris</t>
  </si>
  <si>
    <t>From Lauchie Scott:
This document establishes CSA's authority on matters.
In Canada, there isn’t a specific act which regulating the flight of space objects. What usually occurs is that in order to get a RF frequency license from industry Canada, “conditions of license” tend to be applied to compel a space organization to do things in the public interest.  The acts were written prior to the Space2.0 era so they are not likely to reflect the current concerns of STM. Some consideration for deorbiting, relocation and space debris mitigation is littered throughout and largely adhere to the spirit of the Outer Space Treaty and the IADC guidelines.</t>
  </si>
  <si>
    <t>National Space Policy of the United States of America</t>
  </si>
  <si>
    <t>US National Space Policy</t>
  </si>
  <si>
    <t>US shall continue to lead the continued development and adoption of International an industrial standards and policies to minimize debris</t>
  </si>
  <si>
    <t>Long-term sustainability of the space environment</t>
  </si>
  <si>
    <t>US shall develop maintain and use SSA information from commercial, civil and national security sources to detect, identify and attribute actions in space that are contrary to responsible use and the long-term sustainability of the space environment</t>
  </si>
  <si>
    <t>Protect access to radio frequency spectrum and orbital assignments</t>
  </si>
  <si>
    <t>The US government shall seek to protect U.S. global access to, and operation in, the radio frequency spectrum and related orbital assignments required to support the use of space by the US government, its allies and U.S. commercial users.</t>
  </si>
  <si>
    <t>B with waivers</t>
  </si>
  <si>
    <t>NASA and DoD</t>
  </si>
  <si>
    <t>3 ?</t>
  </si>
  <si>
    <t>1 ?</t>
  </si>
  <si>
    <t>??</t>
  </si>
  <si>
    <t>Space exploration and national security</t>
  </si>
  <si>
    <t>The US government shall enhance capabilities and techniques, in cooperation with civil, commercial, and foreign partners, to identify, locate, and attribute, RFI sources, and take necessary measures to sustain the radio frequency environment in which critical U.S. space systems operate</t>
  </si>
  <si>
    <t>Government competition with commercia space industry</t>
  </si>
  <si>
    <t>https://www.space.commerce.gov/policy/national-space-policy/</t>
  </si>
  <si>
    <t>https://uscode.house.gov/view.xhtml?path=/prelim@title51/subtitle5/chapter509&amp;edition=prelim</t>
  </si>
  <si>
    <t>Mitigation of Orbital Debris in the New Space Age</t>
  </si>
  <si>
    <t>CHAPTER 509—COMMERCIAL SPACE LAUNCH ACTIVITIES</t>
  </si>
  <si>
    <t>Commercial Space Launch Activities</t>
  </si>
  <si>
    <t>Policy</t>
  </si>
  <si>
    <t>The probability of a catastrophic event for the flight personnel (i.e., flight crew ad participants) during the entire mission should not exceed one in one thousand</t>
  </si>
  <si>
    <t>For orbiting vehicles, the probability that the exposure to meteroid and eebris environment will not lead to penetration of or spall detachment (from M/OD critical items) shall be higher than 0.9946 over the mission.</t>
  </si>
  <si>
    <t>The trajetory of an active vehicle during rendezvous and proximity operations shall be such that the natural drift including 3-sigma dispersed trajectories ensures that:
- prior to the Approach Initiation (AI) burn, the vehicle shall stay outside the Approach Ellipsoid (AE) for a minimum of 24 hrs;
- After the AI burn and prior to the vehicle stopping at the arrival point on V-bar inside the AE, the vehicle shall stay outside the keep-out sphere (KOS) for a minimum of 4 orbits;
- During any retreat out of the AE, the vehicle shall maintain a positive relative range rate until it is outside the AE and thereafter it shall stay outside the AE for a minimum of 24 hrs</t>
  </si>
  <si>
    <t>CPC-2-6-02, issue 4</t>
  </si>
  <si>
    <t>Compliance with spectrum policies, laws and regulations</t>
  </si>
  <si>
    <t>Canada Radio Telecommunications Act (incl. Licensing of Space Stations)</t>
  </si>
  <si>
    <t>§ III:  All proposed GSO satellites must comply with the minimum orbital separation requirements:
FSS: 2° if not in X-band; 3° in X
12/17 GHz BSS: 9°
17/25 GHz BSS: 4°
MSS and all other bands/services: N/A</t>
  </si>
  <si>
    <t>§ 3.2.3: Satellites operated under the [Canadian] license will comply with all applicable international and domestic spectrum policies, laws and regulations.</t>
  </si>
  <si>
    <t>ITU Radio Regualtions Articles</t>
  </si>
  <si>
    <t>ADOPTED (§ 3.2.4.2)</t>
  </si>
  <si>
    <t>§ 3.3.3 Per ITU GSO Orbit Rules: Perigee &gt; GEO + 235 + 1 000 Cr A/M</t>
  </si>
  <si>
    <t>§ 3.3.3 Per ITU GSO Orbit Rules: Shall remain more than 200 km above GSO</t>
  </si>
  <si>
    <t>§ 3.3.3 Per ITU GSO Orbit Rules: Shorten lifetime</t>
  </si>
  <si>
    <t>§ 3.3.3 Per ITU GSO Orbit Rules: Avoid RFI during transfer</t>
  </si>
  <si>
    <t>RTC</t>
  </si>
  <si>
    <t>ADOPTED FOR NGSO (§ 3.3.3)</t>
  </si>
  <si>
    <t>§ 3.3.3: De-orbit within 25 years of end of operational life</t>
  </si>
  <si>
    <t>§ 8.5a: Minister may specify the use of cryptography or information assurance measures</t>
  </si>
  <si>
    <t>Range Flt Safety Rqmts</t>
  </si>
  <si>
    <t>NASA Range Flight Safety Requirements</t>
  </si>
  <si>
    <t>NASA-STD-8719.25</t>
  </si>
  <si>
    <t>https://ntrs.nasa.gov/search.jsp?R=20180001258</t>
  </si>
  <si>
    <t>Property Risk</t>
  </si>
  <si>
    <t>§ 4.3.1.1: The [per flight] Probability of Impact (Pi) for any property and damage of concern identified under § 4.2.3.b shall be ≤  one in one thousand</t>
  </si>
  <si>
    <t>Human safety (not including Mission Essential or Critical Operations personnel)</t>
  </si>
  <si>
    <t>Indiv human safety (excl. Mission Essential or Critical Ops personnel)</t>
  </si>
  <si>
    <t>Indiv human safety (Mission Essential &amp; Critical Operations personnel)</t>
  </si>
  <si>
    <t>Combined human safety (Mission Essential &amp; Critical Ops personnel)</t>
  </si>
  <si>
    <t>Combined human safety (non-Mission Essential &amp; Critical Ops)</t>
  </si>
  <si>
    <t>§ 4.3.2.1: The Probability of Casualty (Pc) for Mission Essential or Critical Operations Personnel shall be ≤  one in one hundred thousand</t>
  </si>
  <si>
    <t>§ 4.3.2.1: The Probability of Casualty (Pc) for people who are not Mission Essential or Critical Operations Personnel shall be ≤  one in one million</t>
  </si>
  <si>
    <t>§ 4.3.3.1: The Expectation of Casualty (Ec) for ALL Mission Essential and Critical Operations Personnel shall be ≤  three in ten thousand</t>
  </si>
  <si>
    <t>§ 4.3.3.2: The Expectation of Casualty (Ec) for ALL Mission Essential and Critical Operations Personnel shall be ≤  one in ten thousand</t>
  </si>
  <si>
    <t>NASA Process for Limiting Orbital Debris (NASA-STD-8719.14)</t>
  </si>
  <si>
    <t>§ B.5.1: States and international intergovernmental organizations are encouraged to advise launch service providers under their jurisdiction and control to consider conducting pre-launch conjunction assessment for space objects to be launched</t>
  </si>
  <si>
    <t>§ 6.3.3: The Joint Space Operations Centeer (JSpOC) shall be informed of an upcoming launch or entry operation at least 15 days before the operation.</t>
  </si>
  <si>
    <t>§ 6.3.1: Prior to launch and entry operations, the vehicle, including any jettisoned component or payload, shall meet one of the following criteria (in descending order of preference) with regard to all orbital inhabited or inhabitable spacecraft: 
- A Pc ≤  1.e-6
- An ellipsoidal miss distance ≥ 200 km in-track, 50 km cross-track or radially
- A spherical miss distance ≥ 200 km
§ 6.3.6.c: The COLA analysis shall account for uncertainties associated with vehicle performance and timing and ensure that any calculated launch/entry waits incorporate all additional time periods associated with such uncertainties.
§ 6.3.6.d: For an orbital launch, the COLA screen shall account for the period starting from ascent through at least 3 hours after liftoff.</t>
  </si>
  <si>
    <t>Basic space law
(Act No. 43 of 2000)</t>
  </si>
  <si>
    <t>https://elaws.e-gov.go.jp/search/elawsSearch/elaws_search/lsg0500/detail?lawId=420AC1000000043#1</t>
  </si>
  <si>
    <t>Act No. 66 of 2015</t>
  </si>
  <si>
    <t>https://www8.cao.go.jp/space/english/index-e.html</t>
  </si>
  <si>
    <t>Jun'ichi Horikawa</t>
  </si>
  <si>
    <t>junichi_horikawa@mhi.co.jp</t>
  </si>
  <si>
    <t>§ 1.2.1: For the purposes of minimizing debris and preserving the space environment for the responsible, peaceful and safe use of all users, the United States shall lead the continued development and adoption of international and industry standards and policies to minimize debris, such as the United Nations Space Debris Mitigation Guidelines</t>
  </si>
  <si>
    <t>Detect, identify and attribute actions contrary to LTSSA</t>
  </si>
  <si>
    <t>§ 1.2.1: For the purposes of minimizing debris and preserving the space environment for the responsible, peaceful and safe use of all users, the United States shall Develop, maintain, and use SSA information from commercial, civil and national security sources to detect, identify and attribute actions in space that are contrary to responsible use and the long-term sustainability of the space environment.</t>
  </si>
  <si>
    <t>Researchers</t>
  </si>
  <si>
    <t>ADR services</t>
  </si>
  <si>
    <t>§ 1.2.1: For the purposes of minimizing debris and preserving the space environment for the responsible, peaceful and safe use of all users, the United States shall Pursue research and development of technologies and techniques, through the NASA Administrator and Secretary of Defense, to mitigate and remove on-orbit debris, reduce hazards and increase understanding of the current and future debris environment</t>
  </si>
  <si>
    <t xml:space="preserve">Evaluate risks posed by micrometeoroids and orbital debris  </t>
  </si>
  <si>
    <t>§ 3.2.4: The Project Manager responsible for the integration of a spacecraft shall Establish and implement a plan to evaluate the risks posed by micrometeoroids and orbital debris environment on spacecraft functionality</t>
  </si>
  <si>
    <t>Notify parties of non-compliance with debris mitigation rqmts</t>
  </si>
  <si>
    <t>§ 3.2.5d: The NASA manager responsible for the launch service will, prior to decisions to commit funds to acuire a launch vehicle or launch services, provide notification of potential non-compliances with orbital debris mitigation requirements to the Chief, OSMA and the MDAA sponsoring the mission.</t>
  </si>
  <si>
    <t>§ 3.2.8e: Project managers, responsible for the delivery of hardware to a non-NASA spacecraft integrator shall Coordinate with the MDAA, OIIR, and OCE to determine whether that mission will require conjunction assessment screening.</t>
  </si>
  <si>
    <t>§ 3.4.1: For controlled, commanded or targeted reentries, the Project Manager shall notify the MDAA, the Chief SMA, and the ODPO about the reentry at least three months prior to reentry.</t>
  </si>
  <si>
    <t>§ 3.3.1: The project manager of spacecraft in orbit around the Earth, Moon or Mars or in the vicinity of Sun-Earth or Earth-Moon Lagrange Points shall implement operational measures identified in the EOMP to limit the generation of orbital debris from and safety dispose of the spacecraft.</t>
  </si>
  <si>
    <t>§ 3.3.1b: In coordination with the Mission Directorate, establish and implement a plan to monitor critical spacecraft and launch vehicle stage items for conditions or event that may affect the planned passivation or disposal maneuvers and EOM</t>
  </si>
  <si>
    <t>§ Entity:</t>
  </si>
  <si>
    <t>§ 3.3.2: The Project Manager responsible for operational Earth-orbiting spacecraft shall ensure that CARA services, including Orbital Safety Analysts at JSpOC, are used for robotic missions and
NASA Johnson Space Center Human Space Flight Operations Directorate services are used for
human spaceflight missions with or without crew, and that all maneuvers are planned, screened, and have risk analysis performed prior to execution</t>
  </si>
  <si>
    <t>§ 3.3.2: The Project Manager responsible for operational Earth-orbiting spacecraft shall ensure that all maneuvers are planned, screened, and have risk analysis performed prior to execution.</t>
  </si>
  <si>
    <t>Ephemeris and covariance that models planned maneuvers</t>
  </si>
  <si>
    <t>§ 3.3.2c: The Project Manager responsible for operational Earth-orbiting spacecraft shall ensure that An ephemeris and covariance that models planned maneuvers for Earth-orbiting satellites are
provided to CARA or NASA Johnson Space Center Human Space Flight Operations Directorate
Team for screening by the JSpOC, as necessary, based on mission orbit and defined in mission
documentation.</t>
  </si>
  <si>
    <t>Notification of orbital parameters and data collection characteristics</t>
  </si>
  <si>
    <t>Notification of spacecraft generation of orbital debris</t>
  </si>
  <si>
    <t>§ 3.3.4a: The Project Manager of spacecraft in orbit, in coordination with the sponsoring MDAA, shall promptly notify the Chief, SMA 
- Upon discovering the spacecraft may have generated orbital debris
- At least 48 hours before jettisoning an object or otherwise undertaking an activity that may
generate orbital debris</t>
  </si>
  <si>
    <t>§ 3.4: For controlled, commanded, or targeted reentries, the Project Manager shall notify the
MDAA, the Chief SMA, and the ODPO about the reentry at least three months prior to reentry</t>
  </si>
  <si>
    <t>§ Section 4.2 of this standard requires that programs and projects use the orbital debris modeling tools provided (or agreed to) by the NASA ODPO in assessing orbital debris generation and risk in Earth orbit</t>
  </si>
  <si>
    <t>§ 4.3.2: Requirement 4.3-1: Debris passing through LEO – released debris with diameters of 1mm or larger:
a. Requirement 4.3-1a: All debris released during the deployment, operation, and disposal phases shall be limited to a maximum orbital lifetime of 25 years from date of release.
Requirement 4.3-1b: The total object-time product shall be no larger than 100 object-years per mission. For the purpose of this standard, satellites smaller than a 1U standard CubeSat are treated as mission-related debris and thus are bound by this definition to collectively follow the same 100 object-years per mission deployment limit.
4.3.2.3 Requirement 4.3-2: Debris passing near GEO: For missions leaving debris in orbits with the potential of traversing GEO (GEO altitude +/- 200 km and +/- 15 degrees inclination), released debris with diameters of 5 mm or greater shall be left in orbits which will ensure that within 25 years after release the apogee will no longer exceed GEO - 200 km or the perigee will not be lower than GEO + 200 km , and also ensures that the debris is incapable of being perturbed to lie within that GEO +/- 200 km and +/- 15 zone for at least 100 years thereafter. For the purpose of this standard, satellites smaller than a 1U standard CubeSat are treated as mission-related debris and thus are bound by this definition to follow this requirement.</t>
  </si>
  <si>
    <t>§ 4.4.2: Requirement 4.4-1: Limiting the risk to other space systems from accidental explosions during deployment and mission operations while in orbit about Earth or the Moon: For each spacecraft and launch vehicle orbital stage employed for a mission (i.e., every individual free-flying structural object), the program or project shall demonstrate, via failure mode and effects analyses, probabilistic risk assessments, or other appropriate analyses, that the integrated probability of explosion for all credible failure modes of each spacecraft and launch vehicle does not exceed 0.001 (excluding small particle impacts.).</t>
  </si>
  <si>
    <t>§ 4.4.2.1.3: Requirement 4.4-2: Design for passivation after completion of mission operations while in orbit about Earth, or the Moon: Design of all spacecraft and launch vehicle orbital stages shall include the ability and a plan to either 1) deplete all onboard sources of stored energy and disconnect all energy generation sources when they are no longer required for mission operations or postmission disposal or 2) control to a level which cannot cause an explosion or deflagration large enough to release orbital debris or break up the spacecraft. The design of depletion burns and ventings should minimize the probability of accidental collision with tracked objects in space.</t>
  </si>
  <si>
    <t>§ 4.4.2.2.2: Requirement 4.4-3. Limiting the long-term risk to other space systems from planned breakups for Earth and lunar missions: Planned explosions or intentional collisions shall:
a. be conducted at an altitude such that for orbital debris fragments larger than 10 cm the object-time product does not exceed 100 object-years. For example, if the debris fragments greater than 10cm decay in the maximum allowed 1 year, a maximum of 100 such fragments can be generated by the breakup.
b. Not generate debris larger than 1 mm that remains in Earth orbit longer than one year.
4.4.2.2.3 Requirement 4.4-4: Limiting the short-term risk to other space systems from planned breakups for Earth orbital missions: Immediately before a planned explosion or intentional collision, the probability of debris, orbital or ballistic, larger than 1 mm colliding with any operating spacecraft within 24 hours of the breakup shall be verified to not exceed 10-6.</t>
  </si>
  <si>
    <t>§ 4.5.2: Requirement 4.5-1. Limiting debris generated by collisions with large objects when in Earth orbit: For each spacecraft and launch vehicle orbital stage in or passing through LEO, the program or project shall demonstrate that, during the orbital lifetime of each spacecraft and orbital stage, the probability of accidental collision with space objects larger than 10 cm in diameter does not exceed 0.001. For spacecraft and orbital stages passing through the protected region +/- 200 km and +/-15 degrees of geostationary orbit, the probability of accidental collision with space objects larger than 10 cm in diameter shall not exceed 0.001 when integrated over 100 years from time of launch.
4.5.2.3 Requirement 4.5-2. Limiting debris generated by collisions with small objects when operating in Earth orbit: For each spacecraft, the program or project shall demonstrate that, during the mission of the spacecraft, the probability of accidental collision with orbital debris and meteoroids sufficient to prevent compliance with the applicable postmission disposal maneuver requirements does not exceed 0.01.</t>
  </si>
  <si>
    <t>§ 4.6.2: Requirement 4.6-1. Disposal for space structures in or passing through LEO: A spacecraft or orbital stage with a perigee altitude below 2,000 km shall be disposed of by one of the following three methods:
a. Atmospheric reentry option:
(1) Leave the space structure in an orbit in which natural forces will lead to atmospheric reentry within 25 years after the completion of mission or
(2) Maneuver the space structure into a controlled de-orbit trajectory as soon as practical after completion of mission.
b. Storage orbit option: Maneuver the space structure into an orbit with perigee altitude above 2000 km and ensure its apogee altitude will be below 19,700 km, both for a minimum of 100 years.
c. Direct retrieval: Retrieve the space structure and remove it from orbit within 10 years after completion of mission</t>
  </si>
  <si>
    <t>§ 4.6.2: Requirement 4.6-2. Disposal for space structures near GEO: A spacecraft or orbital stage in an orbit near GEO shall be maneuvered at EOM to a disposal orbit above GEO with a predicted minimum perigee of GEO +200 km (35,986 km) or below GEO with a predicted maximum apogee of GEO – 200 km (35,586 km) for a period of at least 100 years after disposal.</t>
  </si>
  <si>
    <t>§ 4.6.2: Requirement 4.6-3. Disposal for space structures between LEO and GEO:
4.6.2.3.1 Between LEO and Medium Earth Orbit (MEO): A spacecraft or orbital stage shall be left in an orbit with a perigee altitude greater than 2000 km and apogee altitude below 19,700 km for 100 years.
4.6.2.3.2 Between MEO and GEO: A spacecraft or orbital stage shall be left in an orbit with a perigee altitude greater than 20,700 km and apogee altitude below 35,300 km for 100 years.</t>
  </si>
  <si>
    <t>Presence between LEO and GEO</t>
  </si>
  <si>
    <t>§ 4.6.2: Requirement 4.6-4. Reliability of postmission disposal maneuver operations in Earth orbit: NASA space programs and projects shall ensure that all postmission disposal operations to meet Requirements 4.6-1, 4.6-2, and/or 4.6-3 are designed for a probability of success as follows:
a. Be no less than 0.90 at EOM, and
b. For controlled reentry, the probability of success at the time of reentry burn must be sufficiently high so as not to cause a violation of Requirement 4.7-1 pertaining to limiting the risk of human casualty.</t>
  </si>
  <si>
    <t>§ 4.7.2: Requirement 4.7-1. Limit the risk of human casualty: The potential for human casualty is assumed for any object with an impacting kinetic energy in excess of 15 joules:
a. For uncontrolled reentry, the risk of human casualty from surviving debris shall not exceed 0.0001 (1:10,000).
b. For controlled reentry, the selected trajectory shall ensure that no surviving debris impact with a kinetic energy greater than 15 joules is closer than 370 km from foreign landmasses, or is within 50 km from the continental U.S., territories of the U.S., and the permanent ice pack of Antarctica.
c. For controlled reentries, the product of the probability of failure to execute the reentry burn and the risk of human casualty assuming uncontrolled reentry shall not exceed 0.0001 (1:10,000).</t>
  </si>
  <si>
    <t>Requirement 4.8-1. Mitigate the collision hazards of space tethers in protected regions of space: Intact and remnants of severed tether systems in Earth, orbit shall limit the generation of orbital debris from on-orbit collisions with other operational spacecraft postmission. Tether systems should generally not remain deployed after the completion of their mission objectives. After mission objectives are met, such tethers should have provisions for disposal (full retraction/stowing and/or removal from Earth orbit) with a &gt;0.90 probability of success, including an assessment of the reliability of the disposal system and accounting for the possibility of damage to or cutting of the tether prior to disposal.</t>
  </si>
  <si>
    <t>Tethers</t>
  </si>
  <si>
    <t>Gleeson</t>
  </si>
  <si>
    <t>http://www.legislation.gov.uk/ukpga/1986/38/data.pdf</t>
  </si>
  <si>
    <t>http://www.legislation.gov.uk/ukpga/2018/5/enacted/data.pdf</t>
  </si>
  <si>
    <t>Registration of space objects harmonized at international level</t>
  </si>
  <si>
    <t>§ 7: Register of space objects.
(1)
The Secretary of State shall maintain a register of space objects.
(2)
There shall be entered in the register such particulars of such space objects as theSecretary of State considers appropriate to comply with the international obligationsof the United Kingdom.
(3)
Any person may inspect a copy of the register on payment of such fee as the Secretaryof State may prescribe.</t>
  </si>
  <si>
    <t>S. Korea (KARI)</t>
  </si>
  <si>
    <t>Russia (ROSCOSMOS)</t>
  </si>
  <si>
    <t>Ukraine (SSAU)</t>
  </si>
  <si>
    <t>Italy (ASI)</t>
  </si>
  <si>
    <t>Italy</t>
  </si>
  <si>
    <t>Asia-Pacific Regional Space Agency Forum</t>
  </si>
  <si>
    <t>What we didn't get to:</t>
  </si>
  <si>
    <t>ASI, CNSA, DLR, ISRO, KARI, ROSCOSMOS, SSAU
 - UN Conference on Disarmament
- Asia-Pacific Regional Space Agency Forum: The Space Applications Working Group (SAWG), formed in part to promote sustainable operation of space applications.
Other Groups:
- Space Security Index, from Project Ploughshares
- Union of Concerned Scientists
- The Hague International Space Resources Governance Working Group 
- UNIDIR
- SGAC
- The Simons Foundation, Canada 
- Observer Research Foundation, India
- Space Industry Association of Australia
- Center for International and Security Studies(CISSM)
- Center for Defense Information (CDI)</t>
  </si>
  <si>
    <t>Germany (DLR)</t>
  </si>
  <si>
    <t>Germany</t>
  </si>
  <si>
    <t>Karm Mertz</t>
  </si>
  <si>
    <t>US National Space Transportation Policy</t>
  </si>
  <si>
    <t>National Space Transportation Policy</t>
  </si>
  <si>
    <t>Advocate internationally for the adoption of United States Government safety regulations,
standards, and licensing measures to enhance global interoperability and safety of international
commercial space transportation activities.</t>
  </si>
  <si>
    <t>Consider international cooperation in space transportation technology research and development
efforts, consistent with U.S. laws, international obligations and commitments, and foreign
policy and national security interests.</t>
  </si>
  <si>
    <t>§ Section 19.1(4): Safety regulations may make provision—
(a)
for minimising or preventing interference with the use, or the effectiveness,of apparatus used in connection with the navigation of spacecraft or carrieraircraft;
(b)
for prohibiting the use of any apparatus in connection with the navigation ofspacecraft or carrier aircraft;
(c)
for regulating the use of apparatus used in connection with the navigation ofspacecraft or carrier aircraft.</t>
  </si>
  <si>
    <t>§ 3.1.2: The acquisition organization shall address the impact of design decisions on the
launch, on-orbit, reentry, and disposal/EOL requirements in this document during acquisition phases. Acquisition organizations shall comply with all safety standards that address these downstream risks. The acquisition organization is also responsible for all of its follow-on sustainment activities.</t>
  </si>
  <si>
    <t>Safety</t>
  </si>
  <si>
    <t>§ 2.1: Consistent with National Space Policy, DoDD 3100.10, DoDI 3100.12, and DoDI
5000.02, Operation of the Defense Acquisition System, Space Program Managers, Operators,
and System Safety Managers shall ensure that Space System Programs:
2.1.2.1. Incorporate System Safety into the design of space systems, subsystems, and
components.
2.1.2.2. Incorporate System Safety processes into system engineering efforts at all levels
and throughout each and every phase of the space system life cycle.
2.1.2.3. Document System Safety processes and requirements IAW, AFI 63-101/20-101,
Integrated Life-cycle Management, AFI 91-202, AFI 91-204, and MIL-STD-882, DoD
Standard Practice: System Safety.
2.1.2.4. Identify hazards and manage the associated risks at the appropriate level during
each phase of the space system life cycle.</t>
  </si>
  <si>
    <t>§ 3.2.2. Minimize space system vulnerability to natural and man-made space hazards. (T-1)</t>
  </si>
  <si>
    <t>Minimize vulnerability to natural and man-made space hazards</t>
  </si>
  <si>
    <t xml:space="preserve">§ 3.2.3. Minimize generation of space debris. Refer to subsequent sections for detailed analysis
and
</t>
  </si>
  <si>
    <t>§ 3.2.5. Minimize functional, electro-magnetic/optical or physical interference with other systems or personnel.</t>
  </si>
  <si>
    <t>§ 3.2.6. Plan for disposal operations (passivation) for launch vehicle components, upper stages, spacecraft, and other payloads at EOL to minimize the impact on future operations.</t>
  </si>
  <si>
    <t>§ 3.2.9 Conduct tests of hardware in as close to the operational environment as possible</t>
  </si>
  <si>
    <t>Test and In-orbit checkout</t>
  </si>
  <si>
    <t>§ 3.2.4. Minimize the possibility of catastrophic loss or mission degradation due to collisions with debris</t>
  </si>
  <si>
    <t>§ 4.4.2.1 The launch phase risk to the general public shall not exceed an individual Probability of Casualty (Pc) of 1 x 10-6 (one in one million). These risk levels shall apply for all hazards from lift-off to orbital insertion, including planned debris impacts, controlled landings to a launch/landing site, and from liftoff to impact or landing for a suborbital mission.
§ 4.6.3.1. Public. The reentry phase risk to the general public shall not exceed an individual Probability of Casualty (Pc) of 1 x 10-6 (one in one million),</t>
  </si>
  <si>
    <t xml:space="preserve"> § 4.4.2.1 The launch phase collective risk to the general public shall not exceed a casualty expectation (Ec) of 100 x 10-6 (one hundred in one million). These risk levels shall apply for all hazards from lift-off to orbital insertion, including planned debris impacts, controlled landings to a launch/landing site, and from liftoff to impact or landing for a suborbital mission..  
 § 4.6.3.1 The reentry phase collective risk to the general public shall not exceed a casualty expectation (Ec) of 100 x 10-6 (one hundred in one million). Each major component of a mission shall have a separate risk budget (e.g., upper stage allocated 100 10-6 and the spacecraft allocated 100 10-6)</t>
  </si>
  <si>
    <t xml:space="preserve"> § 4.4.2.2 For launch essential personnel, the launch phase individual Pc shall not exceed 10 x 10-6 (ten in one million) for all hazards associated with the mission.
 § 4.6.3.3 For recovery Essential Personnel. For recovery essential personnel, the individual Pc shall not exceed 10 x 10-6 (ten in one million)</t>
  </si>
  <si>
    <t xml:space="preserve"> § 4.4.2.2 For launch essential personnel, the launch phase collective Ec shall not exceed 300 x
10-6 (three hundred in one million) for all hazards associated with the mission.
 § 4.6.3.2 For recovery essential personnel, the collective Ec shall not exceed 300 10-6 (three hundred in one million) for all hazards associated with a mission
</t>
  </si>
  <si>
    <t>Collision avoidance: Controlled reentry phase</t>
  </si>
  <si>
    <t>§ 3.2.3. Minimize generation of space debris. Refer to subsequent sections for detailed analysis
and
§ 5.4.5. Assessment of Debris Released During Normal Operations. PMs shall design space systems to eliminate or minimize the creation of any operational or mission-related debris. If the release of debris is unavoidable, programs shall obtain appropriate exceptions to policy
and minimize the number, size, and orbital lifetime of any debris released.</t>
  </si>
  <si>
    <t>§ 5.4.5.1. Orbital lifetime of debris. Any planned release of debris larger than five millimeters (5mm) in any dimension that remains on orbit for more than 25 years should be evaluated and justified on the basis of cost effectiveness, mission requirements and orbital safety.</t>
  </si>
  <si>
    <t xml:space="preserve">§ 3.2.3. Minimize generation of space debris. Refer to subsequent sections for detailed analysis
§ 5.4.5.2. Total object-time of debris in Low-Earth Orbit (LEO). For missions leaving debris in orbits passing through LEO, the total object-time of debris larger than five millimeters (5mm) in any dimension shall not exceed 100 object-years per mission. The object-time of debris is calculated as the sum of time spent in LEO for all mission debris objects (below 2000 km altitude). Reference NASA-STD-8719.14A for calculation of total object time.
</t>
  </si>
  <si>
    <t>§ 5.4.6.1.1. Demonstrate via failure mode and effects analyses (or equivalent) that the integrated probability of explosion for all failure modes (excluding collisions) of each separate spacecraft and launch vehicle orbital stage is less than 1 10-3 (one in one thousand). Reference NASA-STD 8719.14.</t>
  </si>
  <si>
    <t>§ 5.4.7. Assessment of Debris Generated by Intentional Breakups. Programs shall assess and
limit the effect of intentional breakups of spacecraft and launch vehicle orbital stages on
other users of space. Consistent with cost effectiveness and mission objectives, organizations
conducting intentional breakups and/or collisions shall ensure that:
§ 5..4.7.1. Planned explosions or intentional collisions shall occur at altitudes such that, for
orbital debris fragments larger than 10 cm, the object-time product does not exceed 100
object-years. No debris larger than 1 mm shall remain in Earth orbit longer than one year.
Reference NASA-STD-8719.14A.
§ 5.4.7.2. Immediately before a planned explosion or intentional collision, the probability
of related debris larger than 1 mm colliding with any active spacecraft within 24 hours of
the breakup shall not exceed 1 10-6 (one in one million). Reference NASA-STD
8719.14A.</t>
  </si>
  <si>
    <t>Address impact of design decisions on all phases of flight</t>
  </si>
  <si>
    <t>§ 5.4.8.1. Collisions with Large Objects. Programs shall demonstrate that, during the
orbital lifetime of each spacecraft or launch vehicle component, the probability of
accidental collision with space objects larger than 10 cm in diameter shall not exceed 1x
10-3 (one in one thousand). For the assessment of collision probability, the orbital lifetime
is defined as the time from end of launch collision avoidance to atmospheric reentry. The
maximum time period for assessment is 200 years. The reduction in probability of
collision achieved by on-orbit collision avoidance performed by the spacecraft or launch
vehicle component may be included in this assessment.</t>
  </si>
  <si>
    <t>Collision risk with Large Objects</t>
  </si>
  <si>
    <t xml:space="preserve">§ </t>
  </si>
  <si>
    <t>Ops &amp; disposal</t>
  </si>
  <si>
    <t>§ 5.4.8.2. Collisions with Small Objects. Programs shall demonstrate that, during the
mission of the space system, the probability of accidental collision with objects
(including space debris and meteoroids) sufficient to prevent post-mission disposal is less
than 1 10-2 (one in one hundred). Reference NASA-STD-8719.14.</t>
  </si>
  <si>
    <t>§ 3.2.4. Minimize the possibility of catastrophic loss or mission degradation due to collisions with debris
5.5.1. All active on-orbit spacecraft require an approved CA/COLA process. (T-2)
5.5.2. Through the 18th Space Control Squadron, Joint Functional Component Command
(JFCC) Space is the lead agency for orbital conjunction assessments. All Air Force launch
and orbital space systems shall use 18th Space Control Squadron-generated CA runs for
safety COLA risk decisions. (T-3)
5.5.3. Consistent with mission capabilities and resource availability, Space Wings shall
obtain routine conjunction assessments for their active spacecraft against all catalogued
objects within 18th Space Control Squadron established threat thresholds. (T-3)
5.5.4. The approved COLA process shall identify collision risk levels and collision risk
acceptance for each Space Safety Program.</t>
  </si>
  <si>
    <t>5.5.5. Close Proximity Operations. Orbital operations involving the close proximity of two
or more space objects require special consideration. Formation operations typically involve
26 AFI91-217 11 APRIL 2014
spacecraft specifically designed to operate in close proximity to one another. These
operations may involve refueling or re-boosting of the ‘recipient’ space object.
5.5.5.1. Organizations shall develop procedures for close proximity operations, to
include avoidance of unintended spacecraft-to-spacecraft contact, unnecessary debris
generation, or contamination of sensitive equipment (e.g., from spacecraft thruster
firings, other off-gassing).</t>
  </si>
  <si>
    <t>5.6.1. The organization with Satellite Control Authority is responsible for protecting manned
spacecraft and active spacecraft following separation of the last launch vehicle component
through satellite decommissioning, EOL disposal, or reentry. All orbital operations shall
comply with the following risk criteria unless documented waivers exist: (T-1)
5.6.2. The probability of collision with manned spacecraft shall not exceed 1 10-6 (one in
one million) per spacecraft.
5.6.3. The probability of collision with active satellites shall not exceed 10 x 10-6 (ten in one
million) per spacecraft.</t>
  </si>
  <si>
    <t>ADOPTED (for disposal rqmts, 5.7.3)</t>
  </si>
  <si>
    <t xml:space="preserve">Active Debris Removal </t>
  </si>
  <si>
    <t>5.7.3.3. Direct retrieval. Direct retrieval strategies shall comply with all disposal
requirements in this AFI and in the ODMSP.</t>
  </si>
  <si>
    <t>Review Stds</t>
  </si>
  <si>
    <t>Review Standards and Standard Period of Time for Process Relating to Procedures under the Act on Launching Spacecraft, Etc. and Control of Spacecraft</t>
  </si>
  <si>
    <t>Act on Launching of Spacecraft, etc. and Control of Spacecraft (Act No. 76 of 2016)</t>
  </si>
  <si>
    <t>Section 4.1 If a space
structure is to be disposed of by reentry into the Earth’s atmosphere, the risk of human
casualty will be less than 1 in 10,000.</t>
  </si>
  <si>
    <t>Section 4.0 Programs and projects will plan for, consistent with mission requirements, cost effective disposal procedures
for launch vehicle components, upper stages, spacecraft, and other payloads at the end of mission life to
minimize impact on future space operations.</t>
  </si>
  <si>
    <t>Section 3. Programs and projects will assess and limit the probability of operating space systems becoming a source of
debris by collisions with man-made objects or meteoroids.</t>
  </si>
  <si>
    <t>Section 3.2 Collision with small debris during mission operations: Spacecraft design will consider and,
consistent with cost effectiveness, limit the probability that collisions with debris smaller
than 1 cm diameter will cause loss of control to prevent post-mission disposal.</t>
  </si>
  <si>
    <t>Section 1.1 In all operational orbit regimes: Spacecraft and upper stages should be designed to
eliminate or minimize debris released during normal operations. Each instance of planned
release of debris larger than 5 mm in any dimension that remains on orbit for more than 25
years should be evaluated and justified on the basis of cost effectiveness and mission
requirements.</t>
  </si>
  <si>
    <t>Section 2.2 Limiting the risk to other space systems from accidental explosions after completion of
mission operations: All on-board sources of stored energy of a spacecraft or upper stage
should be depleted or safed when they are no longer required for mission operations or
postmission disposal. Depletion should occur as soon as such an operation does not pose an
unacceptable risk to the payload. Propellant depletion burns and compressed gas releases
should be designed to minimize the probability of subsequent accidental collision and to
minimize the impact of a subsequent accidental explosion.</t>
  </si>
  <si>
    <t>Section 4.1b Maneuvering to a storage orbit: At end of life the structure may be relocated to one of
the following storage regimes:
II. Between MEO and GEO: Maneuver to an orbit with perigee altitude above
20,700 km and apogee altitude below 35,300 km (approximately 500 km
above semi-synchronous altitude and 500 km below synchronous
altitude.)</t>
  </si>
  <si>
    <t xml:space="preserve">Section 4.1b Maneuvering to a storage orbit: At end of life the structure may be relocated to one of
the following storage regimes:
I. Between LEO and MEO: Maneuver to an orbit with perigee altitude above 2000
km and apogee altitude below 19,700 km (500 km below semisynchronous altitude
</t>
  </si>
  <si>
    <t>Section 4.1c Section 4.1c Direct retrieval: Retrieve the structure and remove it from orbit as soon as practical after
completion of mission.</t>
  </si>
  <si>
    <t>Section 3-3. Tether systems will be uniquely analyzed for both intact and severed conditions.</t>
  </si>
  <si>
    <t>Section 4.1b b. Maneuvering to a storage orbit: At end of life the structure may be relocated to one of
the following storage regimes:
II. Between MEO and GEO: Maneuver to an orbit with perigee altitude above
20,700 km and apogee altitude below 35,300 km (approximately 500 km
III. Above GEO: Maneuver to an orbit with perigee altitude above 36,100 km
(approximately 300 km above synchronous altitude)</t>
  </si>
  <si>
    <t>Same as above</t>
  </si>
  <si>
    <t>Section 1.0 Programs and projects will assess and limit the amount of debris released in a planned manner during normal
operations.</t>
  </si>
  <si>
    <t>·         Work with Administrations to advance the UN Committee on the Peaceful Uses of Outer Space Guidelines for the Long-Term Sustainability of Space Activities through appropriate implementation.</t>
  </si>
  <si>
    <t>Consider space sustainability in the selection of a launch service provider.</t>
  </si>
  <si>
    <t>Shepperd/Oltrogge</t>
  </si>
  <si>
    <t>https://spacesafety.org</t>
  </si>
  <si>
    <t>https://spacesafety.org/?page_id=310</t>
  </si>
  <si>
    <t>Formed in 2019, the Space Safety Coalition publishes a set of orbit regime-agnostic best practices for the long-term sustainability of space operations. These best practices are generally applicable to all spacecraft regardless of physical size, orbital regime or constellation size, and directly address many aspects of the twenty-one consensus Long-Term Sustainability (LTS) guidelines approved by the United Nations Committee for the Peaceful Use of Outer Space (UN COPUOS) in June 2019.</t>
  </si>
  <si>
    <t>SSC Administrator</t>
  </si>
  <si>
    <t>info@spacesafety.org</t>
  </si>
  <si>
    <t>Passivation of launch vehicle stages</t>
  </si>
  <si>
    <t>2.d Spacecraft operators should utilize launch vehicle stages for launching their
spacecraft that are designed to ensure launch vehicle stage post mission passivation
reliability, with a minimum success rate of 90%, and a goal of even higher success
rate as technology permits</t>
  </si>
  <si>
    <t>2.c Spacecraft operators should utilize launch vehicle stages for launching their
spacecraft that are designed to ensure launch vehicle stage post mission disposal
reliability, with a minimum success rate of 90% , and a goal of even higher success
rate as technology permits.</t>
  </si>
  <si>
    <t>3.b  Precautions should be taken to safeguard the environment from dead-on-arrival
(DOA) deployments, particularly when launching spacecraft based on a new
design*. Such precautions should include one or more of the following:
i. Rigorous ground-based environmental acceptance testing based upon
established acceptance test standards and procedures to include [ 24, 25,
26, 27, 28, 29, 30, 31, 32, 33, 34, 35, 36, 37, 38, 39, 40, 41 ].
ii. Qualification-level testing of all protoflight [ 42 ] spacecraft, until all
critical systems (including those required for maintain spacecraft
control and perform active collision avoidance) have been demonstrated
on-orbit.
iii. Launch into and initial operation in orbits that comply with a natural
orbit lifetime of less than 25 years;
iv. Launch into and initial operation in orbits at seldom-used altitudes (see
definition of “seldom-used altitude”).</t>
  </si>
  <si>
    <t>3.a Mission and constellation designers and spacecraft operators should make space safety a priority when designing architectures and operations concepts for individual spacecraft, constellations and/or fleets of spacecraft.  Adequate radial separation between large constellations should be
maintained to assure a margin of safety under both nominal and
anomalous operational conditions.
3.a ii. Constellation designers should limit the need for active control to
mitigate collision risk between their own spacecraft.
iii. Constellation designers should favor constellation designs which
increase the time available to detect a failed spacecraft within their
constellation and avoid colliding with it</t>
  </si>
  <si>
    <r>
      <t>2.c.</t>
    </r>
    <r>
      <rPr>
        <sz val="7"/>
        <color theme="1"/>
        <rFont val="Times New Roman"/>
        <family val="1"/>
      </rPr>
      <t>  </t>
    </r>
    <r>
      <rPr>
        <sz val="12"/>
        <color rgb="FF000000"/>
        <rFont val="Times New Roman"/>
        <family val="1"/>
      </rPr>
      <t xml:space="preserve">Spacecraft operators should utilize launch vehicle stages for launching their spacecraft that are designed to ensure launch vehicle stage post mission disposal reliability, </t>
    </r>
    <r>
      <rPr>
        <sz val="12"/>
        <color theme="1"/>
        <rFont val="Times New Roman"/>
        <family val="1"/>
      </rPr>
      <t>with a minimum success rate of 90% , and a goal of even higher success rate as technology permits. 
 4.a. Spacecraft should strive for a disposal process providing a probability of successful disposal of 95%.</t>
    </r>
  </si>
  <si>
    <t>§ 4.d Designers of spacecraft disposed through atmospheric re-entry should strive to reduce residual casualty risk to less than 1:10,000 per spacecraft and additionally
should evaluate casualty risk on a system-wide, annual basis</t>
  </si>
  <si>
    <t>4.f Spacecraft designs should consider including technologies and features that
facilitate capture and deorbit in the event that the spacecraft becomes derelict.
4.g In order to facilitate the possibility of future servicing and/or removal by an in-orbit
service provider, spacecraft operators and designers should maintain information
on their spacecraft’s inertia tensors, array positioning and other associated
spacecraft characteristics.</t>
  </si>
  <si>
    <t>4.h Spacecraft should be designed to be reliably trackable from the ground using
passive tracking means (e.g., radar, optical and passive RF). Spacecraft with
limited observability should include features that enhance visibility (e.g., laser
retro-reflectors and/or radar-cross-section enhancements).</t>
  </si>
  <si>
    <t>4.i Spacecraft operators and designers should consider using methods (e.g.,
encryption) in spacecraft command and control to maintain positive control of, and
avoid unauthorized access to, space asset flight command functions.</t>
  </si>
  <si>
    <t>5.  Spacecraft operators should adopt space operations concepts that enhance sustainability of the space environment.
5.a.  Operators of spacecraft in orbits with apogee altitude above 400 km should conduct active collision avoidance to reduce the probability of collision per conjunction to less than 0.0001, so long as it remains possible for the spacecraft to do so (i.e., until the spacecraft fails or has been passivated).</t>
  </si>
  <si>
    <t>5.b Collision avoidance maneuvers should be coordinated with the other spacecraft
operator(s) and implemented as applicable.</t>
  </si>
  <si>
    <t>5.c The condition of a spacecraft should be monitored periodically during its operation
to detect and mitigate any anomalies that could either lead to an accidental breakup
or prevent successful disposal.</t>
  </si>
  <si>
    <t>5.e.  A spacecraft operating in the GEO protected region with a periodic presence should be disposed of in such a way that long-term perturbation forces do not cause it to enter the GEO protected region within 100 years of its end of life.
5.f.i GEO spacecraft should be moved into a GEO disposal orbit and should be
passivated as soon as practical after the end of its in-service life and
completion of its active disposal maneuver.</t>
  </si>
  <si>
    <t>5.f.i GEO spacecraft should be moved into a GEO disposal orbit and should be
passivated as soon as practical after the end of its in-service life and
completion of its active disposal maneuver.
5.f.ii LEO spacecraft with long passive deorbit durations (greater than 5 years)
should be passivated as soon as practical after the end of its in-service life
and completion of its active deorbit maneuvers (if any). Prior to
passivation, operators deorbiting LEO spacecraft should strive to place
them into a final configuration that maximizes average (uncontrolled)
cross-sectional area.
5.f.iii. Spacecraft with short passive deorbit durations (i.e., less than 5 years)
should be passivated as late as practical so they may continue to perform
collision avoidance maneuvers. Retaining the collision avoidance
maneuver capability reduces the risk of collision with orbital debris, and
diminishes the need for in-service spacecraft to maneuver.</t>
  </si>
  <si>
    <t>§ 4.d Designers of spacecraft disposed through atmospheric re-entry should strive to reduce residual casualty risk to less than 1:10,000 per spacecraft and additionally should evaluate casualty risk on a system-wide, annual basis.
5.f.iv Hazardous fluids that are expected to survive reentry should be vented
prior to reentry</t>
  </si>
  <si>
    <t xml:space="preserve">5.h  Operators of spacecraft that use chemical or electric propulsion to deorbit should strive to complete the deorbit phase within 5 years of end-of-mission.  and 5.i   Operators of passively deorbited spacecraft that require longer deorbit periods should strive to deorbit their spacecraft as soon as possible after the end of the service life of the spacecraft        
5.g LEO spacecraft should be disposed of by means of atmospheric re-entry.            </t>
  </si>
  <si>
    <t>5.h  Operators of spacecraft that use chemical or electric propulsion to deorbit should strive to complete the deorbit phase within 5 years of end-of-mission.
5.i Operators of passively deorbited spacecraft that require longer deorbit periods
should strive to deorbit their spacecraft as soon as possible after the end of the
service life of the spacecraft.</t>
  </si>
  <si>
    <t>5.j Spacecraft operators should strive to maintain current and 48h-predicted positional
knowledge of their assets to within 500 m (two-sigma). This accuracy pertains to
predicted ephemerides provided under Best Practice 1.(a) above. It is recognized
that during orbital maneuvering periods, positional knowledge may be degraded.</t>
  </si>
  <si>
    <t>Act No. 76 on Launching of Spacecraft, etc.</t>
  </si>
  <si>
    <t>Act 76 of 2016</t>
  </si>
  <si>
    <t>https://www8.cao.go.jp/space/english/activity/documents/space_activity_act.pdf</t>
  </si>
  <si>
    <t>Cabinet Order No. 280</t>
  </si>
  <si>
    <t>Order for Enforcement of Act on Launching of Spacecraft, etc. and Control of Spacecraft</t>
  </si>
  <si>
    <t>Enforcement Act</t>
  </si>
  <si>
    <t>Basic space law</t>
  </si>
  <si>
    <t>Regulation for Enforcement</t>
  </si>
  <si>
    <t>Regulation for Enforcement of the Act on Launching of Spacecraft, etc. and Control of Spacecraft</t>
  </si>
  <si>
    <t>Cabinet Office Order No. 50 of 2017</t>
  </si>
  <si>
    <t>https://www8.cao.go.jp/space/english/activity/documents/space_activity_regulation.pdf</t>
  </si>
  <si>
    <t>https://www8.cao.go.jp/space/english/activity/documents/space_activity_order.pdf</t>
  </si>
  <si>
    <t>Ordinance May 31st</t>
  </si>
  <si>
    <t>Future Efforts for Space Debris</t>
  </si>
  <si>
    <t>under Article 5, paragraph (1) of the Administrative Procedures Act 88 of 1993</t>
  </si>
  <si>
    <t>See https://www8.cao.go.jp/space/english/activity/application.html
https://www8.cao.go.jp/space/english/activity/documents/reviewstand.pdf</t>
  </si>
  <si>
    <t>Guidelines on Permission Related to Launch of Spacecraft, etc.</t>
  </si>
  <si>
    <t>Guidelines on Compliance Certification for Launch Site</t>
  </si>
  <si>
    <t>Guidelines on Type Certification for Launch Vehicles</t>
  </si>
  <si>
    <t>Guidelines on License Related to Control of Spacecraft</t>
  </si>
  <si>
    <t>Application Manual for Act on Launching and Control of Spacecraft</t>
  </si>
  <si>
    <t>CNSA</t>
  </si>
  <si>
    <t>United Nations (197 countries)</t>
  </si>
  <si>
    <t>Parent:</t>
  </si>
  <si>
    <t>UN COPUOS (92 members)</t>
  </si>
  <si>
    <t>Inter-Agency Debris Coordination Committee</t>
  </si>
  <si>
    <t>USAF 18SPCS</t>
  </si>
  <si>
    <t>National Policy</t>
  </si>
  <si>
    <t xml:space="preserve">MUST COMPLY WITH BASIC PRINCIPLES </t>
  </si>
  <si>
    <t xml:space="preserve">22.iv.a To control the position, attitude and condition of the spacecraft to descend its altitude and burn in the atmosphere (including the retrieval of a part of the components by guiding them to fall on the ground surface or water surface without burning), while ensuring the safety of the vicinity of the trajectory of the spacecraft and an expected point of landing or water landing of the part of the components; </t>
  </si>
  <si>
    <t>22.iv.b To control the position, attitude and condition of the spacecraft to increase its altitude and put it into an Earth orbit from which its altitude will not decrease as time passes, without any risk of causing any adverse effect on the control of other spacecraft;</t>
  </si>
  <si>
    <t xml:space="preserve">22.ii The configuration of the spacecraft, a mechanism for the prevention of dispersion of its components and parts has been implemented, or that the configuration of the spacecraft otherwise complies with the standard specified by Cabinet Office Order as being those that are not likely to cause an adverse effect on the prevention of the harmful contamination of outer space including the Moon and other celestial bodies and the prevention of potentially harmful interference with activities of other countries in the peaceful exploration and use of outer space provided in Article 9 of the Outer Space Treaty (referred to as "harmful contamination of outer space, etc." in the following item and item (iv)(d)) and the ensuring of public safety;
22.iv.c To control the position, attitude and condition of the spacecraft to put it into the orbit around a celestial body other than the Earth or guide it to fall to the celestial body, without any risk of significantly deteriorating the environment of the celestial body; </t>
  </si>
  <si>
    <t>Article 35 A person who implements the launching of spacecraft, etc. using a launch site located in Japan or onboard a ship or aircraft with Japanese nationality is liable to compensate for any launch vehicle fall damage caused by the person in relation to the launching of the spacecraft, etc.
Article 39 (1) Victims of launch vehicle fall damage are entitled to receive the payment from insurance proceeds under the launch vehicle fall damage liability insurance contract, in relation to their respective claims for damages, prior to other creditors.
Article 53 A person who implements the control of a spacecraft using a spacecraft control facility located in Japan is liable to compensate for spacecraft fall damage caused by the person in relation to the control of the spacecraft.</t>
  </si>
  <si>
    <t>6.1.1.vi (vii) Termination measures specified in Article 22, item (iv) of the
Act
Measures for termination of a spacecraft include a measure to lower the altitude of
the spacecraft (including a measure to lower the orbit by natural decay) and burn it
in the atmosphere, a measure to elevate the orbit so as to avoid the risk of interfering
with the control of other spacecraft, ...</t>
  </si>
  <si>
    <t>6.1.1.vi (vii) Termination measures specified in Article 22, item (iv) of the
Act
Measures for termination of a spacecraft include  ... a measure to elevate the orbit so as to avoid the risk of interfering
with the control of other spacecraft, ...</t>
  </si>
  <si>
    <t>6.1.1.viii Prevention of break-up upon the occurrence of anomalies
・ state the fact that a measure to prevent the break-up of the spacecraft or
termination measures will be implemented in the case of detection of any
anomalies in the position, attitude and condition of the spacecraft.</t>
  </si>
  <si>
    <t>6.1.1.viii Prevention of collision with other spacecraft, etc.
・ In the case of a spacecraft capable of transferring to another obit, describe
the method of obtaining information on the probability of a collision with
other spacecraft, etc., and the condition for determining whether to take
measures to avoid collision if the relevant information is obtained.</t>
  </si>
  <si>
    <t>4.1.2ii Mitigation of the generation of orbital debris relating to the separation of
spacecraft, etc.
・ design to mitigate the generation of debris
- overview of the system
- block diagram
- test results
 Mitigation of the generation of orbital debris relating to the orbital stage
- design to mitigate the generation of debris
- overview of the system
- block diagram
- test results
- operation plan
6.1.2.ii Mechanism for the prevention of unintended release of objects
・ Indicate that the results of the structural analysis or environmental test
have shown that the components of the spacecraft will not easily come off or
scatter.</t>
  </si>
  <si>
    <t>6.1.2.ii Mechanism to prevent break-up
・ Indicate that the spacecraft is equipped with a function for transmitting the
position, attitude and condition of the spacecraft to the spacecraft control
facility, either directly or via other radio equipment, so as to detect any
anomalies that may lead to break-up.</t>
  </si>
  <si>
    <t>6.1.2.ii Mechanism to prevent break-up
・ Indicate that the spacecraft is equipped with a function of removing or
making safe all remaining energy in the case of anomalies, so as to prevent
the spacecraft from breaking up and generating debris.</t>
  </si>
  <si>
    <t>6.1.2.ii For spacecraft for reentry into the Earth, a mechanism for the ensuring of public
safety
・ Indicate that a spacecraft or its components, etc. which are to fall to Earth within or after the period of control of the spacecraft has a mechanism to be
completely combusted in the atmosphere, or, if they are not to be completely combusted, that they have a configuration so that the risk to the estimated
point of landing or water landing will not exceed the standards stipulated in the international standards or standards provided by space agency of each
state.</t>
  </si>
  <si>
    <t>6.1.1.vi (vii) ... and a measure to guide the spacecraft to be put into the orbit of or fall to a celestial body other than the Earth.
6.1.2.ii In the case of putting the spacecraft into the orbit around a celestial body other than the Earth or guiding the spacecraft to fall on the celestial body, a mechanism to prevent the harmful contamination of the celestial body ・ In the case of a spacecraft or its components, etc. which are put into orbit around a celestial body other than the Earth or which are to be guided to fall to the celestial body, indicate that measures in compliance with the Planetary Protection Policy stipulated by the Committee on Space Research (COSPAR) have been implemented.</t>
  </si>
  <si>
    <t>Future regulation (under consideration)</t>
  </si>
  <si>
    <t>https://www8.cao.go.jp/space/english/activity/documents/guidelines1.pdf</t>
  </si>
  <si>
    <t>https://www8.cao.go.jp/space/english/activity/documents/guidelines3.pdf</t>
  </si>
  <si>
    <t>https://www8.cao.go.jp/space/english/activity/documents/guidelines2.pdf</t>
  </si>
  <si>
    <t>https://www8.cao.go.jp/space/english/activity/documents/guidelines4.pdf</t>
  </si>
  <si>
    <t>https://www8.cao.go.jp/space/english/activity/documents/apmnl.pdf</t>
  </si>
  <si>
    <t>Committee on Space Research (COSPAR) Planetary Protection Policy</t>
  </si>
  <si>
    <t>6.2.1.2 Take measures so that the components, etc. will not come off easily upon the
operation of the separation or deployment mechanisms of the spacecraft</t>
  </si>
  <si>
    <t>6.2.2 If the spacecraft performs the planned release of components, etc. constituting the spacecraft systematically (including the case where a slave spacecraft is separated from a master spacecraft), indicate that the separated objects would not give any severe adverse effect on other spacecraft including manned spacecraft, etc., by assessing collision probability based on properties of the
separated object such as cross section to mass ratio orbital lifetime, etc.</t>
  </si>
  <si>
    <t>6.2.3 The following measurement items must be monitored so as to detect anomalies in propulsion system or battery system that may be causes of break-up, as it is necessary to detect precautions indicating possibilities of destruction of a spacecraft and take appropriate measures. However, batteries of which internal
pressure does not increase in principle, tanks or batteries that have safety valves that work accurately, or tanks or batteries having sufficient strength in structure that withstand expected maximum internal pressure are excluded.
(1) Pressure and temperature of tanks to measure the volume of residual propellant
(2) Temperature and voltage of terminals to monitor anomalies of batteries</t>
  </si>
  <si>
    <t>6.2.3 The configuration of the spacecraft must be capable of removing residual energy or to execute measures to ensure safety in anomalies (any of the means of mechanical structure, circuits, system or software is sufficient). However, batteries of which internal pressure does not increase in principle or tanks or
batteries having sufficient strength in structure that withstand expected maximum internal pressure are excluded.
(1) Measures relating to residual liquid propellant and residual high pressure fluid
In order to prevent a break-up, specific measures such as a configuration enabling venting of residual energy, sufficient structural strength that eliminates the probability to cause break-up even considering the input heat, and measures to suppress increase of internal pressure (relief valve) can be taken.
(2) Measures relating to batteries
A spacecraft must have configuration that enables it to permanently
disconnect charging lines. If possible, measures to discharge batteries or to limit increase of internal pressure of the batteries must be taken.</t>
  </si>
  <si>
    <t>spacecraft</t>
  </si>
  <si>
    <t>Contamination of Earth by substances from other celestial bodies</t>
  </si>
  <si>
    <t>6.2.5 In the case of a spacecraft or its components and parts which are put into orbit around a celestial body other than the Earth (including a fly-by and swing-by orbits) or which are to fall to the celestial body, retrieved by guiding them to fall onto Earth (including substances obtained from the other celestial body or attached substances derived from the other celestial body), take measures in
compliance with the Planetary Protection Policy stipulated by the Committee on Space Research (COSPAR).</t>
  </si>
  <si>
    <t>Article 22 of the Regulation (Standard Relating to Configuration of Spacecraft)
(iii) that a mechanism has been implemented to prevent the break-up of the spacecraft in the case of detecting any anomaly in the position, attitude and condition of the spacecraft;</t>
  </si>
  <si>
    <t>6.2.2 If the spacecraft performs the planned release of components, etc. constituting the spacecraft systematically (including the case where a slave spacecraft is separated from a master spacecraft), indicate that the separated objects would not give any severe adverse effect on other spacecraft including manned spacecraft, etc., by assessing collision probability based on properties of the separated object such as cross section to mass ratio orbital lifetime, etc. In cases where the separated component, etc. is also controlled as a spacecraft, a separate application for license related to the control of spacecraft is required.
・ If a docking to other spacecraft, etc. or capturing of debris is to be executed, indicate that the spacecraft has a configuration to prevent the generation of fragments by the collision upon docking. In cases where fragments may be generated by collision upon docking, their impact on spacecraft other than the spacecraft to be docked is be analyzed, and indicate that it does not give any severe adverse effect on control of the spacecraft.</t>
  </si>
  <si>
    <t>Separation/docking</t>
  </si>
  <si>
    <t>Article 22 of the Regulation (Standard Relating to Configuration of Spacecraft)
(i) that a mechanism has been implemented to prevent the dispersion of components and parts of the spacecraft (hereinafter referred to as "components, etc.");</t>
  </si>
  <si>
    <t>Prevent interference to other spacecraft control during dock/sep.</t>
  </si>
  <si>
    <t>Article 22 of the Act (Requirements for License)
(ii) the configuration of the spacecraft, a mechanism for the prevention of dispersion of its components and parts has been implemented, or that the configuration of the spacecraft otherwise complies with the standard specified by Cabinet Office Order as being those that are not likely to cause an adverse effect on the prevention of the harmful contamination of outer space including the Moon and other celestial bodies and the prevention of potentially harmful interference with activities of other countries in the peaceful exploration and use of outer space provided in Article 9 of the Outer Space Treaty (referred to as "harmful contamination of outer space, etc." in the following item and item (iv)(d)) and the ensuring of public safety;</t>
  </si>
  <si>
    <t>22.iii The control plan requires the implementation of measures to avoid collision with other spacecraft or other measures specified by Cabinet Office Order which are necessary for the prevention of harmful contamination of outer space, etc. as well as termination measures, and the applicant (in the case of an individual, including the representative in case of death) has sufficient ability to execute the control plan;</t>
  </si>
  <si>
    <t>6.3.3 In the case of a spacecraft capable of transferring to another obit, provide for the method for obtaining information on the possibility of collision with other spacecraft, etc. (including spacecraft after the completion of the control and orbital stages) and the conditions for determining whether to take avoidance measures in case where the relevant information is obtained.
・ For example, develop an organizational structure whereby the applicant obtains from JSpOC information on an approach by other spacecraft, etc. to the spacecraft subject to the control by the applicant, and provide for a control plan including the analysis of possibility of collision and the execution of avoidance measures if it is determined, upon obtaining the information on approaches, that
the possibility is high but may be effectively reduced based on the assessment of change in the probability of collision due to the avoidance measures.</t>
  </si>
  <si>
    <t>6.2.4 Indicate that spacecraft or components, etc. of spacecraft falling onto the Earth will demise completely. Or, calculate the expected casualties to be caused by objects surviving atmospheric re-entry in relation to the scheduled termination measures (i.e. controlled reentry or uncontrolled reentry), and that the value
thereof does not exceed the international standard specified in the Conditions for Calculating Number of Expected Casualties and Its Methods (Spacecraft) attached to these Guidelines.
6.4.1 In case of a spacecraft for which the control is to be terminated by way of controlled reentry, take the following steps:
(1) Designation of an expected reentry area (an area covering the range of falling of spacecraft and fragments)
(2) Determination of conditions for enabling the implementation of reentry (including the avoidance of collision with other spacecraft, etc. including manned spacecraft, etc.)
(3) Calculation of expected casualties (6.2.4)
(4) Establishment of a line of communication with relevant agencies (e.g. states interfering with the expected reentry area, competent authorities for the air route and sea route)</t>
  </si>
  <si>
    <t>6.4.3 In the case of a spacecraft which is put into the orbit around a celestial body other than the Earth or which is to be guided to fall to the celestial body, take termination measures in compliance with the Planetary Protection Policy stipulated by the Committee on Space Research (COSPAR).</t>
  </si>
  <si>
    <t>Presence passing through LEO protected region of launch vehicle orbital stages after EOM</t>
  </si>
  <si>
    <t>Presence passing through GEO protected region of spacecraft after EOM</t>
  </si>
  <si>
    <t>Presence passing through LEO protected region of spacecraft after EOM</t>
  </si>
  <si>
    <t>Presence passing through GEO protected region of launch vehicle orbital stages after EOM</t>
  </si>
  <si>
    <t>Presence in/near GEO protected region of spacecraft after EOM</t>
  </si>
  <si>
    <t>Presence in/near GEO protected region of launch vehicle orbital stages after EOM</t>
  </si>
  <si>
    <t>Presence in LEO protected region of launch vehicle orbital stages after EOM</t>
  </si>
  <si>
    <t>22.iv.d To suspend the control of the spacecraft after taking measures to prevent the unexpected activation and explosion or other measures that are necessary for the prevention of harmful contamination of outer space
Article 22.iv.d if it is impossible to implement the measures set forth in items (a) through (c), to suspend the control of the spacecraft after taking measures to prevent the unexpected activation and explosion or other measures that are necessary for the prevention of harmful contamination of outer space, etc. as specified by Cabinet Office Order, and notifying the Prime Minister of the position, attitude and condition of the spacecraft.</t>
  </si>
  <si>
    <t>6.4.4 As for spacecraft of which orbit interferes with the low earth orbit protected region, take one of the following measures so that the existence period of the spacecraft in the protection region after execution of the measure will be as short as possible:
 (1) Orbital lifetime reduction
If the orbital lifetime of the spacecraft after completion of termination measure exceeds 25 years, the spacecraft is to be transferred to an orbit that leads a spacecraft to natural decay within 25 years.
(2) Natural decay If a spacecraft will fall naturally due to atmospheric drag within 25 years, it is not particularly necessary to transfer the spacecraft to another orbit. For example, in the case where a spacecraft which would fall naturally within 25 years if it is put into the scheduled orbit will not fall naturally within 25 years as a result of being put into the orbit of much higher altitude than expectation due to an anomaly in orbital insertion by a launch vehicle, if possible, it is desirable to transfer the spacecraft to an orbit that would lead to natural decay within 25 years.
(3) Transferring to the altitude that does not interfere with the low earth orbit protected region In cases where the measures described in (1) or (2) are not appropriate from the standpoint of ensuring public safety or the altitude of the measures are not realistic in terms of altitude for operation, the spacecraft must be transferred to a higher orbit that does not interfere with the low earth orbit protected region so as to avoid collision with other spacecraft, etc. including manned spacecraft, etc.
(4) Retrieval on orbit Remove the spacecraft from the protection region for low earth orbit by retrieving the spacecraft on orbit.</t>
  </si>
  <si>
    <t>6.4.2 As for spacecraft for which the control is to be terminated by increasing the altitude of orbit (in general, geostationary orbit spacecraft and highly elliptical orbit of which altitude of perigee would interfere with the protected region for geostationary orbit), the spacecraft must be transferred to the orbit that satisfies one of the following conditions in order to avoid collision with other nearby
spacecraft.
a) The initial eccentricity after the termination measure is 0.003 or less, and the minimum perigee altitude above geostationary altitude, ΔH (km) is given [eq'n]
b) If the initial eccentricity after termination exceeds 0.003, it must not interfere with the protected region for geostationary orbit for 100 years considering long term perturbation</t>
  </si>
  <si>
    <t xml:space="preserve">
6.4.4 For a spacecraft with an orbital interference with the geostationary earth orbit protected region, transfer it to a lower orbit to avoid the interference (this is generally applicable to a highly elliptical orbit satellite for which the altitude of apogee interferes with the geostationary earth orbit protected region).</t>
  </si>
  <si>
    <t>YY Measures are taken to prevent the                                                                                                                                                                                                                                                                unexpected activation of pyrotechnic devices                                                                                                                                                                                                                                                          for command destruction of the orbital stage                                                                                                                                                                                                                                                                 of the launch vehicle.</t>
  </si>
  <si>
    <t>Monitoring of launch vehicle conditions to detect any anomalies that could lead to an accidental breakup</t>
  </si>
  <si>
    <t>Guidelines on Permission Related to Launch of Spacecraft (LS)</t>
  </si>
  <si>
    <t>Guidelines on Type Certification for Launch Vehicles (LT)</t>
  </si>
  <si>
    <t>Guidelines on Compliance Certification for Launch Site (LC)</t>
  </si>
  <si>
    <t>Take measures to prevent the
unexpected activation of
pyrotechnic devices for command
destruction of the orbital stage of
launch vehicle.</t>
  </si>
  <si>
    <t>LS7 The applicant provides measures to vent residual energy, including residual propellant and electricity, which may cause break-up of the spacecraft or to prevent the break-up.</t>
  </si>
  <si>
    <t>LS17.b Where possible, eternal or periodic crossing of the orbital stage of a launch vehicle and the geosynchronous orbit region (geostationary earth orbit altitude of 35,786km ± 200km and latitude within ±15 degrees) is to be avoided.</t>
  </si>
  <si>
    <t>Guidelines on License Related to Control of Spacecraft (CS)</t>
  </si>
  <si>
    <t>Prevention of break-up at end of mission</t>
  </si>
  <si>
    <t>Prevention of break-up during operational phases</t>
  </si>
  <si>
    <t>Sectoion 1.1 In all operational orbit regimes: Spacecraft and upper stages should be designed to
eliminate or minimize debris released during normal operations. Each instance of planned
release of debris larger than 5 mm in any dimension that remains on orbit for more than 25
years should be evaluated and justified on the basis of cost effectiveness and mission
requirements
Section 3.1 Limiting the risk to other space systems from accidental explosions during mission
operations: In developing the design of a spacecraft or upper stage, each program, via failure
mode and effects analyses or equivalent analyses, should demonstrate either that there is no
credible failure mode for accidental explosion, or, if such credible failure modes exist, design
or operational procedures will limit the probability of the occurrence of such failure modes.</t>
  </si>
  <si>
    <t>Active Debris Removal: Facilitate capture and deorbit in spacecraft design</t>
  </si>
  <si>
    <t>Qty</t>
  </si>
  <si>
    <t>Release of debris by LV or U/S during normal operations</t>
  </si>
  <si>
    <t>Release of debris by spacecraft during normal operations</t>
  </si>
  <si>
    <t>Release of debris by LV or U/S in GEO or GEO-crossing debris</t>
  </si>
  <si>
    <t xml:space="preserve">Release of debris by spacecraft into elliptical transfer orbits w/apogees at/near GSO </t>
  </si>
  <si>
    <t>p16 The applicant provides measures to elevate the spacecraft to the altitude that would not have any adverse effect on the control of other spacecraft.
 p17 Upon the termination of the control of the spacecraft, the following measures are to be taken for the protected regions:
- The spacecraft is to be removed from the geosynchronous orbit immediately</t>
  </si>
  <si>
    <t>p17  Efforts must be made so that the spacecraft will be removed from the low earth
orbit region within 25 years from the termination of the control.
p16 The applicant provides measures to
elevate the spacecraft to the
altitude that would not have any
adverse effect on the control of other
spacecraft.</t>
  </si>
  <si>
    <t>p7 Removal of an orbital stage of a
launch vehicle from protected regions
- Where possible, the orbital stage of a
launch vehicle that completed the
launching into an orbit passing through
a low earth orbit region (meaning a
spherical region up to the altitude of
2,000km from the Earth's surface) or an
orbit that may interfere with a low earth
orbit region must be transferred into an
orbit for which the orbital life is shorter
or must be disposed of by a reentry in a
way to prevent damage to the ground, by
controlling its position, attitude and
conditions.</t>
  </si>
  <si>
    <t>p7 Where possible, eternal or periodic crossing of the orbital stage of a launch vehicle and the geosynchronous orbit region (geostationary earth orbit altitude of 35,786km ± 200km and latitude within ±15 degrees) is to be avoided.</t>
  </si>
  <si>
    <t>p11 Measures are taken to prevent the                                                                                                                                                                                                                                                                unexpected activation of pyrotechnic devices                                                                                                                                                                                                                                                          for command destruction of the orbital stage                                                                                                                                                                                                                                                                 of the launch vehicle.
p16 The applicant provides methods and
guidelines for the implementation,
etc. of measures to prevent break-up
in cases of detecting anomalies in
the condition, etc. of the spacecraft.</t>
  </si>
  <si>
    <t xml:space="preserve">p11 Mitigation of the generation of orbital debris
relating to the separation of spacecraft, etc.
(Article 7, item (vi) of the Cabinet Office
Order)
- The launch vehicle is designed so as to
prevent the dispersion of fragments, etc. to
the possible extent upon the operation of the
stage separation system, spacecraft
separation system, etc. of the launch vehicle;
provided, however, that this does not apply
to spacecraft support structures that are
unavoidably released upon the launch of two
or more spacecraft.
</t>
  </si>
  <si>
    <t>p14 Prevention of unintended release of objects
- The spacecraft has a configuration to prevent the components, etc. from coming off or scattering easily.
- The spacecraft has a configuration to prevent components, etc. from scattering easily upon the operation of the separation or deployment system, etc. of the spacecraft.</t>
  </si>
  <si>
    <t>p14 Prevention of unintended release of objects
-- Due consideration is paid to the configuration so as to minimize the release of combustion products generated from pyrotechnics, etc.</t>
  </si>
  <si>
    <t>p6 The applicant takes measures for the
monitoring of the conditions of the
launch vehicle in flight and ensures that
the flight can be terminated in a safe
manner if necessary, so as to ensure the
safety against falling objects in the case
of a failure of the launch vehicle.</t>
  </si>
  <si>
    <t>p14 Prevention of break-up in case of anomalies
- The spacecraft has a configuration to enable it to transmit signals indicating its position, attitude and condition to the spacecraft control facility directly or via other radio equipment.
- The spacecraft has a configuration enabling the prevention of break-up, such as the venting of residual energy including residual propellant and electricity which may cause the break-up of the spacecraft.</t>
  </si>
  <si>
    <t>p14 Prevention of interference with the control of other spacecraft upon separation or docking
- The spacecraft has a configuration enabling it to be put into an appropriate orbit in a manner not having a severe adverse effect on the control of other spacecraft, including a manned spacecraft, upon the separation of components or parts of the spacecraft.
- The spacecraft has a configuration enabling it to be docked with another spacecraft, etc. without the separation or release of components, etc. so as not to have any severe adverse effect on the control of other spacecraft
p15 The applicant provides measures relating to the appropriate orbital insertion to ensure that there will be no severe adverse effect on the control of other spacecraft, including manned spacecraft, when separating components or parts of the spacecraft.
p15 The applicant provides measures relating to the prevention of coming off or scattering of components, etc. to ensure that there will be no severe adverse effect on the control of other spacecraft when docking</t>
  </si>
  <si>
    <t>p7 Take measures to prevent the
unexpected activation of pyrotechnic devices for command destruction of the orbital stage of
launch vehicle.</t>
  </si>
  <si>
    <t>p17 The applicant provides measures to vent residual energy, including residual propellant and electricity, which may cause break-up of the spacecraft or to prevent the break-up.
p7 In the case of a launch vehicle for
which the propellant is liquid fuel,
vent the remaining propellant, gas,
etc. to the possible extent, and take
measures to install safety valves to
avoid the increase of internal
pressure or ensure the safety by
way of design so as to avoid breakup
even if the venting is not
completed.
p14 The spacecraft has a configuration
enabling the prevention of breakup,
such as the venting of residual
energy including residual
propellant and electricity which
may cause the break-up of the
spacecraft</t>
  </si>
  <si>
    <t>p17  Upon the termination of the control of the spacecraft, … efforts must be made so that the spacecraft will be removed from the low earth orbit region within 25 years from the termination of the control.</t>
  </si>
  <si>
    <t>p15 In the case of a spacecraft or its components, etc. which are put into the orbit around a celestial body other than the Earth or which are to be guided to fall to the celestial body, the spacecraft has a configuration for the prevention of the harmful
contamination of the celestial body.
p16 The applicant provides measures to put the spacecraft into the orbit around a celestial
body other than the Earth or guide it to fall to the celestial body, without any risk of significantly deteriorating the environment of the celestial body.</t>
  </si>
  <si>
    <t>p15 Prevention of deterioration of the Earth's environment due to substances derived from other celestial bodies 
- In the case of retrieving a spacecraft, its components or parts which were put into
orbit around a celestial body other than the Earth or which fell to the celestial body, by guiding them to fall to Earth, the spacecraft has a configuration for the prevention of the deterioration of the environment of the Earth that may be caused by the introduction of extraterrestrial substances.</t>
  </si>
  <si>
    <t>p16 The applicant provides the methods
of obtaining information on the
possibility of collision with another
spacecraft, etc. and the measures to
be taken in case of obtaining the
relevant information.</t>
  </si>
  <si>
    <t>p5 Determination of the appropriate date
and time for launch: The applicant sets the date of launch such that a collision with international
space stations or manned spacecraft on
the orbit will be avoided, so as to ensure
the safety of lives of persons operating
on the orbit.</t>
  </si>
  <si>
    <t>p16 The applicant provides measures for
the controlled reentry (e.g. trajectory, landing point) while ensuring the safety of an expected
point of landing or water landing.</t>
  </si>
  <si>
    <t>p15 Prevention of damage to the public upon reentry into Earth - The spacecraft or its component, etc. for reentry into Earth has a configuration to be completely ablated, or as a result of sufficient ablation, etc., the risk to the expected point of landing or water landing will not exceed the level stipulated in the international standards or standards provided by the space agency of each state.
p16 The applicant provides measures for the controlled reentry (e.g. trajectory, landing
point) while ensuring the safety of an expected point of landing or water landing.</t>
  </si>
  <si>
    <t>p6 Implementation of flight safety
operation
- The applicant takes measures for the
monitoring of the conditions of the
launch vehicle in flight and ensures that
the flight can be terminated in a safe
manner if necessary, so as to ensure the
safety against falling objects in the case
of a failure of the launch vehicle.
p4 For a dispersion area of a trajectory of
the estimated impact point in the case of
a sudden thrust termination of a launch
vehicle in thrust flight (a trajectory of
estimated impact point), a trajectory has
been determined so that the launch
vehicle will pass an area as far as
possible from densely populated areas,
and the necessary measures have been
taken so that the level of risk to the
vicinity of the trajectory and launch site
will not exceed the international
standard or standard provided by the
space agency of each state, even in
emergency situations.</t>
  </si>
  <si>
    <t>6.3.9 Take the following measures in relation to manned spacecraft, etc. so as to ensure
the safety of lives of persons engaged in activities on the orbit. Set the launch date and time so as to avoid any interference with manned spacecraft, etc. before the achievement of the following (1) or (2).
(1) Insertion into an orbit not interfering with the manned spacecraft, etc.
(2) In relation to the orbit interfering with manned spacecraft, etc., either of the following, whichever is the later:
 Completion of change sequence of attitude or orbit (maneuver, powered flight, etc.) (In cases where such sequences are executed after confirming the possibility of interference with manned spacecraft, etc., this can be excluded in relation to the determination of the launch date and time by explaining the plan) 
 60 hours from lift off of the launch vehicle
The following criteria (1) or (2) to regard that there is no interference with manned spacecraft is applied.
(1) It does not come close to an ellipsoidal miss distance 200 km in-track and 50 km cross-track or radially
(2) the probability of collision is less than 1x10-6.
Confirm the possibility of interference with manned spacecraft, etc. for a launching vehicle and all the separated objects of which altitude reach to over 150km. Here, however, if the spacecraft executes a maneuver during the period for confirmation described above after separation, it is not required to confirm the interference between manned spacecraft, etc. and spacecraft after the maneuver. For
confirmation of interference, the uncertainties of trajectory in orbit insertion within the normal range must be taken into account. Because orbital maneuver is executed by manned spacecraft as well, it is necessary to confirm the probability of interference before the launch as latest as possible. Hence the collision avoidance plan must be prepared for application and collision avoidance procedure must be conducted upon the final decision for launch. The collision avoidance plan must show that if it is expected that interference may occur as a result of confirmation, the launch will be suspended or postponed. Orbit information on manned spacecraft, etc. are available from the following
website, subject to a user registration. - JSpOC information &lt;https://www.space-track.org/auth/login&gt;
As a manned spacecraft changes its orbit on regular or non-regular basis, make the best efforts to obtain the related information and to use the latest information to the extent possible. For an international space station (ISS), orbit predictions for the next few days are publicized on the following websites, which may be useful for obtaining information on time and degree of orbit change. - Information on international space stations (ISS) (NASA/Human Space Flight) &lt;https://spaceflight.nasa.gov/realdata/sightings/SSapplications/Post/JavaSSOP/
orbit/ISS/SVPOST.html&gt;</t>
  </si>
  <si>
    <t>6.3.17 Analyze whether the orbital stage interferes with the low earth orbit protected
region or geostationary earth orbit protected region.
If the orbital stage interferes with the low earth orbit protected region, indicate in
the plan that the applicant intends to implement the following measures:
- A transfer to another orbit so that the orbital lifetime will be 25 years or shorter,
or reentry to the Earth.
- In cases where a controlled reentry is not implemented, calculate the expected
casualties due to surviving objects after passing the atmosphere, and show that
the value thereof does not exceed the international standard specified in the
Conditions for Calculating Number of Expected Casualties and Its Methods
(Launch Vehicles) attached to these Guidelines. If the value of the expected
casualties does not satisfy the criteria, consider implementing a controlled
reentry to the possible extent.
- Implement the following measures in case of a controlled reentry.
(1) Clarification of the expected reentry area (an area covering the range of
falling of the orbital stage and fragments)
(2) Determination of conditions for enabling the implementation of reentry
(including the avoidance of collision with manned spacecraft, etc.)
(3) Calculation of expected casualties upon the controlled reentry
(4) Establishment of a line of communication with relevant agencies (e.g. states
interfering with the expected reentry area, competent authorities for the air
route and sea route)</t>
  </si>
  <si>
    <t xml:space="preserve">Collision Avoidance: Launch Mission Assurance LCOLA </t>
  </si>
  <si>
    <t xml:space="preserve">Collision Avoidance: Launch Safety LCOLA </t>
  </si>
  <si>
    <t>Collision avoidance: Launch (General rqmts)</t>
  </si>
  <si>
    <t>Presence in LEO protected region of spacecraft after EOM (see "Orbit Lifetime")</t>
  </si>
  <si>
    <t>6.3.17 If the orbital stage interferes with the geostationary earth orbit protected region,
indicate in the plan that the applicant intends to implement the following measures:
- Avoid an eternal or periodic contact with a geosynchronous orbit region by
transferring the obit.</t>
  </si>
  <si>
    <t>6.3 A launch vehicle must be equipped with functions for receiving and transmitting the
following data so as to achieve the flight safety of the launch vehicle.
- Information on the position, attitude and velocity of the launch vehicle
- Information on health check of launch vehicle (a propulsion system and
navigation and guidance system)
- Information on the health check of flight termination system (equipment onboard
the launch vehicle)</t>
  </si>
  <si>
    <t xml:space="preserve">Range safety risk assessment </t>
  </si>
  <si>
    <t>6.4 Calculate the expected casualties related to the planned trajectory for launching a launch vehicle and demonstrate that the number does not exceed the criteria of international standard specified in the Conditions for Calculating Number of Expected Casualties and Its Methods (Launch Vehicles) attached to these Guidelines.
In the case of ensuring safety by other methods, analyze the effect concerning the
ensuring of public safety and take necessary measures.</t>
  </si>
  <si>
    <t xml:space="preserve"> Implementation of flight safety operation
- The applicant takes measures for the monitoring of the conditions of the launch vehicle in flight and ensures that the flight can be terminated in a safe manner if necessary, so as to ensure the
safety against falling objects in the case of a failure of the launch vehicle.
6.3.4.2 The trajectory of the vehicle must be determined so that the dispersion of the
trajectory of the estimated impact point (generally in 3σ) will pass as far away as
possible from densely populated areas. In addition, calculate the expected casualties
and demonstrate that the value thereof does not exceed the criteria of international
standard specified in the “Conditions for Calculating Number of Expected Casualties
and Its Methods (Launch Vehicles)” attached to these Guidelines.</t>
  </si>
  <si>
    <t xml:space="preserve">6.6 Fasteners such as bolts used for pyrotechnic devices and clamp bands or their fragments must be configured so as not be released into Earth orbit at the operation of stage separation system or spacecraft separation system.
</t>
  </si>
  <si>
    <t>6.7 The following measures must be taken to reduce the generation of orbital debris caused by an orbital stage after separation of spacecraft. 
・ The function to turn off the receiver as a measure for prevention of unexpected activation of pyrotechnic devices for command destruction on the orbital stage of a launch vehicle must be installed, and sufficient margin for the guaranteed
temperature for anti-spontaneous combustion must be ensured considering the temperature increase by solar radiation, etc.</t>
  </si>
  <si>
    <t>6.7 In the case of a launch vehicle for which the propellant is liquid fuel, vent the remaining propellant, gas, etc. to the possible extent, and take
measures to install safety valves to avoid the increase of internal pressure or ensure the safety by way of design so as to avoid breakup even if the venting is not completed.</t>
  </si>
  <si>
    <t>3.2 Work to improve accuracy of remaining amount of propellant</t>
  </si>
  <si>
    <t>p.6 Suppression of debris generation</t>
  </si>
  <si>
    <t>3.1 Predict debris orbits that can be observed and tracked, and send and report highly accurate collision warnings
To contribute to evacuation operations, technical development and improvement of observation capabilities of SSA 19 debris
Both the space environment model (density distribution with respect to orbital altitude, etc.) and debris transition model
NOTE: Space Situation Awareness. The Ministry of Defense is preparing for actual operation in 2023. At the same time, JAXA also introduced a radar and analysis system (approach analysis / re-entry solution).  Japan is working on improving the performance of optical analysis and renewing the optical telescope</t>
  </si>
  <si>
    <t>Space Sustainability Rating System</t>
  </si>
  <si>
    <t>3.2 Introduce a system that leads to incentives for parties such as Rating Scheme 21
Promote with the consensus of the people concerned.</t>
  </si>
  <si>
    <t>3.2b In order to realize repair and refueling, etc.
Promote technological development and demonstration in the field of technology.
① Rendezvous (approach) technology to debris
② Debris capture technology
③ Orbit conversion technology for large debris using debris removal satellite
④ Debris de-orbit technology with high brightness laser</t>
  </si>
  <si>
    <t>3.2a Dissemination of JAXA-developed debris protection standards, etc. that show certain defense tolerance standards
Promote utilization.
3.2.3 Promote the implementation of international rules, guidelines and standards
・ IADC Space Debris Reduction Guidelines, COPUOS Space Debris Reduction Guide
21 LTS (space activity) agreed by the working group of the line and COPUOS
Active long-term sustainability) to ensure that guidelines are steadily implemented</t>
  </si>
  <si>
    <t>7.vi that measures have been taken to prevent the release of debris, etc. at the time
of the separation of spacecraft, etc. to the possible extent;</t>
  </si>
  <si>
    <t>7.vii that, for a stage to be put into orbit from among the stages constituting the
launch vehicle, measures have been taken to prevent the break-up at the time of the
separation of spacecraft, etc. to the possible extent</t>
  </si>
  <si>
    <t>8.v that, for the important systems, etc. which constitute the function to ensure the safety of the vicinity of the trajectory and launch site of the launch vehicle, measures have been taken to ensure the reliability and multiplexing sufficient for the system
to function even in the event of a fault, etc</t>
  </si>
  <si>
    <t>22.i that a mechanism has been implemented to prevent the dispersion of components and parts of the spacecraft (hereinafter referred to as "components, etc.");</t>
  </si>
  <si>
    <t>22.iv in the case of a spacecraft or its components, etc. which are to fall to Earth within or after the period of control of the spacecraft, that a mechanism has been
implemented to prevent any adverse effect on the ensuring of public safety by such way as burning it in the air;</t>
  </si>
  <si>
    <t>22.v in the case of a configuration retrieving a spacecraft or its components or parts
which are put into orbit around a celestial body other than the Earth or which fell to
the celestial body, by guiding them to fall to Earth, that a mechanism has been
implemented for the prevention of the deterioration of the environment of the Earth
that may be caused by the introduction of extraterrestrial substances;</t>
  </si>
  <si>
    <t>22.vi in the case of a spacecraft or its components, etc. which are put into the orbit
around a celestial body other than the Earth or which are to be guided to fall to the
celestial body, that a mechanism has been implemented for the prevention of the
harmful contamination of the celestial body</t>
  </si>
  <si>
    <t>23.i measures to ensure that there will be no adverse effect on the control of other
spacecraft when separating components or parts constituting the spacecraft or
docking the spacecraft with other spacecraft, etc</t>
  </si>
  <si>
    <t>23.ii measures to ensure that a measure to prevent the break-up of the spacecraft or
termination measures will be taken in the case of detecting any anomaly in the
position, attitude or condition of the spacecraft;</t>
  </si>
  <si>
    <t>23.iii in the case of a spacecraft capable of transferring from the orbit set forth in
Article 20, paragraph (2), item (iii) of the Act to another orbit, measures to avoid
other spacecraft, etc. if it is determined appropriate to do so when detecting the
possibility of a collision with that other spacecraft, etc</t>
  </si>
  <si>
    <t>24.ii in the case of a spacecraft capable of transferring from the orbit set forth in
Article 20, paragraph (2), item (iii) of the Act to another orbit, measures to transfer
to an orbit which would not have an adverse effect on the control of other spacecraft
as practicable as possible.</t>
  </si>
  <si>
    <t>§ 3.2.4. Minimize the possibility of catastrophic loss or mission degradation due to collisions with debris
§ 4.6.4.2.1. Probability of Collision. The probability of collision between the reentry components and manned objects shall not exceed 1 10-6 (one in one million). The probability of collision between the reentry components and unmanned objects (to include active satellites and orbital debris) shall not exceed 10 x 10-6 (ten in one million).
§ 4.6.4.2.2. Safe Separation Distance. The safe separation distance for manned objects shall consist of either ellipsoidal miss distance volumes with semi-axes of 200 km intrack, 50 km cross-track, and 50 km radial, or spherical volumes with a radius of 200
km. The safe separation distance for unmanned objects shall consist of three-sigma ellipsoidal miss distance volumes calculated from the covariance data. Where the covariance data are not available, utilize a spherical miss distance volume with a radius of 25 km.
§ 4.6.2.3 The Space Wing Commander or designated representative who has the last
opportunity to control the reentry phase of flight shall implement the Conjunction
Assessment (CA)/Collision Avoidance (COLA) process for the reentry phase of flight.
This commander shall implement reentry holds to prevent collisions with any cataloged
orbiting objects. This commander shall implement the reentry safety COLA to the point
where the reentry vehicle descends to less than 150 km or where location uncertainty
makes performing a safety COLA infeasible, whichever occurs first</t>
  </si>
  <si>
    <t>§ 3.2.4. Minimize the possibility of catastrophic loss or mission degradation due to collisions with debris
§ 4.4.3 All launches from Air Force ranges and all Air Force launches from non-Air Force ranges shall accomplish LCOLA procedures accounting for all launched objects (e.g., booster segments, payloads, jettisoned components, and debris) with an altitude capability equal to or greater than 150 km
§ 4.4.3.2. Timeframe. LCOLA shall cover the period of time from when launched objects achieve an altitude equal to or greater than 150 km, until location uncertainty makes performing a pre-launch safety COLA infeasible, or until the suborbital or reentry
components descend to less than 150 km.
§ 4.4.3.2.1. There is currently a gap between the end of the launch COLA and the time when 18th Space Control Squadron can establish a reliable track of orbital components, plus the time when an active asset can respond to a 18th Space Control
Squadron conjunction assessment. This is known as the “COLA gap” and is a recognized deficiency in LCOLA assessments. Programs should use industry best practices to mitigate the COLA gap risk to manned objects
§ 4.4.3.3. Launch window hold periods. Determine the launch window hold periods based on one or a combination of the following methodologies and criteria: 
4.4.3.3.1. Probability of Collision. The probability of collision between the launch components and manned objects shall not exceed 1 10-6 (one in one million). The probability of collision between the launch components and unmanned objects (to include active satellites and orbital debris) shall not exceed 10 x 10-6 (ten in one million). Reference RCC 321.
4.4.3.3.2. Safe Separation Distance. The safe separation distance for manned objects shall consist of either ellipsoidal miss distance volumes with semi-axes of 200 km intrack, 50 km cross-track, and 50 km radial; or spherical volumes with a radius of 200
km. The safe separation distance for unmanned objects shall consist of three-sigma ellipsoidal miss distance volumes calculated from the covariance data. Where the covariance data are not available, utilize a spherical miss distance volume with a
radius of 25 km for active satellites and 2.5 km for debris.</t>
  </si>
  <si>
    <t>Steps must be taken to manoeuvre
satellite from
normal
position to deorbit phase
or  The satellite
needs to burn
out or send to
graveyard
orbit</t>
  </si>
  <si>
    <t>Disposal of spacecraft at end of mission</t>
  </si>
  <si>
    <t>§ 4.5.2: In keeping with Article XI of the OST, parties conducting servicing operations shall ensure sufficient communications with reasonably affected parties
§ 4.4.3: During servicing operations, the servicing and client organizations shall establish and maintain effective communictions in support of safe and successful operations.</t>
  </si>
  <si>
    <t>XI. In order to promote international co-operation in the peaceful exploration and use of outer space, States Parties to the Treaty conducting activities in outer space, including the Moon and other celestial bodies, agree to inform the SecretaryGeneral .:if the United Nations as well as the public and the international scientific community, to the greatest extent feasible
and practicable, of the nature, conduct, locations and results of such activities. On receiving the said information, the SecretaryGeneral of the United Nations should be prepared to disseminate
it immediately and effectively.</t>
  </si>
  <si>
    <t>Contamination of space and celestial bodies</t>
  </si>
  <si>
    <t>Mitigate risk of break-up</t>
  </si>
  <si>
    <t>Mitigate risk of space tether collision hazard in protected regions</t>
  </si>
  <si>
    <t>Mitigate  effects of space weather  by design</t>
  </si>
  <si>
    <t>Monitoring  of spacecraft and commandability (general)</t>
  </si>
  <si>
    <t>Monitoring of spacecraft propellent budget incorporating safety margins</t>
  </si>
  <si>
    <t>§ 3.2.6. Plan for disposal operations (passivation) for launch vehicle components, upper stages, spacecraft, and other payloads at EOL to minimize the impact on future operations.
§ 5.4.6.1.2. Ensure the design of all spacecraft and launch vehicle components include the ability to deplete onboard sources of stored energy and disconnect energy generation sources when no longer required for mission operations or post-mission disposal or control.
5.7.4. Passivation. All spacecraft and launch vehicle components, to include research and development systems, shall undergo passivation during final disposal. 
5.7.4.1. During space system design and development, the PM shall identify sources or potential sources of stored energy and shall develop and implement a plan for minimizing these sources at EOL. The PM shall include a description of the passivation procedure in the SDAR and if applicable, the EOLP. This description shall not only identify the passivation actions for all sources of stored energy but also provide a notional timeline of when the actions shall take place. This plan shall identify all passivation measures, to include: Burning residual propellants to depletion, Venting propellant lines and tanks, Venting pressurized systems, Discharging batteries (or other energy storage systems) and preventing recharging, Depressurizing gas and liquid filled batteries, Deactivating range safety systems, and De-energizing control moment gyroscopes.
5.7.4.2. Residual propellants and other fluids, such as pressurant, shall undergo depletion as thoroughly as possible, either by burns or venting, to prevent accidental break-ups by over-pressurization or chemical reaction.
5.7.4.2.1. To ensure that all disposal orbit parameters are met, the final disposal operation shall account for any induced ΔV due to depletion burns/venting.
5.7.4.2.2. Sealed heat pipes and passive nutation dampers need not undergo depressurization at EOL.
5.7.4.3. Batteries shall incorporate designs, both structurally and electrically, to prevent breakups. At the end of operations, battery charging lines shall undergo de-activation.
5.7.4.3.1. The complete discharge of batteries and their subsequent disconnection from charging circuits is preferable. If this is impractical, the batteries shall be left with a permanent electrical drain to prevent recharging. If permitted by design, pressurized batteries shall undergo depressurization at EOL.
5.7.4.4. Self-destruct systems shall incorporate designs to prevent unintentional destruction due to inadvertent commands, thermal heating, and/or radio frequency interference.</t>
  </si>
  <si>
    <t>Passivation of spacecraft</t>
  </si>
  <si>
    <t>24.i measures to prevent an unexpected activation and explosion after the termination of control of spacecraft</t>
  </si>
  <si>
    <t>Standards for LCOLA</t>
  </si>
  <si>
    <t xml:space="preserve">Reentry safety </t>
  </si>
  <si>
    <t>§ 6.3.4.1: Specific reentry requirements shall be identified and applied
§ 6.3.4.2: Quantifiable risks shall be &lt; risk thresholds set by approving agents (NOTES that 1.e-4 is typical reentry casualty risk, but does not mandate one)</t>
  </si>
  <si>
    <t>§ 3.2.6. Plan for disposal operations (passivation) for launch vehicle components, upper stages, spacecraft, and other payloads at EOL to minimize the impact on future operations.
5.7.1. All spacecraft and orbital launch vehicle components shall undergo passivation and disposal at EOL via the methods outlined in this section. (T-2)
5.7.2. Reliability of post-mission EOL operations. Programs shall ensure that all postmission EOL operations incorporate designs for a probability of success as follows:
5.7.2.1. The probability of successful compliance with Section 5.7.3. shall be no less than 0.90 at EOL. This includes any maneuvers, deployments, or other actions required to ensure compliance with 5.7.3. This calculation builds from an initial pre-launch estimate
of the ability to execute disposal, and shall undergo periodic re-assessment during the orbital operations phase. Updates to EOL planning shall occur throughout orbital operations, as required. (T-2)
5.7.2.2. For controlled reentry, the probability of success at the time of the reentry burn shall be sufficiently high so as not to cause a violation pertaining to limiting the risk of human casualty.
5.7.3. Disposal. All Air Force space systems, including research and development systems, shall comply with the disposal requirements outlined in this document and the ODMSP. Organizations with Satellite Control Authority shall utilize one of the disposal options below.
5.7.3.1. Atmospheric Reentry. The preferred disposal option is atmospheric reentry when feasible.
5.7.3.1.1. Uncontrolled Atmospheric Reentry. Leave the spacecraft or launch vehicle component in an orbit in which natural forces will lead to atmospheric reentry within 25 years after the end of mission.
5.7.3.1.1.1. The collective risk to the general public due to uncontrolled atmospheric reentry shall not exceed a casualty expectation (Ec) of 100 x 10-6 (one hundred in one million).
5.7.3.1.1.2. Any maneuvers required to place the spacecraft or launch vehicle in a compliant atmospheric reentry orbit shall comply with the requirements in Section 5.6.
5.7.3.1.2. Controlled Atmospheric Reentry. For controlled reentry of any orbiting object, the selected trajectory shall comply with the requirements in Section 4.6. 5.7.3.2. Disposal Orbits. At EOL, relocate the structure to a storage regime consistent with the ODMSP.
5.7.3.2.1. When selecting disposal orbits, operators shall account for spacecraft area/mass ratio and the effect of future orbital drift due to gravitational perturbations and other space environmental effects. Due to fuel gauging uncertainties near the end of mission, use a maneuver strategy that has the least risk of leaving the structure near an operational orbit regime.</t>
  </si>
  <si>
    <t>System Safety approach</t>
  </si>
  <si>
    <r>
      <t>My name is Ron Desmarais and I am the Subcommittee chair for ASTM's Committee F47.91 on Commercial Spaceflight Terminology.  F47 is a relatively new committee at ASTM and we are</t>
    </r>
    <r>
      <rPr>
        <b/>
        <sz val="11"/>
        <color theme="1"/>
        <rFont val="Calibri"/>
        <family val="2"/>
        <scheme val="minor"/>
      </rPr>
      <t xml:space="preserve"> just beginning to publish standards.</t>
    </r>
    <r>
      <rPr>
        <sz val="11"/>
        <color theme="1"/>
        <rFont val="Calibri"/>
        <family val="2"/>
        <scheme val="minor"/>
      </rPr>
      <t xml:space="preserve"> </t>
    </r>
  </si>
  <si>
    <t>Regional</t>
  </si>
  <si>
    <t>Standards Development Organization</t>
  </si>
  <si>
    <t>Ad hoc coalition of space entities</t>
  </si>
  <si>
    <t>Prio (1-5)</t>
  </si>
  <si>
    <t>Wt(0-1)</t>
  </si>
  <si>
    <t>Disposal of launch vehicle  and upper stages at end of mission</t>
  </si>
  <si>
    <t>Exchange of information relevant to safety-of-flight and collision avoidance</t>
  </si>
  <si>
    <t>Annex A(m): 
Annex A(m): Predicted ephemeris should include all planned and/or anticipated maneuvers
Where maneuvers are present in ephemeris, it is encouraged to introduce ephemeris "node points" at the start and stop times (or the time of any modeled impulsive manevuer) to avoid interpoloation across discontinuities in the 2nd or 3rd derivatives</t>
  </si>
  <si>
    <t>Wt(0-4)</t>
  </si>
  <si>
    <t>ADOPTED (§ A4.2-5)</t>
  </si>
  <si>
    <t>World Economic Forum</t>
  </si>
  <si>
    <t>Intl Assoc for Adv of Space Safety (IAASS)</t>
  </si>
  <si>
    <t>International Telecommunications Union (ITU)</t>
  </si>
  <si>
    <t>Intl Organization for Standardization (ISO TC20/SC14)</t>
  </si>
  <si>
    <t>Consortium for Execution of RPO &amp; OOS (CONFERS)</t>
  </si>
  <si>
    <t>CubeSat Standard (Cal Poly)</t>
  </si>
  <si>
    <t>§ 9.1: The Minister may not issue a license without having approved (a) a system disposal plan for the licensed system satisfactory to the Minister that, among other things, provides for the protection of the environment, public health and the safety of persons and property; and (b) arragements satsfactory to the Minister relating to the guarantee of the performane of the liensee's obligations under the disposal plan.</t>
  </si>
  <si>
    <t>COSPAR's Planetary Protection Policy</t>
  </si>
  <si>
    <t>Radley/Oltrogge</t>
  </si>
  <si>
    <t>International Union of Aerospace Insurers (IUAI)</t>
  </si>
  <si>
    <t>NASA Advisory Council (NPC) and Regulatory and Policy Committee (RPC)</t>
  </si>
  <si>
    <t/>
  </si>
  <si>
    <t>Center for Strategic and International Studies (CSIS)</t>
  </si>
  <si>
    <t>Does not appear to have any relevant standards or guidelines</t>
  </si>
  <si>
    <t>No relevant standards or guidelines</t>
  </si>
  <si>
    <t>CONFERS Best Practices</t>
  </si>
  <si>
    <t>International Organization for Standardization (ISO)</t>
  </si>
  <si>
    <t>Inter-Agency Debris Coordination Committee (IADC)</t>
  </si>
  <si>
    <t>Consultative Committee for Space Data Standardization (CCSDS) [NOTE: Coincident with ISO TC20/SC13]</t>
  </si>
  <si>
    <t>Committee on Space Research (COSPAR)</t>
  </si>
  <si>
    <t>United Arab Emerites</t>
  </si>
  <si>
    <t>... for certain space mission/target body combinations, controls on contamination shall be imposed in accordance with a specified range of requirements, based on the following policy statement:
The conduct of scientific investigations of possible extraterrestrial life forms, precursors, and remnants must not be jeopardized. In addition, the Earth must be protected from the potential hazard posed by extraterrestrial matter carried by a spacecraft returning from an interplanetary mission. Therefore, for certain space mission/target planet combinations, controls on contamination shall be imposed in accordance with issuances implementing this policy. ([4, 5]; ESA PPWG 2008)
[This policy has many requirements designed to prevent the contamination of Earth by 5 mission types:  
Category I: Flyby, Orbiter, Lander: Undifferentiated, metamorphosed asteroids; Io; others to-be-defined (TBD)
Category II: Flyby, Orbiter, Lander: Venus; Moon (with organic inventory); Comets; Carbonaceous Chondrite Asteroids; Jupiter; Saturn; Uranus; Neptune; Ganymede*; Callisto; Titan*; Triton*; Pluto/Charon*; Ceres; Kuiper-Belt Objects &gt; 1/2 the size of Pluto*; Kuiper-Belt Objects &lt; 1/2 the size of Pluto; others TBD
Category III: Flyby, Orbiters: Mars; Europa; Enceladus; others TBD
Category IV: Lander Missions: Mars; Europa; Enceladus; others TBD
Category V: Any Earth-return mission
“Restricted Earth return”: Mars; Europa; others TBD
“Unrestricted Earth return”: Venus, Moon; others TBD</t>
  </si>
  <si>
    <t>https://iaaweb.org/iaa/Scientific%20Activity/sg514finalreport.pdf</t>
  </si>
  <si>
    <t>https://iaaweb.org/</t>
  </si>
  <si>
    <t>UN COPUOS LTS Guidelines</t>
  </si>
  <si>
    <t>UN COPUOS Space Debris Mitigation  Guidelines</t>
  </si>
  <si>
    <t>United Nations Space Debris Mitigation  Guidelines</t>
  </si>
  <si>
    <t>United Nations Long Term Sustainability Guidelines</t>
  </si>
  <si>
    <t>Consultative Committee for Space Data Standardization (CCSDS)</t>
  </si>
  <si>
    <t>https://www.legifrance.gouv.fr/affichTexte.do?cidTexte=JORFTEXT000018931380&amp;fastPos</t>
  </si>
  <si>
    <t>Law No. 2008-518 of 3 June 2008 on Space Operations</t>
  </si>
  <si>
    <t>The French Space Operation Act</t>
  </si>
  <si>
    <t>ESRX0700048L</t>
  </si>
  <si>
    <t>Must first obtain an authorization issued by the administrative authority:
1 ° Any operator, whatever his nationality, who intends to launch a space object from the national territory, means or facilities under French jurisdiction or who intends to proceed with the return of such an object on the national territory, on means or installations placed under French jurisdiction;
2 ° Any French operator who intends to launch a space object from the territory of a foreign State, means or facilities under the jurisdiction of a foreign State or space not subject to sovereignty of a State or intends to return such an object to the territory of a foreign State, to means or facilities under the jurisdiction of a foreign State or to an area not subject to the sovereignty of a state ;
3 ° Any natural person with French nationality or legal entity having its headquarters in France, whether or not it is an operator, who intends to launch a space object or any French operator who intends to ensure the control of such a object during his stay in the</t>
  </si>
  <si>
    <t>8 With regard to the launching or control of a space object, the administrative authority or, on the latter's authority, the officials empowered by it for that purpose may at any time give instructions and impose any measures they consider it necessary in the interest of the safety of persons and property and the protection of public health and the environment.</t>
  </si>
  <si>
    <t>12 In cases where the obligation to register is the responsibility of France under Article II of the Convention of 14 January 1975 on the Registration of Objects Launched into Outer Space and, where appropriate, other international agreements, the space objects launched are entered in a registration register kept, on behalf of the State, by the National Center for Space Studies in accordance with the procedures laid down by decree of the Conseil d'Etat.</t>
  </si>
  <si>
    <t>6  I. - Any operator subject to authorization under this Act shall, as long as his liability is liable to be incurred under the conditions provided for in Article 13 and up to the amount mentioned in Articles 16 and 17, be liable to be covered by insurance or have another financial guarantee approved by the competent authority.
A Conseil d'Etat decree specifies the insurance arrangements, the nature of the financial guarantees that may be approved by the competent authority and the conditions under which the obligations referred to in the first paragraph are justified with the authority that has issued the authorization. It also specifies the conditions under which the operator may be exempted by the administrative authority of the
II. - The insurance or the financial guarantee must cover the risk of having to compensate, within the limit of the amount mentioned in I, the damages that may be caused to third parties to the space operation.
III. - The insurance or the financial guarantee must benefit, to the extent of the responsibility that may fall to them due to a damage caused by a space object, to the following persons:
1 ° The State and its public establishments;
2 ° The European Space Agency and its Member States;
3 ° The operator and the persons who participated in the production of the space object or the space operation.
13 The operator is solely responsible for the damage caused to third parties because of the space operations that he carries out under the following conditions:
1 ° He is liable as of right for the damage caused to the ground and in the airspace;
2 ° In case of damage caused elsewhere than on the ground or in the airspace, its responsibility can be sought only for fault.
This responsibility can only be mitigated or dismissed by proof of the victim's fault.
Except in cases of willful misconduct, the liability provided for in 1 ° and 2 ° shall cease when all the obligations laid down in the authorization or license have been fulfilled or, at the latest, one year after the date on which those obligations should have been fulfilled.
19 Where, in order to compensate a third party, the insurance or financial guarantee referred to in Article 6 and, where applicable, the State guarantee, the liability of one of the persons who participated in the space operation or the production of the space object at the origin of the damage can not be sought by another of these persons, except in case of willful misconduct.
20 In the event of damage caused by a space operation or the production of a space object to a person participating in that operation or production, the responsibility of any other person involved in the space operation or the production of the space object at the origin of the damage and related to the previous one by a contract can not be sought because of this damage, unless express stipulation contrary to the damage caused during the phase of production of a space object intended to be mastered in the outer space or during its orbit mastery, or case of intentional fault.</t>
  </si>
  <si>
    <t>24 The competent administrative authority shall ensure that the activity of the primary operators of space-based data does not affect the fundamental interests of the Nation, including national defense, foreign policy and international commitments of France.
As such, it may, at any time, prescribe the measures restricting the activity of primary operators of data of spatial origin necessary to safeguard these interests.</t>
  </si>
  <si>
    <t>ADOPTED  (§ 26)</t>
  </si>
  <si>
    <t>7 In accordance with II.2°c) of article 1 of the above-mentioned decree of 9th June 2009, the launch
operator carries out a study of the potential hazards involved in the planned space operation.
This study includes a description of all the hazards related to the operation in nominal and accidental
operating situations, whether their cause is internal or external. The study specifies the nature and
scope of the possible consequences of all these operating situations. When dealing with elements of the
launch vehicle which are returned or which fall-back and are liable to reach the ground, the study
presents the components of these elements, stating their dimensions, masses and materials used.
The launch operator must therefore:
· demonstrate compliance with the requirements of article 20 of this order, with regard to the
risk of injury to individuals;
· evaluate the effects of any accidents on public health and the environment.</t>
  </si>
  <si>
    <t>8 This environmental impact assessment takes account of:
· working motor phases, in particular characterisation of the nature and quantification of the
rates of atmospheric and extra-atmospheric combustion products during the powered flight;
· fall-back of launcher elements, in particular the characterisation of the nature and
quantification of the products falling back on land, sea or onto a celestial body.
This assessment also covers the impact of:
· the production of space debris;
· as applicable, the carriage of radioactive materials on-board the launch vehicle.</t>
  </si>
  <si>
    <t>International standards for mitigation of risk</t>
  </si>
  <si>
    <t>16.1 To ensure technical control of the system and procedures with respect to the critical events mentioned
in article 7 of this order, the launch operator must furnish proof of:
a) the technical standards framework utilised</t>
  </si>
  <si>
    <t>17 The launch operator must furnish the following, elements
inherent in the planned operation:demonstration of the compatibility of the objects intended to be placed in orbit with the
launch vehicle environments (geometrical, mechanical, dynamic, thermal,
electromagnetic and radioelectric);</t>
  </si>
  <si>
    <t>19 The launch vehicle operating parameters, including its positions and speeds, which have an impact on
risk management as resulting from the studies mentioned in articles 7 and 8 of this order must be
acquired, transmitted to the ground, recorded and analysed by the launch operator. Any deviation of
these parameters from the expected reference state constitutes a technical event which must be
subsequently analysed for any recurring launch system</t>
  </si>
  <si>
    <t>20.1 For the cumulative catastrophic damage risks, the launch operator must respect the following
quantitative objectives, expressed as a maximum allowable probability of causing at least one casualty
(collective risk):
a) Lift-off risk
· 2*10-5 for the entire launch phase, including consideration of degraded launch system
situations and fall-back of elements designed to separate from the launcher without being
placed in orbit,
· 10-7 by nominal fall-back of those elements designed to separate from the launcher without
being placed in orbit, in accordance with paragraph 1 of article 23 of this order</t>
  </si>
  <si>
    <t>21.1 The launcher must be designed, produced and implemented in such a way as to minimise the
production of debris during nominal operations, including after the end-of-life of the launcher and its
component parts. The launch operator in particular takes the following measures in this respect:
· for launch of a single space object, a single launcher element (for example a stage) may be
placed in orbit;
· for launch of several space objects, a maximum of two launcher elements (for example a stage
or the adapter structure) may be placed in orbit.</t>
  </si>
  <si>
    <t>21.1 pyrotechnic systems. The largest dimension of any products generated must be less than
1 mm;
8 This environmental impact assessment takes account of:
· working motor phases, in particular characterisation of the nature and quantification of the
rates of atmospheric and extra-atmospheric combustion products during the powered flight;
· fall-back of launcher elements, in particular the characterisation of the nature and
quantification of the products falling back on land, sea or onto a celestial body.
This assessment also covers the impact of:
· the production of space debris;
· as applicable, the carriage of radioactive materials on-board the launch vehicle.</t>
  </si>
  <si>
    <t>21.1 solid propellant boosters. The size of any combustion debris generated in protected region
B must be less than 1 mm. With regard to the design and operation of solid propellant
boosters, the launch operator takes steps to avoid placing solid combustion products in longterm
orbit which could contaminate protected region A</t>
  </si>
  <si>
    <t>11.2 The space system must be designed, produced, integrated and implemented in such a way as to
control the hazards induced by the critical activities. An activity is said to be critical if a human error
or failure of the resources employed increases the risk of human injury during the launch operation
21.2 The launcher must be designed, produced and implemented so that the debris produced in
compliance with the requirements of the first paragraph above and which do manage to reach the
surface of the Earth, constitute no excessive risk for individuals, property, public health or the
environment, in particular as a result of environmental pollution by hazardous substances.</t>
  </si>
  <si>
    <t>18 An exhaustive study of the failure scenarios at the origin of abnormal situations leading the launch
vehicle to become a hazard must be carried out by the launch operator, in particular in the following
cases:
· deviation from the predetermined flight corridor,
· dangerous fall-back of elements designed to separate,
· non-nominal behaviour of flight control,
· failure to place the upper composite into orbit.
21.2 The launcher must be designed, produced and implemented so that the debris produced in
compliance with the requirements of the first paragraph above and which do manage to reach the
surface of the Earth, constitute no excessive risk for individuals, property, public health or the
environment, in particular as a result of environmental pollution by hazardous substances.</t>
  </si>
  <si>
    <t>21.4. The launcher must be designed, produced and implemented so that, following the disposal phase:
· all the on-board energy reserves are permanently depleted or placed in a state such that
depletion of the on-board energy reserves is inevitable, or in such a condition that they entail
no risk of generating debris;
· all the means for producing energy production means are permanently deactivated.
16.1 To ensure technical control of the system and procedures with respect to the critical events mentioned in article 7 of this order, the launch operator must furnish proof of ... scenarios for fragmentation and generation of space debris at re-entry or neutralisation of the
launch vehicle
in article 7 of this order, the launch operator must furnish proof of scenarios for fragmentation and generation of space debris at re-entry or neutralisation of the
launch vehicle.</t>
  </si>
  <si>
    <t>21.5 The launcher must be designed, produced and implemented so that, after the end of the launch
phase, its components placed in orbits passing through protected region A are de-orbited by controlled
atmospheric re-entry.
If the impossibility of meeting this requirement can be duly proven, the launcher must be designed,
produced and implemented so that its components are no longer present in protected region A twentyfive
years after the end of the launch phase. This result is preferably achieved by uncontrolled
atmospheric re-entry or, failing that by placing them to an orbit for which the perigee remains above
protected region A for one hundred years following the end of the operation.</t>
  </si>
  <si>
    <t>21.6. The launcher must be designed, produced and implemented so that, after the end of the launch
phase, its components stationed in an orbit in or passing through protected region B, are placed in an
orbit which does not interfere with this region for more than one year. This orbit must be such that,
under the effect of natural disturbances, the launcher or its components do not return to protected
region B within one hundred years following the end of the operation.</t>
  </si>
  <si>
    <t>16.1 To ensure technical control of the system and procedures with respect to the critical events mentioned in article 7 of this order, the launch operator must furnish proof of ... scenarios for fragmentation and generation of space debris at re-entry or neutralisation of the
launch vehicle
in article 7 of this order, the launch operator must furnish proof of scenarios for fragmentation and generation of space debris at re-entry or neutralisation of the
launch vehicle.
7. The probability of successfully completing the disposal manoeuvres mentioned in paragraphs 4, 5
and 6 above must be at least 0.9. This probability is evaluated for the total duration of the operation. Its
calculation, carried out before the beginning of the space operation, must take account of all the
systems, subsystems and equipment usable for these manoeuvres, their redundancy levels as applicable
and their reliability, taking account of the effects of the ageing reached at the time for which their use
is scheduled, along with the availability of the means and energy resources necessary for these
manoeuvres.</t>
  </si>
  <si>
    <t>22 The systems must be designed, produced and implemented and their mission defined so that, during
the space operation and the three days following the end of the disposal phase, the risks of accidental
collision with manned objects for which the orbital parameters are accurately known and available are
limited
7 The hazard study must present an exhaustive analysis of the causes and consequences, as well as the
probabilities of collision with manned space objects, for which the orbital parameters are precisely known and
available;. The risk reduction measures such as to comply
with the requirements of articles 18 to 26 of this order are listed in the risk management plans laid out
in article 9 of this order.</t>
  </si>
  <si>
    <t>23.1. If the launcher comprises elements designed to separate during the launch phase, or in the case of
the propulsion element placed in orbit for controlled atmospheric re-entry, the fall-back zone on Earth
must be controlled by the launch operator. The fall-back zone, associated with a probability of
99.999%, must not impinge on the territory, including the territorial waters, of any State, without its
agreement. The launch operator thus implements the following measures:
· takes account of the trajectories before fragmentation (atmospheric or extra-atmospheric),
depending on the moments of stage separation and taking account of operating dispersions of
the launch vehicle subsystems;
· modelling of the scenarios covering fragmentation and the corresponding generation of
debris;
· analysis of dispersion of the debris falling on the sea.</t>
  </si>
  <si>
    <t>23.3. The organisation and resources put into place by the launch operator must enable the President of
the Centre national d’études spatiales or the Minister with responsibility for space:
· to inform the competent authorities in charge of air and maritime traffic control of the fallback
zones in a nominal situation, specifying the zones receiving 99% of these fall-backs;
· without delay to transmit to the competent authorities the information concerning the fallback
zone of elements, so that the authorities of the states concerned can be warned as early
as possible of any non-nominal situation;
· to provide all useful information at its disposal so that the necessary response plans can be
determined and implemented by the competent authorities.</t>
  </si>
  <si>
    <t>39 The object must be designed, produced and implemented in such a way that the operator, for the
duration of the operation, can receive information about its status and send it commands, in particular
those necessary for implementation of articles 47 and 48 of this order</t>
  </si>
  <si>
    <t>40 The systems must be designed, produced and implemented so as to avoid generating debris during
nominal operations of the space object</t>
  </si>
  <si>
    <t>47.2 If a situation leading to such a failure is detected, the operator must be able to schedule and implement
corrective measures to prevent any break-up.</t>
  </si>
  <si>
    <t>41 The systems must be designed, produced and implemented and their mission defined so that during the
space operation and the three days following the end of the operation, the risks of accidental collision
with manned objects and satellites in geostationary orbit for which the orbital parameters are precisely
known and available is limited.</t>
  </si>
  <si>
    <t>40.4 The systems must be designed, produced and implemented so that, once the space object has
completed its operational phase in an orbit passing through protected region A, the space object is deorbited
with controlled atmospheric re-entry.
If the impossibility of meeting this requirement can be duly proven, it must be designed, produced and
implemented so that it is no longer present in protected region A twenty-five years after the end of the
operational phase. This result is preferably achieved by uncontrolled atmospheric re-entry or, failing
that, by placing in a stable orbit for which the perigee remains above protected region A for one
hundred years following the end of the operation.</t>
  </si>
  <si>
    <t>40.3 The systems must be designed, produced and implemented so that, following the disposal phase:
· all the on-board energy reserves are permanently depleted or placed in such a condition that
they entail no risk of generating debris,
· all the means for producing energy on-board are permanently deactivated</t>
  </si>
  <si>
    <t>40.5 The space object must be designed, produced and implemented so that, once it has completed its
operational phase in an orbit in or passing through protected region B, it is placed in an orbit which
does not interfere with this region. This orbit must be such that, under the effect of natural
disturbances, the object does not return to protected region B within one hundred years following the
end of the operation.
40.6 The probability of having sufficient energy resources to successfully carry out the disposal
manoeuvres mentioned in paragraphs 3, 4 and 5 above must be at least 0.9.</t>
  </si>
  <si>
    <t>40.2 The probability of occurrence of accidental spacecraft break-up must be less than 10-3 until the end of life of
the space object. This calculation must include failure modes of propulsion and power systems,
mechanisms and structures, but does not take into account external impacts.
21.3 The probability of occurrence of accidental launch vehicle break-up must be less than 10-3 until the end-of-life of
the space object. This calculation must include failure modes of propulsion and power systems,
mechanisms and structures but does not take account of any external impacts</t>
  </si>
  <si>
    <t>8 This environmental impact assessment takes account of:
· working motor phases, in particular characterisation of the nature and quantification of the
rates of atmospheric and extra-atmospheric combustion products during the powered flight;
· fall-back of launcher elements, in particular the characterisation of the nature and
quantification of the products falling back on land, sea or onto a celestial body.
This assessment also covers the impact of:
· the production of space debris;
· as applicable, the carriage of radioactive materials on-board the launch vehicle.
25 Any launch operator intending to transport radioactive materials on-board the launch vehicle conforms
to the applicable regulation in force and demonstrates application thereof in the nuclear safety plan
required in II.2°d) of article 1 of the above-mentioned decree of 9th June 2009.
42 Any operator intending to utilise radioactive materials on-board the space object conforms to the
applicable regulation in force and demonstrates application thereof in the nuclear safety plan required
in article 1 of the above-mentioned decree of 9th June 2009.</t>
  </si>
  <si>
    <t>26 Any launch operator conducting a launch to another celestial body, whether or not including the return
of extraterrestrial materials, must comply with the international "Planetary protection policy" standard
published by the Committee on Space Research (COSPAR) for implementation of article IX of the
Treaty on Principles Governing the Activities of States in the Exploration and Use of Outer Space,
Including the Moon and Other Celestial Bodies and demonstrate application thereof in the planetary
protection plan required in II.2°d) of article 1 of the above-mentioned decree of 9th June 2009.
43 Any operator intending to conduct a mission to another celestial body, whether or not including the
return of extraterrestrial materials, must comply with the international "Planetary protection policy"
standard published by the Committee on Space Research (COSPAR) for implementation of article IX
of the Treaty on Principles Governing the Activities of States in the Exploration and Use of Outer
Space, Including the Moon and Other Celestial Bodies. The operator demonstrates implementation
thereof in the planetary protection plan required by article 1 of the above-mentioned decree of 9th June 2009.</t>
  </si>
  <si>
    <t>8 This environmental impact assessment takes account of:
· working motor phases, in particular characterisation of the nature and quantification of the
rates of atmospheric and extra-atmospheric combustion products during the powered flight;
· fall-back of launcher elements, in particular the characterisation of the nature and
quantification of the products falling back on land, sea or onto a celestial body.
20.1 For the cumulative catastrophic damage risks, the launch operator must respect the following
quantitative objectives, expressed as a maximum allowable probability of causing at least one casualty
(collective risk):
b) Re-entry risk
· 2*10-5 for the return phase of each launcher element placed in orbit, in a controlled
atmospheric re-entry, including – in accordance with 1 of article 23 of this order – a specific
allocation of 10-7 for nominal return of the element. The launch operator implements this
controlled re-entry in accordance with paragraphs 1 and 5 of article 21 of this order.
· If the impossibility of a controlled atmospheric re-entry as specified above can be duly
proven, the launch operator must do it its best efforts to meet a quantitative objective of 10-4
for the return phase of each launch element placed in orbit. In this case, the choice of the
architecture and materials of the elements placed in orbit and subject to uncontrolled re-entry
must be justified with respect to the objective of limiting the number and energy (kinetic and
explosive) of the fragments liable to reach the ground.
44.1 With regard to the return of a space object, the quantitative safety objectives, expressed as the
maximum probability of causing at least one casualty (collective risk) are defined as follows:
· 2*10-5 for return of an integral object;
· 2*10-5 for controlled atmospheric re-entry with destruction of the space object;
· If it can be duly proven that controlled atmospheric re-entry with destruction of the space
object as mentioned above is impossible, the operator must do its best efforts to meet a
quantitative objective of 10-4 for uncontrolled re-entry with destruction of the space object.</t>
  </si>
  <si>
    <t>48 1. The operator keeps an up-to-date status demonstrating the ability of the space object to perform the
disposal manoeuvres specified in paragraphs 3, 4 and 5 of article 40 of this order and in particular the
availability of the energy resources needed for this manoeuvres. This status is transmitted to the Centre
national d’études spatiales whenever an event affecting this capacity occurs.</t>
  </si>
  <si>
    <t>21.3 Intentional fragmentations of launcher elements are prohibited
49.1 1. The operator must avoid the intentional destruction of any space object in orbit.
2. When the operator intends to proceed with intentional destruction, it notifies the President of the
Centre national d’études spatiales of the need to do so. This destruction may only take place at
altitudes that are low enough to limit the lifetime in orbit of the fragments produced.</t>
  </si>
  <si>
    <t>£</t>
  </si>
  <si>
    <t>¡</t>
  </si>
  <si>
    <t>l</t>
  </si>
  <si>
    <t>34 In accordance with II.2°e) of article 1 of the above-mentioned decree of 9th June 2009, and on the basis
of the conclusions of the hazard study and impact assessment mentioned in articles 32 and 33 above,
the operator draws up and implements the following risk management plans:
· the space debris limitation plan, demonstrating compliance with the requirements of article 40
of this order;
· the environmental damage prevention plan, demonstrating that the materials and energy
sources chosen for the space object are not such as to create environmental damage, as well as
compliance with paragraph 2 of article 45;
· the prevention plan concerning hazards resulting from the fall-back of a space object or
fragments thereof, demonstrating compliance with the provisions of articles 44 to 46 of this
order;
· the prevention plan concerning the risks of collision, demonstrating compliance with the
requirements of article 41 of this order;
· as applicable, the nuclear safety plan, demonstrating compliance with the requirements of
article 42 of this order;
· as applicable, the planetary protection plan, demonstrating compliance with the requirements
of article 43 of this order.</t>
  </si>
  <si>
    <t>40.6 The probability of having sufficient energy resources to successfully carry out the disposal
manoeuvres mentioned in paragraphs 3, 4 and 5 above must be at least 0.9.
40.7 7. The operator must evaluate the probability of being able to successfully carry out the disposal
manoeuvres mentioned in paragraphs 3, 4 and 5 above. This evaluation, which does not include the
availability of energy resources, must be made by the operator for the total duration of the operation
and take account of all systems, subsystems and equipments usable for these manoeuvres, their level of
redundancy, if any, and their reliability, taking account of the effects of the ageing reached at the time
they are scheduled to be carried out.</t>
  </si>
  <si>
    <t>3.1 Predict debris orbits that can be observed and tracked, and send and report highly accurate collision warnings
To contribute to evacuation operations, technical development and improvement of observation capabilities of SSA 19 debris
Both the space environment model (density distribution with respect to orbital altitude, etc.) and debris transition model
NOTE: Space Situation Awareness. The Ministry of Defense is preparing for actual operation in 2023. At the same time, JAXA also introduced a radar and analysis system (approach analysis / re-entry solution).  Japan is working on improving the performance of optical analysis and renewing the optical telescope
3.2c In order to suppress and reduce the occurrence of debris, the space situation is indispensable for avoiding satellites.
The ability to improve the grip (SSA) 22 is extremely important. For this reason, SSA system maintenance /
Establish an operational system steadily and strengthen cooperation between SSA-related organizations in Japan and overseas
, Enhanced information sharing system such as collision risk, and observation of debris contributing to collision avoidance
Promote technological development to improve power</t>
  </si>
  <si>
    <t xml:space="preserve">6.6 For the release of the combustion products of pyrotechnic devices, combustion products larger than 1mm in their largest dimension must not be released into
Earth orbit.
</t>
  </si>
  <si>
    <t>・ Take the following measures in relation to a solid motor:
- Measures to avoid releasing solid combustion products in the geostationary earth orbit protected region.
- Measures considering the prevention of the release of solid combustion products that may contaminate the low earth orbit protected region.</t>
  </si>
  <si>
    <t xml:space="preserve">6.2.1.3 Take the following measures in relation to combustion products generated by pyrotechnic devices, etc. However, this does not apply to a spacecraft not using any pyrotechnic devices, etc. during the period of control of the spacecraft. 
・ For the release of the combustion products of pyrotechnic devices, combustion products larger than 1mm in their largest dimension must not be released into the Earth orbit.
</t>
  </si>
  <si>
    <t>・ Take the following measures in relation to a solid motor:
- Measures to avoid releasing solid combustion products in the
geostationary earth orbit protected region.
- Measures considering the prevention of the release of solid combustion
products that may contaminate the low earth orbit protected region.</t>
  </si>
  <si>
    <t>From Mick (based on Dr. Jim Vedda study last year)
China has ratified four multilateral space treaties (Outer Space Treaty, Assistance Agreement, Liability Convention, Registration Convention), thus incorporating them into national law
Key Developers: China Academy of Space Technology (CAST); China Academy of Launch Vehicle Technology (CALT); China National Space Administration (CNSA); State Administration for Science, Technology, &amp; Industry for National Defense (SASTIND); China Aerospace Science &amp; Industry Corporation (CASIC); China Aerospace Science &amp; Technology Corporation (CASC); China Great Wall Industry Corporation (CGWIC); China Satellite Communications Co. Ltd.
Key Laws: Administrative Measures for the Registration of Space Objects; Interim Measures on the Administration of Permits for Civil Space Launch Projects; Interim Administrative Measures on Mitigation of and Protection against Space Debris; Telecommunications Regulations; Missile Regulations
Regulated Areas: Launch, spectrum use, export control</t>
  </si>
  <si>
    <t>From Dr. Jim Vedda 2018 study:
China has ratified four multilateral space treaties (Outer Space Treaty, Assistance Agreement, Liability Convention, Registration Convention), thus incorporating them into national law
Key Entities: China Academy of Space Technology (CAST); China Academy of Launch Vehicle Technology (CALT); China National Space Administration (CNSA); State Administration for Science, Technology, &amp; Industry for National Defense (SASTIND); China Aerospace Science &amp; Industry Corporation (CASIC); China Aerospace Science &amp; Technology Corporation (CASC); China Great Wall Industry Corporation (CGWIC); China Satellite Communications Co. Ltd.
Key Laws: Administrative Measures for the Registration of Space Objects; Interim Measures on the Administration of Permits for Civil Space Launch Projects; Interim Administrative Measures on Mitigation of and Protection against Space Debris; Telecommunications Regulations; Missile Regulations
Regulated Areas: Launch, spectrum use, export control</t>
  </si>
  <si>
    <t>From Dr. Jim Vedda 2018 study:
Key Organizations: Roscosmos State Corporation
Key Laws/Regs: Decree No. 5663-1, “About Space Activity”; Approving of Provisions on Licensing of Space Activities
Regulated Areas: Launch, remote sensing, export control
Regulation Mechanism: Roscosmos inherited licensing duties from the Russian Space Agency
Law: Decree No. 5663-1 “About Space Activity” (1993, amended several times), established the framework for Russia’s space activities. It encourages the use of space for social, economic, scientific, technical, and defense purposes. According to an unofficial translation by the U.N. Office of Outer Space Affairs, the main tasks of Russian space activity include:
•             providing access to outer space; 
•             studying of the Earth and outer space; 
•             developing science, techniques and technologies, enhancing economic efficiency; 
•             ensuring defense capabilities of the Russian Federation and control over the implementation of international treaties concerning armaments and armed forces.
Much of the law is taken up with issues of governance, organizational structure, personnel, and regulation. There is also a section acknowledging Russia’s commitments to the provisions of the multinational space treaties (e.g., the ban on weapons of mass destruction in space). The Law contains elements that mirror those found in free-market democracies: freedom of information, restriction of monopolies, development of entrepreneurs, public safety regulation, liability insurance requirements, and protection of the environment.
Approving of Provisions on Licensing of Space Activities (2006): This law establishes licensing procedures for all space activities. The Russian licensing regime covers both space launches and flight operations by Russian Federation citizens as well as the space operations of foreign citizens and organizations operating under Russian jurisdiction. Roscosmos issues Licenses, which, by direction renders a decision granting or denying the license within 45 days of receipt of application and supporting documentation. Licenses are issued generally for a period of five years, though the license period may be longer for activities conducted pursuant to state contracts. Licenses are valid only for the type of space operations specified, and the licensing regulations do not provide any means for transferring a license.
Prospective licensees looking to conduct space launches or operations must submit documentation to Roscosmos showing that they have legal title to the necessary facilities and equipment, and that they have sufficient technical expertise and personnel to conduct the planned activities. In addition, Roscosmos must approve the substance of the activity, like a program of research or a satellite launch. Roscosmos and the Ministry of Defense must grant approval to work with State secrets, and the licensee must take steps to protect those secrets and other mission critical elements from harm in both normal and emergency situations. All aspects of any licensed space launch or operation must be conducted in accordance with Russian safety standards with regard for the safety of the crew, the public, and the environment. Failure to comply with instructions or orders, the discovery of the filing of false data, the dissolution of the legal entity of the licensee, or the violation of license conditions may result in license suspension or revocation. Decisions of the licensing authority are subject to appeal.</t>
  </si>
  <si>
    <t>From Dr. Jim Vedda 2018 study:
Key Laws: 2017 Space Activities Bill (draft), 2011 Remote Sensing Data Policy (RSDP), 2001 Remote Sensing Data Policy, 1999 Satcom Policy
Regulated Areas: Remote sensing, satellite communications, launch
Regulation Mechanism: RDSP-2011, SatCom-1999
Background: Although India has signed the Outer Space Treaty and enacted a few policies related to satellite communications and remote sensing, the country has no formal space policy. 
2017 Space Activities Bill (draft): This Bill intends to consolidate India’s fragmented approach to space activities and address obligations under the U.N. space treaties. It is also intended to enhance private sector participation, with an emphasis on the government’s new “Make in India” campaign. The draft provides some legal foundations for commercialization of the PSLV (licensing, supervision, liability, etc.) and lends support to the earlier satcom and remote sensing policies.
India does not currently appear to have SSA or STM-relevant documents, their legal counsel reviews missions to assess them for compliance with international laws</t>
  </si>
  <si>
    <t>LEOP: from satellite separating (from the launch vehicle) until satellite is
safely positioned in its nominal orbit
 IOT campaign measures the accuracy and stability of the
satellite. It also assesses the quality of the signals. Results gathered will
set a benchmark throughout the
satellites’ operational life</t>
  </si>
  <si>
    <t>Policy prioritizes: Lift off to
separation vehicle support |LEOP and TOSS support of
positioning the
satellite safely
in the correct
orbit</t>
  </si>
  <si>
    <t>UAE Space Agency  prioritized Research and Development •
(R&amp;D) activities on space related ST&amp;I topics where Space debris and meteorite was a topic of interest and test was carried out to assess break up of space debris</t>
  </si>
  <si>
    <t>UAE: The UAE Space Agency is a federal agency that is organizing, regulating and advancing the UAE space industry.
" the UAE launched the
National Space Policy, it will be
followed by:
National registry of space objects -
Accident investigation regulations -
Regulations on reduction impact of -
space debris"</t>
  </si>
  <si>
    <t>The UAE is to use the registry of space objects to track and ascertain the risk of objects reentering the atmosphere</t>
  </si>
  <si>
    <t>§ 34:  No liability arises in trespass or nuisance in respect of spaceflight activities carried out in compliance, or substantially in compliance, with the requirements and conditions imposed by or under this Act.
(2)
Where injury or damage is caused to persons or property on land or water in the United Kingdom or in the territorial sea adjacent to the United Kingdom, or to aircraft in flight over any such land, water or sea, or to persons or property on board any such aircraft—
(a)
by any craft or space object being used by a person (“the operator”) for spaceflight activities,
(b)
by anything falling from such a craft or object, or
(c)
by any person in such a craft,
damages in respect of the injury or damage are recoverable without proof of negligence or intention or other cause of action, as if the injury or damage had been caused by the wilful act, neglect, or default of the operator.</t>
  </si>
  <si>
    <t>§ 61: Register of launches
(1) The Secretary of State must maintain a register of launches that have taken place fromspaceports in the United Kingdom.
(2) Subsection (1) applies only to launches resulting, or intended to result, in—
(a) a craft or object going beyond the stratosphere, or
(b) a balloon reaching the stratosphere carrying crew or passengers.
(3) In relation to each launch, the register must include as much of the following information as the Secretary of State considers appropriate to include (and may includeany other information that he or she thinks is appropriate to include)—
(a) the date of the launch;
(b) the spaceport from which the launch took place;
(c) the nature of each spacecraft or carrier aircraft launched;
(d) the purpose of the launch.
(4) The Secretary of State must ensure that the public can view the information in the register free of charge.
(5) The obligations of the Secretary of State under this section and under section 7 of the Outer Space Act 1986 (register of space objects) may be discharged by maintaining a single register of launches and space objects.</t>
  </si>
  <si>
    <t>§ 6: For the purposes of this Act the following are “range control services”—
(c) obtaining all necessary information for identifying the range and for co-ordinating its activation and operation;
(d) ensuring that notifications are issued for the protection of persons who might be put at risk by spacecraft or carrier aircraft within the range or in the vicinity of it;
and
§ Schedule 1 (5): service provider, as soon as possible with—
(a) information as to the date and location of any launch;
(b) the basic orbital parameters of any space object to be put into orbit, including nodal period, inclination, apogee and perigee;
(c) any other information that the regulator, or a range control service provider,may require concerning the nature, conduct, location and results of the licensee’s activities.</t>
  </si>
  <si>
    <t>§ Section 22.2: 
(1) It is an offence for a person unlawfully and intentionally—
(a) to destroy a UK-launched spacecraft,
(b) to damage a UK-launched spacecraft in a way that renders it incapable of flight or is likely to endanger its safety in flight,
(c) to commit on board a UK-launched spacecraft in flight an act of violence that is likely to endanger the safety of the spacecraft or of a carrier aircraft by which it is being carried, or
(d) to commit on board a UK-launched carrier aircraft in flight an act of violence that is likely to endanger the safety of a spacecraft carried by it.
(2) It is also an offence for a person unlawfully and intentionally—
(a) to place on a UK-launched spacecraft, or to cause to be placed on such a spacecraft, a device or substance that is likely—
(i) to destroy the spacecraft or a carrier aircraft by which it is being carried, or
(ii) to damage the spacecraft or carrier aircraft in a way that renders it incapable of flight or is likely to endanger its safety in flight, or
(b) to place on a UK-launched carrier aircraft, or to cause to be placed on such an aircraft, a device or substance that is likely—
(i) to destroy a spacecraft carried by it, or
(ii) to damage such a spacecraft in a way that renders it incapable of flight or is likely to endanger its safety in flight.
(3) Sub-paragraphs (1)(a) and (b) and (2) apply where the UK-launched spacecraft or (in the case of sub-paragraph (2)(b)) the UK-launched carrier aircraft—
(a) is being prepared for launch,
(b) is in flight, or
(c) has completed a flight within the previous 24 hours.</t>
  </si>
  <si>
    <t>Page 12-13:
If an O/O decides to deorbit a satellite or rocket stage through a series of maneuvers, 18 SPCS can provide CA screenings, as well as coordinate with NASA to ensure the deorbiting spacecraft safely descends through the International Space Station’s (ISS) orbit. After the spacecraft completes its maneuvers, 18 SPCS can confirm final reentry. To
receive this service, the O/O should:
  Submit an ODR if all results within advanced reporting criteria are desired (no ODR is required for basic reporting criteria)
  the maneuver plan
  Provide ephemeris in an approved format and using the correct file name format for each screening
Page 12: END-OF-LIFE/DISPOSAL SUPPORT
If an O/O decides to move a satellite to a less‐populated orbit at the end of its lifetime, 18 SPCS will assist the O/O by screening maneuver ephemeris and providing results. All O/O‐provided ephemeris will be screened using standard ephemis screening volumes, and results will be provided in accordance with
basic or advanced reporting criteria. 
To receive end‐of‐life/disposal CA the O/O should:
  Submit an Orbital Data Request (ODR) if all results within advanced reporting criteria are desired (no ODR is required for basic reporting criteria)
  the maneuver plan
  Provide ephemeris in an approved format and using the correct file name format for each screening</t>
  </si>
  <si>
    <t>Page 13: The SuperCOMBO/CALIPER launch trajectory input file should have ephemeris/covariance points provided at sufficiently frequent time points that interpolation may be used with negligible error. For boosting launch trajectories, an ephemeris/covariance point spacing of 10 seconds is recommended – although less than 10 second spacing could be needed if the trajectory contains large maneuvers. For non-boosting, non-maneuvering phases of a launch trajectory profile, larger ephemeris/covariance point spacing can be used. Note that SuperCOMBO/CALIPER can accept launch trajectory files with variable ephemeris/covariance point spacing.</t>
  </si>
  <si>
    <t>Page 13: Because launch vehicle velocity is used for both interpolation and for identifying potential conjunctions, SuperCOMBO/CALIPER requires that the launch vehicle velocity be realistic such that the EFG velocity presents the derivative of the EFG position. Also, the position and velocity ephemeris points should be relatively smooth and continuous (e.g., real world delta-Vs for maneuvers are acceptable but large deviations particularly those that are discontinuous step functions are not).
For meaningful Pc calculations, the launching entity must provide realistic launch trajectory covariance. For responsible decision making based on Pc, the launching authority must be knowledgeable on the Pc metric an its use/limitations.</t>
  </si>
  <si>
    <t xml:space="preserve">3. Recommendations: To  expedite  cataloging  and  identification,  the  launch  entity  and/or  O/O  should  provide  the following  to  the  JSpOC  (preferably  through  the  R-­‐15  Form,  10-­‐30  days  prior  to  launch):  
o Orbital  regime  of  the  satellite(s) 
o Deployment  sequence  of  launch  vehicle  and  all  payloads 
</t>
  </si>
  <si>
    <t xml:space="preserve">§Satellites  should  be  deployed  at  multi-­‐second  intervals  during  burns  to  facilitate  CubeSat  separation  and  JSpOC  detection/identification/tracking.   Detailed development  of  supporting  deployment  scenarios  such  as  minimum  propulsion thrust  (km/s)  recommendations  and  timed  satellite  deployments  will  enable  observations.   This  will  lead  to  greater  probability  of  individual  CubeSat  identification.   
§ If  deployment  during  boost  is  not  an  option  then  deployments  during  non-­powered  flight  should  be  no  closer  than  60  seconds  apart. 
o Satellite  characteristics,  including  size,  maneuverability,  and  deployment  plans  (i.e.  solar  panels,  parachutes,  shedding,  etc.) 
The  O/O  can  provide  ephemeris  pre-­ and  post-­launch  for  early  orbit  conjunction assessment  to  assist  in  maneuver  planning.3. Recommendations: Satellites  should  be  placed  into  high  inclination  orbits.  Early  engagement  will  allow  the  JSpOC  to  review  the  launch  plan,  and  provide  recommendations  that  will  ensure maximum  sensor  coverage  to  optimize  tracking  and  identification,  as  well  as  spaceflight  safety. </t>
  </si>
  <si>
    <t>Orbit Data Message</t>
  </si>
  <si>
    <t>Launch Data Message</t>
  </si>
  <si>
    <t>Orbit and Conjunction Data Messages</t>
  </si>
  <si>
    <t>Orbit and Launch Data Messages</t>
  </si>
  <si>
    <t>(entire Top-level document and subservient ones are standards to promote space sustainability, collaboration)</t>
  </si>
  <si>
    <t>U.S. departments and agencies shall refrain from conducting United States Government space transportation activities that preclude,
discourage, or compete with U.S. commercial space transportation activities, unless
required by national security or public safety;</t>
  </si>
  <si>
    <t>Orbital data and its accuracy</t>
  </si>
  <si>
    <t>Tracking and trackability of space objects</t>
  </si>
  <si>
    <t>§ 4.4.1: A range safety risk assessment shall be a formal documented analysis that identifies and characterizes risk for input to the Range Safety Risk Managemnt Process … and provide a best estimate of the risks and associated uncertainty bounds or sensitivities to the inputs, as well as a description of the methodology used and assumptions made.  [ These identiied risks shall be used to ] establish the operational constraints that negate the risk or reduce it to a level that is acceptable with appropriate management approval.</t>
  </si>
  <si>
    <t>Section 3.1 Collision with large objects during orbital lifetime: In developing the design and mission profile for a spacecraft or upper stage, a program will estimate and limit the probability of collision with known objects during orbital lifetime.
Section 3. Programs and projects will assess and limit the probability of operating space systems becoming a source of
debris by collisions with man-made objects or meteoroids.</t>
  </si>
  <si>
    <r>
      <t xml:space="preserve">§ 6.3.6.d: For an orbital launch, the COLA screen shall account for the period starting from ascent through at least 3 hours after liftoff.
</t>
    </r>
    <r>
      <rPr>
        <i/>
        <sz val="11"/>
        <color theme="1"/>
        <rFont val="Calibri"/>
        <family val="2"/>
        <scheme val="minor"/>
      </rPr>
      <t>NOTE: For launch operations, FDSS-21-0182, "Launch COLA Operations: an Examination of Data Products, Procedures and Thresholds" Revision A demonstrates that this threshold is currently satisfied without operational launch collision avoidance screening due to the large uncertainties inherent in launch vehicle flight.  Therefore, active launch collision avoidance screening against the uninhabited on-orbit object population presently adds no risk management value, and is not required for NASA-managed launches.  This position will be periodically evaluated based on the evolution of launch vehicle guidance, navigation and control systems as well as growth in the on-orbit population.</t>
    </r>
  </si>
  <si>
    <t>§ 6.3.2: Prior to entry operations, an analysis shall be performd which indicates that the vehicle, including any jettisoned component or payload, will have a Pc ≤  1.e-4 with respect to all uninhabited space objects.  
§ 6.3.6.c: The COLA analysis shall account for uncertainties associated with vehicle performance and timing and ensure that any calculated launch/entry waits incorporate all additional time periods associated with such uncertainties.</t>
  </si>
  <si>
    <t>Annex A(4l): Operator should specify whether ephemeris data are derived from numerical integration or semi-analytic theory; numerical integration is preferred because of known position/velocity inconsistencies in some semi-analytic theory instantiations</t>
  </si>
  <si>
    <t>Space weather and environment models</t>
  </si>
  <si>
    <t>UN COPUOS (Treaties)</t>
  </si>
  <si>
    <t>UN COPUOS (Excluding Treaties, SDM &amp; LTS Guidelines)</t>
  </si>
  <si>
    <t>UN COPUOS (ALL)</t>
  </si>
  <si>
    <t>USA Commercial</t>
  </si>
  <si>
    <t>USA NASA</t>
  </si>
  <si>
    <t>USA USAF</t>
  </si>
  <si>
    <t>USA Civil</t>
  </si>
  <si>
    <t>Normalized to 100</t>
  </si>
  <si>
    <t>UN COPUOS (Excl. Treaties, SDM &amp; LTS Guidelines)</t>
  </si>
  <si>
    <t>Consultative Committee for Space Data Stds</t>
  </si>
  <si>
    <t>Intl Organization for Standardization (TC20/SC14)</t>
  </si>
  <si>
    <r>
      <t>Normative? (</t>
    </r>
    <r>
      <rPr>
        <b/>
        <sz val="18"/>
        <color theme="1"/>
        <rFont val="Wingdings"/>
        <charset val="2"/>
      </rPr>
      <t>l</t>
    </r>
    <r>
      <rPr>
        <b/>
        <sz val="18"/>
        <color theme="1"/>
        <rFont val="Calibri"/>
        <family val="2"/>
        <scheme val="minor"/>
      </rPr>
      <t xml:space="preserve">=Y </t>
    </r>
    <r>
      <rPr>
        <b/>
        <sz val="18"/>
        <color theme="1"/>
        <rFont val="Wingdings"/>
        <charset val="2"/>
      </rPr>
      <t>¡</t>
    </r>
    <r>
      <rPr>
        <b/>
        <sz val="18"/>
        <color theme="1"/>
        <rFont val="Calibri"/>
        <family val="2"/>
        <scheme val="minor"/>
      </rPr>
      <t xml:space="preserve">=N </t>
    </r>
    <r>
      <rPr>
        <b/>
        <sz val="18"/>
        <color theme="1"/>
        <rFont val="Wingdings"/>
        <charset val="2"/>
      </rPr>
      <t>£</t>
    </r>
    <r>
      <rPr>
        <b/>
        <sz val="18"/>
        <color theme="1"/>
        <rFont val="Calibri"/>
        <family val="2"/>
        <scheme val="minor"/>
      </rPr>
      <t>=Mix)</t>
    </r>
  </si>
  <si>
    <t>Consistent with these principles, the UN guidelines and other best practices, SIA member companies seek to demonstrate best practices for the sustainability of space, to create positive incentives for participation by all space stakeholders .  SIA supports rating systems that assess and reward space safety practices of satellite stakeholders globally.</t>
  </si>
  <si>
    <t>Work with national space agencies and regulatory entities  to ensure that their spacecraft and related upper stages and mission debris  are registered with the U.N. Office of Outer Space Affairs as soon as possible after launch</t>
  </si>
  <si>
    <t xml:space="preserve">Design, construct, and launch commercial Geostationary (“GSO”) and Non- Geostationary (“NGSO”) satellites that can easily be tracked by active or passive means. </t>
  </si>
  <si>
    <t>Practice transparency through timely communication and sharing of SSA information such as health &amp; status information, orbital elements, maneuvers, spacecraft characteristics and radio frequency information to Space Situational Awareness (“SSA”) providers and potentially affected satellite operators.</t>
  </si>
  <si>
    <t>Establish and maintain designated points of contact who are available 24 hours a day, 7 days a week, 365 days per year, via redundant and resilient communications methods, to deconflict possible conjunctions and other space flight safety hazards.</t>
  </si>
  <si>
    <t>Consistent with operational requirements and the projected significant increase in the number of spacecraft in all orbital regimes, endeavor to meet or improve upon minimum orbital debris mitigation standards  for disposal or reentry of NGSO satellites.</t>
  </si>
  <si>
    <t xml:space="preserve">Minimize the intentional creation of orbital debris, including debris generated as a by-product of satellite and launching systems (e.g.: optics covers, adapter rings or solar array retention cords that separate and become debris) </t>
  </si>
  <si>
    <t>Mitigate the impact of dead-on-arrival deployments through design characteristics such as:
- Rigorous testing of satellite technologies; and/or 
- Deployment of demonstration satellites into fast-decaying or seldom-used altitudes.
- Autonomous transponder systems that can broadcast a spacecraft’s position even if the host satellite has failed; and,
- Active or passive means to remove a failed spacecraft safely from orbit</t>
  </si>
  <si>
    <t>In the cases of spacecraft which experience mission-ending failures, identify most likely root causes of any early in-orbit satellite failures and perform corresponding corrective actions before launching additional satellites
And
·         Choose NGSO spacecraft and mission designs that limit impact to other space operators in the event that the spacecraft becomes derelict.</t>
  </si>
  <si>
    <t>Implement security protocols to prevent unauthorized actors from taking control of spacecraft or ground systems, or conducting economic espionage of a competitor’s satellite and ground system.</t>
  </si>
  <si>
    <t xml:space="preserve">Minimize risks to persons and property on the ground from NGSO satellites by disposing of such satellites in accordance with current orbital debris mitigation guidelines. </t>
  </si>
  <si>
    <t>Association of Space Explorers</t>
  </si>
  <si>
    <t>ASE Operational Rules</t>
  </si>
  <si>
    <t>Mark Brown presentation, ASE Congress</t>
  </si>
  <si>
    <t>Non-binding</t>
  </si>
  <si>
    <t>www.ase.org</t>
  </si>
  <si>
    <t>Further the exploration of space</t>
  </si>
  <si>
    <t>Mark Brown</t>
  </si>
  <si>
    <t>marknbrown2019@gmail.com</t>
  </si>
  <si>
    <t>1. Crewed spacecraft have priority over all other vehicles and objects in orbit</t>
  </si>
  <si>
    <t>Ephemeris and covariance that incorporate planned maneuvers</t>
  </si>
  <si>
    <t xml:space="preserve">5. Every effort will be made to notify affected parties at least 72 hours in advance of any predicted conjunctions. </t>
  </si>
  <si>
    <t xml:space="preserve">1. Spacecraft owners will perform a conjunction study in association with the Central Controlling Authority once their payloads have reached orbit if any of the orbits are different than intended. </t>
  </si>
  <si>
    <t xml:space="preserve">4. If a conjunction is predicted between two active spacecraft, the spacecraft with the longest remaining active lifetime will maneuver.
2. Spacecraft owners will advise the Central Controlling Authority of any debris placed in orbit as a result of their activities. </t>
  </si>
  <si>
    <t xml:space="preserve">3. Active spacecraft will advise the Central Controlling Authority well in advance of any planned maneuvers.
3. Spacecraft owners will advise the Central Controlling Authority of any planned maneuvers by their spacecraft well in advance of such activity. </t>
  </si>
  <si>
    <t xml:space="preserve">2. Active spacecraft (un-crewed) will maneuver to avoid conjunctions with crewed spacecraft, passive spacecraft, and debris.
7. Active spacecraft will maneuver to avoid conjunctions with passive spacecraft and debris. 
4. Spacecraft owners will perform a conjunction study in association with the Central Controlling Authority before any planned maneuvers are performed to verify that no conflicts will be created. 
8. If a conjunction is predicted between two active spacecraft, the spacecraft with the longest remaining active lifetime will maneuver. </t>
  </si>
  <si>
    <t xml:space="preserve">5. Spacecraft owners will advise the Central Controlling Authority of any change in the functional status of their spacecraft. </t>
  </si>
  <si>
    <t>Association of Space Explorers (ASE)</t>
  </si>
  <si>
    <t>Article XI In order to promote international co-operation in the peaceful
exploration and use of outer space, States Parties to the
Treaty conducting activities in outer space, including the Moon
and other celestial bodies, agree to inform the SecretaryGeneral
.:if the United Nations as well as the public and the
international scientific community, to the greatest extent feasible
and practicable, of the nature, conduct, locations and results of
such activities.</t>
  </si>
  <si>
    <t>§ B.2: States and IGOs should promote techniques to improve accuracy of orbital data
§ B.2.2. Recognizing that spaceflight safety strongly depends upon the accuracy of orbital and other relevant data, States and international intergovernmental organizations should promote techniques and the investigation of new methods to improve such accuracy. Those methods could include national and international activities to improve the capabilities and geographical distribution of existing and new sensors, use of passive and active on-orbit tracking aids, and combining and validating data from different sources. Special attention should be paid to encouraging the participation and capacity-building of developing countries with emerging space capabilities in this domain.
§ B.4.2: States and IGOs should develop and implement methods for … improving OD</t>
  </si>
  <si>
    <t>SSA models, techniques, algorithms</t>
  </si>
  <si>
    <t>§ B.2.1. States and international intergovernmental organizations should promote the development and use of techniques and methods to improve the accuracy of orbital data for spaceflight safety and the use of common, internationally recognized standards when sharing orbital information on space objects.
§ B.2.2. Recognizing that spaceflight safety strongly depends upon the accuracy of orbital and other relevant data, States and international intergovernmental organizations should promote techniques and the investigation of new methods to improve such accuracy. Those methods could include national and international activities to improve the capabilities and geographical distribution of existing and new sensors, use of passive and active on-orbit tracking aids, and combining and validating data from different sources. Special attention should be paid to encouraging the participation and capacity-building of developing countries with emerging space capabilities in this domain.</t>
  </si>
  <si>
    <t>§ A.3.2(b) Develop specific requirements and procedures to address the safety and reliability of outer space activities under the entity’s control, during all phases of a mission life cycle;</t>
  </si>
  <si>
    <t>Radley</t>
  </si>
  <si>
    <t>Charles</t>
  </si>
  <si>
    <t>Darren</t>
  </si>
  <si>
    <t>Centauri</t>
  </si>
  <si>
    <t>Miles</t>
  </si>
  <si>
    <t>MIT</t>
  </si>
  <si>
    <t>Schwartz</t>
  </si>
  <si>
    <t>Albert</t>
  </si>
  <si>
    <t>Space Initiatives</t>
  </si>
  <si>
    <t>Darren.McKnight@centauricorp.com</t>
  </si>
  <si>
    <t>cfr@space-initiatives.com</t>
  </si>
  <si>
    <t>mlifson@mit.edu</t>
  </si>
  <si>
    <t>albert.schwartz@faa.gov</t>
  </si>
  <si>
    <t>Dickey</t>
  </si>
  <si>
    <t>Chuck</t>
  </si>
  <si>
    <t>vivek@planet.com</t>
  </si>
  <si>
    <t>Vivek</t>
  </si>
  <si>
    <t>+1-832-992-1492</t>
  </si>
  <si>
    <t>TCTB, LLC</t>
  </si>
  <si>
    <t>Planet</t>
  </si>
  <si>
    <t>Weeden</t>
  </si>
  <si>
    <t>Charity</t>
  </si>
  <si>
    <t>Astroscale</t>
  </si>
  <si>
    <t>c.weeden@astroscale.com</t>
  </si>
  <si>
    <t>Stillwell</t>
  </si>
  <si>
    <t>Ruth</t>
  </si>
  <si>
    <t>ruth.stilwell@gmail.com</t>
  </si>
  <si>
    <t>Howard</t>
  </si>
  <si>
    <t>Diane</t>
  </si>
  <si>
    <t>DoC</t>
  </si>
  <si>
    <t>Cooper</t>
  </si>
  <si>
    <t>Patricia</t>
  </si>
  <si>
    <t>SpaceX</t>
  </si>
  <si>
    <t>Fulmer</t>
  </si>
  <si>
    <t>Dean</t>
  </si>
  <si>
    <t>Mitre</t>
  </si>
  <si>
    <t>Peura</t>
  </si>
  <si>
    <t>Angela</t>
  </si>
  <si>
    <t>ASRC Federal</t>
  </si>
  <si>
    <t>apeura@asrcfederal.com</t>
  </si>
  <si>
    <t>Bauer</t>
  </si>
  <si>
    <t>Patrick</t>
  </si>
  <si>
    <t>West</t>
  </si>
  <si>
    <t>Jessica</t>
  </si>
  <si>
    <t>Kuang-Han</t>
  </si>
  <si>
    <t>Ke</t>
  </si>
  <si>
    <t>Gran Systems</t>
  </si>
  <si>
    <t xml:space="preserve">Ploughshares </t>
  </si>
  <si>
    <t>Vittaldev</t>
  </si>
  <si>
    <t>DHoward@doc.gov</t>
  </si>
  <si>
    <t>.Cooper@spacex.com</t>
  </si>
  <si>
    <t>dfulmer@mitre.org</t>
  </si>
  <si>
    <t>patrick.m.bauer@aero.org</t>
  </si>
  <si>
    <t>jwest@ploughshares.ca</t>
  </si>
  <si>
    <t>kke@gransystems.com</t>
  </si>
  <si>
    <t>jcdickey51@gmail.com</t>
  </si>
  <si>
    <t>UAE</t>
  </si>
  <si>
    <t>Australia</t>
  </si>
  <si>
    <t>New Zealand</t>
  </si>
  <si>
    <t>Space Force</t>
  </si>
  <si>
    <t>NASA Best Practices Update</t>
  </si>
  <si>
    <t>Brazil yet?</t>
  </si>
  <si>
    <t>Bermuda?</t>
  </si>
  <si>
    <t>Watch list:</t>
  </si>
  <si>
    <t>Mexico</t>
  </si>
  <si>
    <t>African Space Agency</t>
  </si>
  <si>
    <t>Date of most recent characterization</t>
  </si>
  <si>
    <t>https://docs.fcc.gov/public/attachments/DOC-363486A1.pdf</t>
  </si>
  <si>
    <t>25.121.f  For geostationary space stations issued an initial license term for a period of 15 years,
licensees may apply for a modification to extend the license term in increments of five years or less.
(2) Geostationary space station licensees seeking a license term extension through a license modification application must provide a statement that includes the following:
(i) The requested duration of the license extension;
(ii) The estimated total remaining space station lifetime;
(iii) A description of any single points of failure or other malfunctions, defects, or anomalies during the space station operation that could affect its ability to conduct end-of-life procedures as planned, and an assessment of the associated risk;
(iv) A certification that remaining fuel reserves are adequate to complete de-orbit as planned; and
(v) A certification that telemetry, tracking, and command links are fully functional.</t>
  </si>
  <si>
    <t>25.271.d  The licensee shall ensure that the licensed facilities are properly secured against unauthorized access or use whenever an operator is not present at the transmitter. For space station operations, this includes securing satellite commands against unauthorized access and use.</t>
  </si>
  <si>
    <t>25.114.d.14.ii  For Applications for space station authorizations,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
25.122.c.8  For Applications for streamlined small space station authorization, Will be deployed at an orbital altitude of 400 km or below; OR  The probability that any individual space station will become a source of debris by collision with small debris or meteoroids that would cause loss of control and prevent disposal is 0.01 (1 in 100) or less.
97.207.g.1.ii  For AMATEUR RADIO SERVICE authorization,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t>
  </si>
  <si>
    <t>25.114.d.14.ix  For Applications for space station authorizations, For non-U.S.-licensed space stations, the requirement to describe the design and operational strategies to minimize orbital debris risk can be satisfied either by submitting the information required of U.S.-licensed space stations, or by demonstrating that debris mitigation plans for the space station(s) for which U.S. market access is requested are subject to direct and effective regulatory oversight by the national licensing authority</t>
  </si>
  <si>
    <t>25.114.d.14.iv.C  For Applications for space station authorizations, A statement addressing the trackability of the space station(s) … that includes…  The extent to which the space station operator plans to share information regarding initial deployment, ephemeris, and/or planned maneuvers with the 18th Space Control Squadron or successor entity, other entities that engage in space situational awareness or space traffic management functions, and/or other operators.
25.282.b  The space station operator will coordinate on an operator-to-operator basis with any potentially affected satellite networks.</t>
  </si>
  <si>
    <t>25.114.d.14.viii  For Applications for space station authorizations, Applicants for space stations must submit a signed statement stating that upon issuance of a license by the Commission, the licensee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facilities that are the subject of the authorization. This statement is not required for non-U.S.-licensed space stations as part of the initial application, but may be requested by the Commission from applicants for U.S. market access on a case-by-case basis.
25.122.d.10  For streamlined small spacecraft authorization, Applicants for space stations must submit a signed statement stating that upon issuance of a license by the Commission, the licensee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facilities that are the subject of the authorization. This statement is not required for non-U.S.-licensed space stations as part of the initial application, but may be requested by the Commission from applicants for U.S. market access on a case-by-case basis.
97.207.h  h) For AMATEUR RADIO SERVICE authorization, At least 90 days prior to planned launch of the space station, the license grantee of each space station must submit a signed statement stating that the license grantee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space station facilities.</t>
  </si>
  <si>
    <t>5.64.b.1  For Experimental Radio Service authorizations, A statement that the space station operator has assessed and limited the amount of debris released in a planned manner during normal operations. Where applicable, this statement must include an orbital debris mitigation disclosure for any separate deployment devices, distinct from the space station launch vehicle, that may become a source of orbital debris;
25.114.d.14.ii  For Applications for space station authorizations,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
97.207.g.1.iv.A.1.ii  For AMATEUR RADIO SERVICE authorization,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t>
  </si>
  <si>
    <t>5.64.b.2  For Experimental Radio Service authorizations,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
25.114.d.14.ii  For Applications for space station authorizations,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
97.207.g.1.iv.A.1.ii  For AMATEUR RADIO SERVICE authorization, A statement indicating whether the space station operator has assessed and limited the probability that the space station(s) will become a source of debris by collision with small debris or meteoroids that would cause loss of control and prevent disposal. The statement must indicate whether this probability for an individual space station is 0.01 (1 in 100) or less, as calculated using the NASA Debris Assessment Software or a higher fidelity assessment tool;</t>
  </si>
  <si>
    <t>5.64.b.3  For Experimental Radio Service authorizations, A statement that the space station operator has assessed and limited the probability, during and after completion of mission operations, of accidental explosions or of release of liquids that will persist in droplet form. This statement must include a demonstration that debris generation will not result from the conversion of energy sources on board the spacecraft into energy that fragments the spacecraft. Energy sources include chemical, pressure, and kinetic energy. This demonstration should address whether stored energy will be removed at the spacecraft's end of life, by depleting residual fuel and leaving all fuel line valves open, venting any pressurized system, leaving all batteries in a permanent discharge state, and removing any remaining source of stored energy, or through other equivalent procedures specifically disclosed in the application;
25.114.d.14.iii  For Applications for space station authorizations, A statement that the space station operator has assessed and limited the probability, during and after completion of mission operations, of accidental explosions or of release of liquids that will persist in droplet form. This statement must include a demonstration that debris generation will not result from the conversion of energy sources on board the spacecraft into energy that fragments the spacecraft. Energy sources include chemical, pressure, and kinetic energy.  This demonstration should address whether stored energy will be removed at the spacecraft's end of life, by depleting residual fuel and leaving all fuel line valves open, venting any pressurized system, leaving all batteries in a permanent discharge state, and removing any remaining source of stored energy, or through other equivalent procedures specifically disclosed in the application;
97.207.g.1.iv.A.1  For AMATEUR RADIO SERVICE authorization, A statement that the space station operator has assessed and limited the probability, during and after completion of mission operations, of accidental explosions or of release of liquids that will persist in droplet form. This statement must include a demonstration that debris generation will not result from the conversion of energy sources on board the spacecraft into energy that fragments the spacecraft. Energy sources include chemical, pressure, and kinetic energy. This demonstration should address whether stored energy will be removed at the spacecraft's end of life, by depleting residual fuel and leaving all fuel line valves open, venting any pressurized system, leaving all batteries in a permanent discharge state, and removing any remaining source of stored energy, or through other equivalent procedures specifically disclosed in the application;</t>
  </si>
  <si>
    <t>5.64.b.4.i.B  For Experimental Radio Service authorizations, The statement must identify characteristics of the space station(s)’ orbits that may present a collision risk, including any planned and/or operational space stations in those orbits, and indicate what steps, if any, have been taken to coordinate with the other spacecraft or system, or what other measures the operator plans to use to avoid collision.
25.114.d.14.iv.A.5  For Applications for space station authorizations, The space station operator must certify that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25.122.c.13  For streamlined small spacecraft authorization, Upon receipt of a space situational awareness conjunction warning, the licensee or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25.122.d.5  25.122.d.4  For streamlined small spacecraft authorization, A statement identifying characteristics of the space station(s)’ orbits that may present a collision risk, including any planned and/or operational space stations in those orbits, and indicating what steps, if any, have been taken to coordinate with the other spacecraft or system, or what other measures the licensee plans to use to avoid collision.
25.123.B.6  For streamlined small spacecraft authorization, The total probability of a collision between the space station(s) and any other large object (10 cm or larger in diameter) during the orbital lifetime of the space station(s), including any de-orbit phases, is 0.001 (1 in 1,000) or less as assessed using the NASA Debris Assessment Software or a higher fidelity assessment tool. The total probability is calculated as the sum of the probability of collision associated with each individual space station.
97.207.g.1.iv.A.4  For AMATEUR RADIO SERVICE authorization,  The statement must identify characteristics of the space station(s)’ orbits that may present a collision risk, including any planned and/or operational space stations in those orbits, and indicate what steps, if any, have been taken to coordinate with the other spacecraft or system, or what other measures the operator plans to use to avoid collision.
97.207.g.1.iv.A.5  The space station operator must certify that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t>
  </si>
  <si>
    <t>5.64.b.4.i.D For Experimental Radio Service authorizations,  All systems should describe the extent of satellite maneuverability, whether or not the space station design includes a propulsion system. For space stations deployed into the portion of the low-Earth orbit region above 400 km, the operator must certify that the space stations will be designed with the maneuvering capabilities sufficient to perform collision avoidance throughout the period when the space stations are above 400 km.
5.64.b.4.ii For Experimental Radio Service authorizations, Where a space station requests the assignment of a geostationary orbit location, it must assess whether there are any known satellites located at, or reasonably expected to be located at, the requested orbital location, or assigned in the vicinity of that location, such that the station keeping volumes of the respective satellites might overlap or touch. If so, the statement must include a statement as to the identities of those parties and the measures that will be taken to prevent collisions.
25.114.d.14.iv.A.4  For Applications for space station authorizations, All systems must describe the extent of satellite maneuverability, whether or not the space station design includes a propulsion system. For space stations deployed into the portion of the low-Earth orbit region above 400 km, the operator must certify that the space station(s) will be designed with the maneuvering capabilities sufficient to perform collision avoidance throughout the period when the space stations are above 400 km.
25.114.d.14.iv.A.5  For Applications for space station authorizations, Where a space station requests the assignment of a geostationary orbit location, it must assess whether there are any known satellites located at, or reasonably expected to be located at, the requested orbital location, or assigned in the vicinity of that location, such that the station keeping volumes of the respective satellites might overlap or touch. If so, the statement must include a statement as to the identities of those satellites and the measures that will be taken to prevent collisions;
25.122.d.4  For streamlined small spacecraft authorization, A statement identifying characteristics of the space station(s)’ orbits that may present a collision risk, including any planned and/or operational space stations in those orbits, and indicating what steps, if any, have been taken to coordinate with the other spacecraft or system, or what other measures the licensee plans to use to avoid collision.
97.207.g.1.iv.A.4  For AMATEUR RADIO SERVICE authorization, All systems should describe the extent of satellite maneuverability, whether or not the space station design includes a propulsion system. For space stations deployed into the portion of the low-Earth orbit region above 400 km, the operator must certify that the space stations will be designed with the maneuvering capabilities sufficient to perform collision avoidance throughout the period when the space stations are above 400 km.
97.207.g.1.iv.B  Where a space station requests the assignment of a geostationary orbit location, it must assess whether there are any known satellites located at, or reasonably expected to be located at, the requested orbital location, or assigned in the vicinity of that location, such that the station keeping volumes of the respective satellites might overlap or touch. If so, the statement must include a statement as to the identities of those parties and the measures that will be taken to prevent collisions.</t>
  </si>
  <si>
    <t xml:space="preserve">
5.64.b.6  For Experimental Radio Service authorizations, A statement disclosing planned proximity operations, if any, and addressing debris generation that will or may result from the proposed operations, including any planned release of debris, the risk of accidental explosions, the risk of accidental collision, and measures taken to mitigate those risks.
25.114.d.14.vi  For Applications for space station authorizations, A statement disclosing planned proximity operations, if any, and addressing debris generation that will or may result from the proposed operations, including any planned release of debris, the risk of accidental explosions, the risk of accidental collision, and measures taken to mitigate those risks.
25.122.d.8  for streamlined small space station authorization, If there are planned proximity operations, a statement disclosing those planned operations, and addressing debris generation that will or may result from the proposed operations, including any planned release of debris, the risk of accidental explosions, the risk of accidental collision, and measures taken to mitigate those risks.
97.207.g.1.vi  For AMATEUR RADIO SERVICE authorization, A statement disclosing planned proximity operations, if any, and addressing debris generation that will or may result from the proposed operations, including any planned release of debris, the risk of accidental explosions, the risk of accidental collision, and measures taken to mitigate those risks.</t>
  </si>
  <si>
    <t xml:space="preserve">5.64.b.7  For Experimental Radio Service authorizations,  A statement detailing the disposal plans for the space station, including the quantity of fuel— if any—that will be reserved for disposal maneuvers. In addition, the following specific provisions apply: (i) For geostationary orbit space stations, the statement must disclose the altitude selected for a disposal orbit and the calculations that are used in deriving the disposal altitude. (ii) For space stations terminating operations in an orbit in or passing through the low- Earth orbit region below 2,000 km altitude, the statement must disclose whether the spacecraft will be disposed of either through atmospheric re-entry, specifying if or by direct retrieval of the spacecraft will be used. The statement must also disclose the expected time in orbit for the space station following the completion of the mission and the steps taken to remove the space station(s) from orbit as soon as practicable.. (iii) For space stations not covered by either (i) or (ii), the statement must indicate whether disposal will involve use of a storage orbit or long-term atmospheric re-entry and rationale for the selected disposal plan.   (iv) For all NGSO space stations under (ii) or (iii), the following additional specific provisions apply: (A) The statement must include a demonstration that the probability of success of the chosen disposal method will be 0.9 or greater for any individual space station. For space station systems consisting of multiple space stations, the demonstration should include additional information regarding efforts to achieve a higher probability of success, with a goal, for large systems, of a probability of success for any individual space station of 0.99 or better for large systems. 
25.114.d.14.vii  For Applications for space station authorizations, A statement detailing the disposal plans for the space station, including the quantity of fuel—if any—that will be reserved for disposal maneuvers. In addition, the following specific provisions apply: (A) For geostationary orbit space stations, the statement must disclose the altitude selected for a disposal orbit and the calculations that are used in deriving the disposal altitude. (B) For space stations terminating operations in an orbit in or passing through the low-Earth orbit region below 2,000 km altitude, the statement must disclose whether the spacecraft will be disposed of through atmospheric re-entry, specifying if direct retrieval of the spacecraft will be used. The statement must also disclose the expected time in orbit for the space station following the completion of the mission and the steps taken to remove the space station(s) from orbit as soon as practicable. (C) For space stations not covered by either (i) or (ii), the statement must indicate whether disposal will involve use of a storage orbit or long-term atmospheric reentry and rationale for the selected disposal plan. (d) For all space stations under (B) or (C), the following additional specific provisions apply: 1. The statement must include a demonstration that the probability of success of the chosen disposal method will be 0.9 or greater for any
individual space station. For space station systems consisting of multiple space stations, the demonstration should include additional information regarding efforts to achieve a higher probability of success, with a goal, for large systems, of a probability of success for any individual space station of 0.99 or better.
25.122.d.7  For streamlined small spacecraft authorization, A description of the design and operation of maneuverability and deorbit systems, if any, and a description of the anticipated evolution over time of the orbit of the proposed satellite or satellites. 
25.122.d.9 For streamlined small spacecraft authorization,  A demonstration that the probability of success of disposal is 0.9 or greater for any individual space station. Space stations deployed to orbits in which atmospheric drag will, in the event of a space station failure, limit the lifetime of the space station to less than 25 years do not need to provide this additional demonstration.
97.207.g.vii  For AMATEUR RADIO SERVICE authorization,A statement detailing the disposal plans for the space station, including the quantity of fuel—if any—that will be reserved for disposal maneuvers. In addition, the following specific provisions apply: (A) For geostationary orbit space stations, the statement must disclose the altitude selected for a disposal orbit and the calculations that are used in deriving the disposal altitude. (B) For space stations terminating operations in an orbit in or passing through the low-Earth orbit region below 2,000 km altitude, the statement must disclose whether the spacecraft will be disposed of either through atmospheric re-entry, specifying if or by direct retrieval of the spacecraft will be used. The statement must also disclose the expected time in orbit for the space station following the completion of the mission and the steps taken to remove the space station(s) from orbit as soon as practicable. (C) For space stations not covered by either (A) or (B), the statement must indicate whether disposal will involve use of a storage orbit or long-term atmospheric re-entry and rationale for the selected disposal plan.  (D) For all NGSO space stations under (B) or (C), the following additional specific provisions apply: (1) The statement must include a demonstration that the probability of success of the chosen disposal method will be 0.9 or greater for any individual space station. For space station systems consisting of multiple space stations, the demonstration should include additional information regarding efforts to achieve a higher probability of success, with a goal, for large systems, of a probability of success for any individual space station of 0.99 or better for large systems. </t>
  </si>
  <si>
    <t>5.64.b.7  For Experimental Radio Service authorizations, For space stations under (B)that will be terminating operations in or passing through low-  Earth orbit, successful disposal is defined as atmospheric re-entry of thespacecraft within 25 years or less following completion of the mission. For space stations under (iii), successful disposal is defined as atmospheric re-entry of the spacecraft within 200 years or less following completion of the mission. will be assessed on a case-by-case basis.
25.114.d.14.vii.D.1  For Applications for space station authorizations, For space stations under (B), successful disposal is defined as
atmospheric re-entry of the spacecraft within 25 years or less following
completion of the mission. For space stations under (C), successful disposal
will be assessed on a case-by-case basis.
97.207.g.vii  For AMATEUR RADIO SERVICE authorization, For space stations under (B) that will be terminating operations in or passing through low-Earth orbit, successful disposal is defined as atmospheric re-entry of the spacecraft within 25 years or less following completion of the mission. For space stations under (C), successful disposal is defined as atmospheric re-entry of the spacecraft within 200 years or less following completion of the mission. will be assessed on a case-by-case basis.</t>
  </si>
  <si>
    <t>5.64.b.7.c  Applicants must submit a signed statement stating that upon issuance of a license by the Commission, the licensee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facilities that are the subject of the license. This statement is not required for non-U.S.-licensed space stations as part of the initial application, but may be requested by the Commission from applicants on a case-by-case basis.
25.114.d.14.viii  For Applications for space station authorizations, Applicants for space stations must submit a signed statement stating that upon issuance of a license by the Commission, the licensee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facilities that are the subject of the authorization. This statement is not required for non-U.S.-licensed space stations as part of the initial application, but may be requested by the Commission from applicants for U.S. market access on a case-by-case basis.
25.122.d.10  For streamlined small spacecraft authorization, Applicants for space stations must submit a signed statement stating that upon issuance of a license by the Commission, the licensee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facilities that are the subject of the authorization. This statement is not required for non-U.S.-licensed space stations as part of the initial application, but may be requested by the Commission from applicants for U.S. market access on a case-by-case basis.
97.207.h  h) For AMATEUR RADIO SERVICE authorization, At least 90 days prior to planned launch of the space station, the license grantee of each space station must submit a signed statement stating that the license grantee will be responsible for indemnifying the United States against any costs associated with a claim brought under a provision of the Treaty on Principles Governing the Activities of States in the Exploration and Use of Outer Space, including the Moon and Other Celestial Bodies or Convention on International Liability for Damage Caused by Space Objects related to the space station facilities.</t>
  </si>
  <si>
    <t>5.64.b.5  For Experimental Radio Service authorizations, Whether, prior to deployment, the space station(s) will be registered with the 18th Space Control Squadron or successor entity;
25.114.d.14.iv.B  For Applications for space station authorizations, A statement addressing the trackability of the space station(s) … that includes…  Whether, prior to deployment, the space station(s) will be registered with the
18th Space Control Squadron or successor entity;
97.207.v.B  For AMATEUR RADIO SERVICE authorization,Whether, prior to deployment, the space station(s) will be registered with the 18th Space Control Squadron or successor entity</t>
  </si>
  <si>
    <t>5.64.b.4  For Experimental Radio Service authorizations, A statement that the space station operator has assessed and limited the probability of the space station(s) becoming a source of debris by collisions with large debris or other operational space stations, including the following information: (i) Where the application is for an NGSO space station or system: (A)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Where the space station operator will rely on maneuverability to reduce total collision risk, the statement should provide a calculation of the total probability of collision taking into consideration both the expected failure rate of maneuver capability and an assumed 10% failure rate of the maneuver capability at an orbit that presents the worst case for collision risk. If the total probability of collision is greater than 0.001 (1 in 1,000), justification must be provided. The collision risk may be assumed zero for a space station during any period in which the space station will be maneuvered effectively to avoid colliding with large objects.
25.114.d.14.iv.A  For Applications for space station authorizations, For NGSO space station or systrem: a  statement that the space station operator has assessed and limited the probability of the space station(s) becoming a source of debris by collisions with large debris or other operational space stations, including the following information:  1.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The calculation must be performed for the estimated number of space stations to be deployed over a 15-year period, including replacement space stations. Where the space station operator will rely on maneuverability to reduce total collision risk, the statement should provide a calculation of the total probability of collision taking into consideration both the expected failure rate of the maneuver capability and an assumed 10% failure rate of the maneuver capability at an orbit that presents the worst case for collision risk. If the total probability of collision is greater than 0.001 (1 in 1,000), justification must be provided. The collision risk may be assumed zero for a space station during any period in which the space station will be maneuvered effectively to avoid colliding with large objects.
97.207.g.1.iv.A.1.iv  For AMATEUR RADIO SERVICE authorization, A statement that the space station operator has assessed and limited the probability of the space station(s) becoming a source of debris by collisions with large debris or other operational space stations, including the following information: (A) Where the application is for an NGSO space station or system: (1)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Where the space station operator will rely on maneuverability to reduce total collision risk, the statement should provide a calculation of the total probability of collision taking into consideration both the expected failure rate of the maneuver capability and an assumed 10% failure rate of the maneuver capability upon deployment. If the total probability of collision is greater than 0.001 (1 in 1,000), justification must be provided. The collision risk may be assumed zero for a space station during any period in which the space station will be maneuvered effectively to avoid colliding with large objects.</t>
  </si>
  <si>
    <t>5.64.b.4  For Experimental Radio Service authorizations, A statement that the space station operator has assessed and limited the probability of the space station(s) becoming a source of debris by collisions with large debris or other operational space stations, including the following information: (i) Where the application is for an NGSO space station or system: (A)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Where the space station operator will rely on maneuverability to reduce total collision risk, the statement should provide a calculation of the total probability of collision taking into consideration both the expected failure rate of maneuver capability and an assumed 10% failure rate of the maneuver capability at an orbit that presents the worst case for collision risk. If the total probability of collision is greater than 0.001 (1 in 1,000), justification must be provided. The collision risk may be assumed zero for a space station during any period in which the space station will be maneuvered effectively to avoid colliding with large objects.
25.114.d.14.iv.A  For Applications for space station authorizations, For NGSO space station or systrem: a  statement that the space station operator has assessed and limited the probability of the space station(s) becoming a source of debris by collisions with large debris or other operational space stations, including the following information:  1.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The calculation must be performed for the estimated number of space stations to be deployed over a 15-year period, including replacement space stations. Where the space station operator will rely on maneuverability to reduce total collision risk, the statement should provide a calculation of the total probability of collision taking into consideration both the expected failure rate of the maneuver capability and an assumed 10% failure rate of the maneuver capability at an orbit that presents the worst case for collision risk. If the total probability of collision is greater than 0.001 (1 in 1,000), justification must be provided. The collision risk may be assumed zero for a space station during any period in which the space station will be maneuvered effectively to avoid colliding with large objects.
25.114.d.14.iv.A.1  For Applications for space station authorizations,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The calculation must be performed for the estimated number of space stations to be deployed over a 15-year period, including replacement space stations. Where the space station operator will rely on maneuverability to reduce total collision risk, the statement should provide a calculation of the total probability of collision taking into consideration both the expected failure rate of the maneuver capability and an assumed 10% failure rate of the maneuver capability at an orbit that presents the worst case for collision risk. If the total probability of collision is greater than 0.001 (1 in 1,000), justification must be provided. The collision risk may be assumed zero for a space station during any period in which the space station will be maneuvered effectively to avoid colliding with large objects.
25.122.c.7  For Applications for streamlined small space station authorization, Will be deployed at an orbital altitude of 400 km or below; or The total probability of a collision between the space station(s) and any other large object (10 cm or larger in diameter) during the orbital lifetime of the space station(s), including any de-orbit phases, is 0.001 (1 in 1,000) or less as assessed using the NASA Debris Assessment Software or a higher fidelity assessment tool. The total probability is calculated as the sum of the probability of collision associated with each individual space station.
25.123.B.6  For streamlined small spacecraft authorization, The total probability of a collision between the space station(s) and any other large object (10 cm or larger in diameter) during the orbital lifetime of the space station(s), including any de-orbit phases, is 0.001 (1 in 1,000) or less as assessed using the NASA Debris Assessment Software or a higher fidelity assessment tool. The total probability is calculated as the sum of the probability of collision associated with each individual space station.
97.207.g.1.iv.A.1.iv  For AMATEUR RADIO SERVICE authorization, A statement that the space station operator has assessed and limited the probability of the space station(s) becoming a source of debris by collisions with large debris or other operational space stations, including the following information: (A) Where the application is for an NGSO space station or system: (1) The statement must indicate whether the space station operator has assessed and limited the probability of a collision between any space station of the system and other large objects (10 cm or larger in diameter) during the total orbital lifetime of the space station, including any de-orbit phases, to less than 0.001 (1 in 1,000). The probability shall be calculated using the NASA Debris Assessment Software or a higher fidelity assessment tool. The statement must also provide the total probability of collision for the system as a whole, calculated as the sum of the probability of collision associated with each individual space station. Where the space station operator will rely on maneuverability to reduce total collision risk, the statement should provide a calculation of the total probability of collision taking into consideration both the expected failure rate of the maneuver capability and an assumed 10% failure rate of the maneuver capability upon deployment. If the total probability of collision is greater than 0.001 (1 in 1,000), justification must be provided. The collision risk may be assumed zero for a space station during any period in which the space station will be maneuvered effectively to avoid colliding with large objects.</t>
  </si>
  <si>
    <t>5.64.b.4.i.C  For Experimental Radio Service authorizations, If at any time during the space station(s)’ mission or de-orbit phase the space station(s) will transit through the orbits used by any inhabitable spacecraft, including the International Space Station, the statement must describe the design and operational strategies, if any, that will be used to minimize the risk of collision and avoid posing any operational constraints to the inhabitable spacecraft.
5.64.b.7.iv.A  (B) If planned disposal is by atmospheric reentry, the statement must also include: 1. A disclosure indicating whether the atmospheric re-entry will be an uncontrolled re-entry or a controlled targeted reentry. 2.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
25.114.d.14.ivii.D.2  For Applications for space station authorizations, If planned disposal is by atmospheric re-entry, the statement must also
include: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over a 15 year period, including replacement space stations,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
25.122.d.4 For streamlined small spacecraft authorization,  If at any time during the space station(s)’ mission or de-orbit phase the space station(s) will transit through the orbits used by any inhabitable spacecraft, including the International Space Station, a description of the design and operational strategies, if any, that will be used to minimize the risk of collision and avoid posing any operational constraints to the inhabitable spacecraft shall be furnished at the time of application.
97.207.g.1.iv.A.3 For AMATEUR RADIO SERVICE authorization,  If at any time during the space station(s)’ mission or de-orbit phase the space station(s) will transit through the orbits used by any inhabitable spacecraft, including the International Space Station, the statement must describe the design and operational strategies, if any, that will be used to minimize the risk of collision and avoid posing any operational constraints to the inhabitable spacecraft.
97.207.g.1.vii.D.2 For AMATEUR RADIO SERVICE authorization,  If planned disposal is by atmospheric re-entry, the statement must also include: A disclosure indicating whether the atmospheric re-entry will be an uncontrolled re-entry or a controlled targeted reentry. b.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t>
  </si>
  <si>
    <t>5.64.b.7.iv.A  (B) If planned disposal is by atmospheric reentry, the statement must also include: 1. A disclosure indicating whether the atmospheric re-entry will be an uncontrolled re-entry or a controlled targeted reentry. 
25.114.d.14.ivii.D.2  For Applications for space station authorizations, If planned disposal is by atmospheric re-entry, the statement must also
include:
a. A disclosure indicating whether the atmospheric re-entry will be an
uncontrolled re-entry or a controlled targeted reentry.
97.207.g.1.vii.D.2 For AMATEUR RADIO SERVICE authorization,  If planned disposal is by atmospheric re-entry, the statement must also include: A disclosure indicating whether the atmospheric re-entry will be an uncontrolled re-entry or a controlled targeted reentry.</t>
  </si>
  <si>
    <t>5.64.b.7.iv.A  (B) If planned disposal is by atmospheric reentry, the statement must also include: 1. A disclosure indicating whether the atmospheric re-entry will be an uncontrolled re-entry or a controlled targeted reentry. 2.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
25.114.d.14.ivii.D.2  For Applications for space station authorizations, If planned disposal is by atmospheric re-entry, the statement must also
include: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over a 15 year period, including replacement space stations,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
97.207.g.1.vii.D.2 For AMATEUR RADIO SERVICE authorization,  If planned disposal is by atmospheric re-entry, the statement must also include: A disclosure indicating whether the atmospheric re-entry will be an uncontrolled re-entry or a controlled targeted reentry. b. A disclosure of the calculated casualty risk for an individual spacecraft using the NASA Debris Assessment Software or a higher fidelity assessment tool, and a description of input assumptions used in calculating such risk. The casualty risk assessment shall include an estimate as to whether any portions of the spacecraft will survive re-entry, including all objects that would impact the surface of the Earth with a kinetic energy in excess of 15 joules, as well as an estimate of the resulting probability of human casualty. For systems involving deployment of multiple space stations, the statement shall include an estimate of the total number of space stations to be deployed and the total casualty risk, calculated as the sum of the risk posed by each individual spacecraft re-entry. Where the calculated total risk of human casualty from surviving debris is greater than zero, the statement must include a justification specifying what measures have been taken to reduce the risk of human casualty from surviving debris, including the extent to which measures such as design-for-demise and targeted re-entry were considered.</t>
  </si>
  <si>
    <t>5.64.b.4.i.C  For Experimental Radio Service authorizations, If at any time during the space station(s)’ mission or de-orbit phase the space station(s) will transit through the orbits used by any inhabitable spacecraft, including the International Space Station, the statement must describe the design and operational strategies, if any, that will be used to minimize the risk of collision and avoid posing any operational constraints to the inhabitable spacecraft.
25.114.d.14.ivA.3  For Applications for space station authorizations, If at any time during the space station(s)’ mission or de-orbit phase the space station(s) will transit through the orbits used by any inhabitable spacecraft, including the International Space Station, the statement must describe the design and operational strategies, if any, that will be used to minimize the risk of collision and avoid posing any operational constraints to the inhabitable spacecraft.
25.122.d.4 For streamlined small spacecraft authorization,  If at any time during the space station(s)’ mission or de-orbit phase the space station(s) will transit through the orbits used by any inhabitable spacecraft, including the International Space Station, a description of the design and operational strategies, if any, that will be used to minimize the risk of collision and avoid posing any operational constraints to the inhabitable spacecraft shall be furnished at the time of application.
97.207.g.1.iv.A.3 For AMATEUR RADIO SERVICE authorization,  If at any time during the space station(s)’ mission or de-orbit phase the space station(s) will transit through the orbits used by any inhabitable spacecraft, including the International Space Station, the statement must describe the design and operational strategies, if any, that will be used to minimize the risk of collision and avoid posing any operational constraints to the inhabitable spacecraft.</t>
  </si>
  <si>
    <t>5.64.b.4.i.E  For Experimental Radio Service authorizations, The space station operator must certify that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25.114.d.14.iv.A.2  For Applications for space station authorizations, The statement must identify characteristics of the space station(s)’ orbits that may present a collision risk, including any planned and/or operational space stations in those orbits, and indicate what steps, if any, have been taken to coordinate with the other spacecraft or system, or what other measures the operator plans to use to avoid collision.
25.114.d.14.iv.A.5  For Applications for space station authorizations, The space station operator must certify that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25.114.d.14.iv.C  For Applications for space station authorizations, A statement addressing the trackability of the space station(s) … that includes…  The extent to which the space station operator plans to share information regarding initial deployment, ephemeris, and/or planned maneuvers with the 18th Space Control Squadron or successor entity, other entities that engage in space situational awareness or space traffic management functions, and/or other operators.
25.122.c.13  For streamlined small spacecraft authorization, Upon receipt of a space situational awareness conjunction warning, the licensee or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25.123.b.11  For streamlined small spacecraft authorization,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
97.207.g.1.iv.A.5  For AMATEUR RADIO SERVICE authorization, The space station operator must certify that upon receipt of a space situational awareness conjunction warning, the operator will review and take all possible steps to assess the collision risk, and will mitigate the collision risk if necessary. As appropriate, steps to assess and mitigate the collision risk should include, but are not limited to: contacting the operator of any active spacecraft involved in such a warning; sharing ephemeris data and other appropriate operational information with any such operator; and modifying space station attitude and/or operations.</t>
  </si>
  <si>
    <t>5.64.b.5 For Experimental Radio Service authorizations, A statement addressing the trackability of the space station(s). Space station(s) operating in low-Earth orbit will be presumed trackable if each individual space station is 10 cm or larger in its smallest dimension, exclusive of deployable components. Where the application is for an NGSO space station or system, the statement should also disclose the following: (i) How the operator plans to identify the space station(s) following deployment and whether space station tracking will be active or passive; (ii) Whether, prior to deployment, the space station(s) will be registered with the 18th Space Control Squadron or successor entity; and (iii) The extent to which the space station operator plans to share information regarding initial deployment, ephemeris, and/or planned maneuvers with the 18th Space Control Squadron or successor entity, other entities that engage in space situational awareness or space traffic management functions, and/or other operators.
25.114.d.14.v  For Applications for space station authorizations, A statement addressing the trackability of the space station(s). Space station(s) operating in low-Earth orbit will be presumed trackable if each individual space station is 10 cm or larger in its smallest dimension, excluding deployable components. Where the application is for an NGSO space station or system, the statement shall also include the following:
(A) How the operator plans to identify the space station(s) following deployment and whether space station tracking will be active or passive;
25.114.122.d.6  For Applications for space station authorizations, A statement disclosing how the licensee or operator plans to identify the space station(s) following deployment and whether space station tracking will be active or passive, whether the space station(s) will be registered with the 18th Space Control Squadron or successor entity prior to deployment; and the extent to which the space station licensee or operator plans to share information regarding initial deployment, ephemeris, and/or planned maneuvers with the 18th Space Control Squadron or successor entity, other entities that engage in space situational awareness or space traffic management functions, and/or other operators.
97.207.g.1.v For AMATEUR RADIO SERVICE authorization,  A statement addressing the trackability of the space station(s). Space station(s) operating in low-Earth orbit will be presumed trackable if each individual space station is 10 cm or larger in its smallest dimension, exclusive of deployable components. Where the application is for an NGSO space station or system, the statement should also disclose the following:  (A) How the operator plans to identify the space station(s) following deployment and whether space station tracking will be active or passive;
(B) Whether, prior to deployment, the space station(s) will be registered with the 18th Space Control Squadron or successor entity; and
(C) The extent to which the space station operator plans to share information regarding initial deployment, ephemeris, and/or planned maneuvers with the 18th Space Control Squadron or successor entity, other entities that engage in space situational awareness or space traffic management functions, and/or other operators.</t>
  </si>
  <si>
    <t xml:space="preserve">5.64.b.4.i.D  For Experimental Radio Service authorizations, The statement must disclose the accuracy, if any, with which orbital parameters will be maintained, including apogee, perigee, inclination, and the right ascension of the ascending node(s). In the event that a system will not maintain orbital tolerances, e.g., its propulsion system will not be used for orbital maintenance, that fact should be included in the debris mitigation disclosure. Such systems must also indicate the anticipated evolution over time of the orbit of the proposed satellite or satellites.
25.114.d.iv.A.4 For Applications for space station authorizations, The statement must disclose the accuracy, if any, with which orbital parameters will be maintained, including apogee, perigee, inclination, and the right ascension of the ascending node(s). In the event that a system is not able to maintain orbital tolerances, e.g., its propulsion system will not be used for orbital maintenance, that fact must be included in the debris mitigation disclosure.
97.207.g.1.iv.A.4  For AMATEUR RADIO SERVICE authorization, The statement must disclose the accuracy, if any, with which orbital parameters will be maintained, including apogee, perigee, inclination, and the right ascension of the ascending node(s). In the event that a system is not be maintained to specific orbital tolerances, e.g., its propulsion system will not be used for orbital maintenance, that fact should be included in the debris mitigation disclosure. Such systems must also indicate the anticipated evolution over time of the orbit of the proposed satellite or satellites.For AMATEUR RADIO SERVICE authorization,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</si>
</sst>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
  </numFmts>
  <fonts count="3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4"/>
      <color theme="1"/>
      <name val="Calibri"/>
      <family val="2"/>
      <scheme val="minor"/>
    </font>
    <font>
      <b/>
      <sz val="14"/>
      <color rgb="FF0070C0"/>
      <name val="Calibri"/>
      <family val="2"/>
      <scheme val="minor"/>
    </font>
    <font>
      <u/>
      <sz val="14"/>
      <color theme="10"/>
      <name val="Calibri"/>
      <family val="2"/>
      <scheme val="minor"/>
    </font>
    <font>
      <sz val="12"/>
      <color rgb="FF000000"/>
      <name val="Calibri"/>
      <family val="2"/>
      <scheme val="minor"/>
    </font>
    <font>
      <b/>
      <sz val="11"/>
      <color rgb="FF0070C0"/>
      <name val="Calibri"/>
      <family val="2"/>
      <scheme val="minor"/>
    </font>
    <font>
      <b/>
      <sz val="14"/>
      <color rgb="FFFFFF00"/>
      <name val="Calibri"/>
      <family val="2"/>
      <scheme val="minor"/>
    </font>
    <font>
      <sz val="7"/>
      <color rgb="FF222222"/>
      <name val="Roboto"/>
    </font>
    <font>
      <b/>
      <sz val="14"/>
      <color theme="0"/>
      <name val="Calibri"/>
      <family val="2"/>
      <scheme val="minor"/>
    </font>
    <font>
      <sz val="12"/>
      <color theme="1"/>
      <name val="Times New Roman"/>
      <family val="1"/>
    </font>
    <font>
      <sz val="7"/>
      <color theme="1"/>
      <name val="Times New Roman"/>
      <family val="1"/>
    </font>
    <font>
      <sz val="12"/>
      <color rgb="FF000000"/>
      <name val="Times New Roman"/>
      <family val="1"/>
    </font>
    <font>
      <b/>
      <sz val="9"/>
      <color indexed="81"/>
      <name val="Tahoma"/>
      <family val="2"/>
    </font>
    <font>
      <sz val="9"/>
      <color indexed="81"/>
      <name val="Tahoma"/>
      <family val="2"/>
    </font>
    <font>
      <sz val="11"/>
      <color theme="1"/>
      <name val="Calibri"/>
      <family val="2"/>
      <scheme val="minor"/>
    </font>
    <font>
      <b/>
      <sz val="16"/>
      <color rgb="FF0070C0"/>
      <name val="Calibri"/>
      <family val="2"/>
      <scheme val="minor"/>
    </font>
    <font>
      <sz val="11"/>
      <color rgb="FF222222"/>
      <name val="Arial"/>
      <family val="2"/>
    </font>
    <font>
      <sz val="11"/>
      <color rgb="FF0B0080"/>
      <name val="Arial"/>
      <family val="2"/>
    </font>
    <font>
      <u/>
      <sz val="10"/>
      <color rgb="FF0000FF"/>
      <name val="Arial"/>
      <family val="2"/>
    </font>
    <font>
      <sz val="10"/>
      <name val="Arial"/>
      <family val="2"/>
    </font>
    <font>
      <i/>
      <sz val="11"/>
      <color theme="1"/>
      <name val="Calibri"/>
      <family val="2"/>
      <scheme val="minor"/>
    </font>
    <font>
      <b/>
      <sz val="14"/>
      <color theme="1"/>
      <name val="Wingdings"/>
      <charset val="2"/>
    </font>
    <font>
      <sz val="18"/>
      <color theme="1"/>
      <name val="Calibri"/>
      <family val="2"/>
      <scheme val="minor"/>
    </font>
    <font>
      <b/>
      <sz val="18"/>
      <color theme="1"/>
      <name val="Calibri"/>
      <family val="2"/>
      <scheme val="minor"/>
    </font>
    <font>
      <b/>
      <sz val="18"/>
      <color theme="1"/>
      <name val="Wingdings"/>
      <charset val="2"/>
    </font>
  </fonts>
  <fills count="12">
    <fill>
      <patternFill patternType="none"/>
    </fill>
    <fill>
      <patternFill patternType="gray125"/>
    </fill>
    <fill>
      <patternFill patternType="solid">
        <fgColor theme="2" tint="-0.499984740745262"/>
        <bgColor indexed="64"/>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00"/>
        <bgColor indexed="64"/>
      </patternFill>
    </fill>
  </fills>
  <borders count="32">
    <border>
      <left/>
      <right/>
      <top/>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style="thick">
        <color auto="1"/>
      </left>
      <right/>
      <top/>
      <bottom/>
      <diagonal/>
    </border>
    <border>
      <left style="thick">
        <color auto="1"/>
      </left>
      <right/>
      <top style="medium">
        <color auto="1"/>
      </top>
      <bottom/>
      <diagonal/>
    </border>
    <border>
      <left/>
      <right style="thick">
        <color auto="1"/>
      </right>
      <top/>
      <bottom/>
      <diagonal/>
    </border>
    <border>
      <left/>
      <right style="thick">
        <color auto="1"/>
      </right>
      <top style="medium">
        <color auto="1"/>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0">
    <xf numFmtId="0" fontId="0" fillId="0" borderId="0" xfId="0"/>
    <xf numFmtId="0" fontId="0" fillId="0" borderId="0" xfId="0" applyAlignment="1">
      <alignment horizontal="center" wrapText="1"/>
    </xf>
    <xf numFmtId="0" fontId="2" fillId="0" borderId="0" xfId="0" applyFont="1" applyAlignment="1">
      <alignment horizontal="center" wrapText="1"/>
    </xf>
    <xf numFmtId="0" fontId="2" fillId="0" borderId="1" xfId="0" applyFont="1" applyBorder="1" applyAlignment="1">
      <alignment horizontal="right" wrapText="1"/>
    </xf>
    <xf numFmtId="0" fontId="2" fillId="0" borderId="3" xfId="0" applyFont="1" applyBorder="1" applyAlignment="1">
      <alignment horizontal="right" vertical="center" wrapText="1"/>
    </xf>
    <xf numFmtId="0" fontId="1" fillId="0" borderId="0" xfId="0" applyFont="1"/>
    <xf numFmtId="0" fontId="0" fillId="0" borderId="0" xfId="0" applyFont="1"/>
    <xf numFmtId="0" fontId="0" fillId="0" borderId="0" xfId="0" applyAlignment="1">
      <alignment vertical="center"/>
    </xf>
    <xf numFmtId="0" fontId="4" fillId="0" borderId="0" xfId="1"/>
    <xf numFmtId="0" fontId="0" fillId="0" borderId="0" xfId="0" applyFont="1" applyAlignment="1">
      <alignment vertical="center"/>
    </xf>
    <xf numFmtId="0" fontId="5" fillId="0" borderId="0" xfId="0" applyFont="1"/>
    <xf numFmtId="0" fontId="6" fillId="0" borderId="0" xfId="1" applyFont="1" applyAlignment="1">
      <alignment vertical="center"/>
    </xf>
    <xf numFmtId="0" fontId="4" fillId="0" borderId="0" xfId="1" applyAlignment="1">
      <alignment vertical="center"/>
    </xf>
    <xf numFmtId="0" fontId="0" fillId="0" borderId="0" xfId="0" applyFont="1" applyAlignment="1">
      <alignment horizontal="center" wrapText="1"/>
    </xf>
    <xf numFmtId="0" fontId="0" fillId="0" borderId="1" xfId="0" applyFont="1" applyBorder="1" applyAlignment="1">
      <alignment horizontal="right" wrapText="1"/>
    </xf>
    <xf numFmtId="0" fontId="8" fillId="0" borderId="0" xfId="0" applyFont="1" applyAlignment="1">
      <alignment horizontal="center" wrapText="1"/>
    </xf>
    <xf numFmtId="0" fontId="8" fillId="0" borderId="1" xfId="0" applyFont="1" applyBorder="1" applyAlignment="1">
      <alignment horizontal="right" wrapText="1"/>
    </xf>
    <xf numFmtId="0" fontId="1" fillId="0" borderId="0" xfId="0" applyFont="1" applyAlignment="1">
      <alignment horizontal="center" vertical="top" wrapText="1"/>
    </xf>
    <xf numFmtId="0" fontId="2" fillId="0" borderId="1" xfId="0" applyFont="1" applyBorder="1" applyAlignment="1">
      <alignment horizontal="right" vertical="top" wrapText="1"/>
    </xf>
    <xf numFmtId="0" fontId="4" fillId="0" borderId="0" xfId="1" applyAlignment="1">
      <alignment vertical="top" wrapText="1"/>
    </xf>
    <xf numFmtId="0" fontId="0" fillId="0" borderId="0" xfId="0" applyAlignment="1">
      <alignment horizontal="center" vertical="top" wrapText="1"/>
    </xf>
    <xf numFmtId="0" fontId="0" fillId="0" borderId="0" xfId="0" applyFont="1" applyAlignment="1">
      <alignment horizontal="center" vertical="top" wrapText="1"/>
    </xf>
    <xf numFmtId="0" fontId="2" fillId="0" borderId="0" xfId="0" applyFont="1" applyAlignment="1">
      <alignment horizontal="center" vertical="top" wrapText="1"/>
    </xf>
    <xf numFmtId="164" fontId="0" fillId="0" borderId="0" xfId="0" applyNumberFormat="1" applyFont="1" applyAlignment="1">
      <alignment horizontal="center" wrapText="1"/>
    </xf>
    <xf numFmtId="164" fontId="2" fillId="0" borderId="1" xfId="0" applyNumberFormat="1" applyFont="1" applyBorder="1" applyAlignment="1">
      <alignment horizontal="right" vertical="top" wrapText="1"/>
    </xf>
    <xf numFmtId="164" fontId="0" fillId="0" borderId="0" xfId="0" applyNumberFormat="1" applyAlignment="1">
      <alignment horizontal="center" vertical="top" wrapText="1"/>
    </xf>
    <xf numFmtId="164" fontId="0" fillId="0" borderId="0" xfId="0" applyNumberFormat="1" applyFill="1" applyAlignment="1">
      <alignment horizontal="center" vertical="top" wrapText="1"/>
    </xf>
    <xf numFmtId="9" fontId="0" fillId="0" borderId="0" xfId="0" applyNumberFormat="1" applyFill="1" applyAlignment="1">
      <alignment horizontal="center" vertical="top" wrapText="1"/>
    </xf>
    <xf numFmtId="0" fontId="0" fillId="0" borderId="0" xfId="0" applyFill="1" applyAlignment="1">
      <alignment horizontal="center" vertical="top" wrapText="1"/>
    </xf>
    <xf numFmtId="0" fontId="4" fillId="0" borderId="0" xfId="1" applyAlignment="1">
      <alignment horizontal="center" vertical="top" wrapText="1"/>
    </xf>
    <xf numFmtId="0" fontId="0" fillId="0" borderId="0" xfId="0" quotePrefix="1" applyFill="1" applyAlignment="1">
      <alignment horizontal="center" vertical="top" wrapText="1"/>
    </xf>
    <xf numFmtId="0" fontId="4" fillId="0" borderId="0" xfId="1" applyFill="1" applyAlignment="1">
      <alignment horizontal="center" vertical="top" wrapText="1"/>
    </xf>
    <xf numFmtId="0" fontId="0" fillId="0" borderId="0" xfId="0" quotePrefix="1" applyAlignment="1">
      <alignment horizontal="center" vertical="top" wrapText="1"/>
    </xf>
    <xf numFmtId="0" fontId="0" fillId="0" borderId="2" xfId="0" applyBorder="1" applyAlignment="1">
      <alignment horizontal="center" vertical="center" wrapText="1"/>
    </xf>
    <xf numFmtId="164" fontId="1" fillId="0" borderId="0" xfId="0" applyNumberFormat="1" applyFont="1" applyAlignment="1">
      <alignment horizontal="center" vertical="top" wrapText="1"/>
    </xf>
    <xf numFmtId="164" fontId="0" fillId="0" borderId="0" xfId="0" applyNumberFormat="1" applyFont="1" applyAlignment="1">
      <alignment horizontal="center" vertical="top" wrapText="1"/>
    </xf>
    <xf numFmtId="0" fontId="11" fillId="0" borderId="0" xfId="0" applyFont="1" applyAlignment="1">
      <alignment horizontal="center" wrapText="1"/>
    </xf>
    <xf numFmtId="0" fontId="11" fillId="0" borderId="0" xfId="0" applyFont="1" applyFill="1" applyAlignment="1">
      <alignment horizontal="center" wrapText="1"/>
    </xf>
    <xf numFmtId="0" fontId="4" fillId="0" borderId="0" xfId="1" applyAlignment="1">
      <alignment horizontal="center"/>
    </xf>
    <xf numFmtId="0" fontId="3" fillId="0" borderId="0" xfId="0" applyFont="1" applyAlignment="1">
      <alignment horizont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wrapText="1"/>
    </xf>
    <xf numFmtId="9" fontId="0" fillId="0" borderId="0" xfId="0" applyNumberFormat="1" applyFont="1" applyAlignment="1">
      <alignment horizontal="center" vertical="top" wrapText="1"/>
    </xf>
    <xf numFmtId="9" fontId="0" fillId="0" borderId="0" xfId="0" applyNumberFormat="1" applyAlignment="1">
      <alignment horizontal="center" vertical="top" wrapText="1"/>
    </xf>
    <xf numFmtId="0" fontId="14" fillId="3" borderId="0" xfId="0" applyFont="1" applyFill="1" applyAlignment="1">
      <alignment horizontal="center" wrapText="1"/>
    </xf>
    <xf numFmtId="0" fontId="8" fillId="4" borderId="0" xfId="0" applyFont="1" applyFill="1" applyAlignment="1">
      <alignment horizontal="center" wrapText="1"/>
    </xf>
    <xf numFmtId="0" fontId="4" fillId="4" borderId="0" xfId="1" applyFill="1" applyAlignment="1">
      <alignment horizontal="center" wrapText="1"/>
    </xf>
    <xf numFmtId="0" fontId="7" fillId="4" borderId="0" xfId="0" applyFont="1" applyFill="1" applyAlignment="1">
      <alignment horizontal="center" wrapText="1"/>
    </xf>
    <xf numFmtId="164" fontId="0" fillId="4" borderId="0" xfId="0" applyNumberFormat="1" applyFont="1" applyFill="1" applyBorder="1" applyAlignment="1">
      <alignment horizontal="center" wrapText="1"/>
    </xf>
    <xf numFmtId="0" fontId="2" fillId="4" borderId="0" xfId="0" applyFont="1" applyFill="1" applyBorder="1" applyAlignment="1">
      <alignment horizontal="center" vertical="center" wrapText="1"/>
    </xf>
    <xf numFmtId="0" fontId="2" fillId="4" borderId="0" xfId="0" applyFont="1" applyFill="1" applyAlignment="1">
      <alignment horizontal="center" vertical="top" wrapText="1"/>
    </xf>
    <xf numFmtId="164" fontId="1" fillId="4" borderId="0" xfId="0" applyNumberFormat="1" applyFont="1" applyFill="1" applyAlignment="1">
      <alignment horizontal="center" vertical="top" wrapText="1"/>
    </xf>
    <xf numFmtId="164" fontId="2" fillId="4" borderId="0" xfId="0" applyNumberFormat="1" applyFont="1" applyFill="1" applyAlignment="1">
      <alignment horizontal="center" vertical="top" wrapText="1"/>
    </xf>
    <xf numFmtId="0" fontId="1" fillId="4" borderId="0" xfId="0" applyFont="1" applyFill="1" applyAlignment="1">
      <alignment horizontal="center" vertical="top" wrapText="1"/>
    </xf>
    <xf numFmtId="0" fontId="9" fillId="4" borderId="0" xfId="1" applyFont="1" applyFill="1" applyAlignment="1">
      <alignment horizontal="center" vertical="top" wrapText="1"/>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4" borderId="0" xfId="0" applyFont="1" applyFill="1" applyAlignment="1">
      <alignment horizontal="center" wrapText="1"/>
    </xf>
    <xf numFmtId="0" fontId="4" fillId="0" borderId="0" xfId="1" applyAlignment="1">
      <alignment wrapText="1"/>
    </xf>
    <xf numFmtId="0" fontId="14" fillId="0" borderId="0" xfId="0" applyFont="1" applyFill="1" applyAlignment="1">
      <alignment horizontal="center" wrapText="1"/>
    </xf>
    <xf numFmtId="0" fontId="0" fillId="0" borderId="0" xfId="0" applyAlignment="1">
      <alignment horizontal="center" vertical="center" wrapText="1"/>
    </xf>
    <xf numFmtId="0" fontId="0" fillId="0" borderId="0" xfId="0" quotePrefix="1" applyAlignment="1">
      <alignment horizontal="center" vertical="center" wrapText="1"/>
    </xf>
    <xf numFmtId="0" fontId="0" fillId="5" borderId="0" xfId="0" applyFill="1" applyAlignment="1">
      <alignment horizontal="center" vertical="center" wrapText="1"/>
    </xf>
    <xf numFmtId="0" fontId="0" fillId="0" borderId="0" xfId="0" applyFill="1"/>
    <xf numFmtId="0" fontId="1" fillId="0" borderId="0" xfId="0" applyFont="1" applyAlignment="1">
      <alignment vertical="center"/>
    </xf>
    <xf numFmtId="0" fontId="0" fillId="0" borderId="0" xfId="0" applyFont="1" applyAlignment="1">
      <alignment horizontal="center" vertical="center" wrapText="1"/>
    </xf>
    <xf numFmtId="0" fontId="2" fillId="0" borderId="1" xfId="0" applyFont="1" applyFill="1" applyBorder="1" applyAlignment="1">
      <alignment horizontal="right" wrapText="1"/>
    </xf>
    <xf numFmtId="0" fontId="0" fillId="0" borderId="0" xfId="0" applyAlignment="1">
      <alignment wrapText="1"/>
    </xf>
    <xf numFmtId="0" fontId="21" fillId="4" borderId="0" xfId="0" applyFont="1" applyFill="1" applyAlignment="1">
      <alignment horizontal="center" vertical="top" wrapText="1"/>
    </xf>
    <xf numFmtId="0" fontId="21" fillId="0" borderId="1" xfId="0" applyFont="1" applyBorder="1" applyAlignment="1">
      <alignment horizontal="right" vertical="top" wrapText="1"/>
    </xf>
    <xf numFmtId="0" fontId="21" fillId="0" borderId="0" xfId="0" applyFont="1" applyAlignment="1">
      <alignment horizontal="center" vertical="top" wrapText="1"/>
    </xf>
    <xf numFmtId="0" fontId="21" fillId="0" borderId="0" xfId="0" applyFont="1" applyFill="1" applyAlignment="1">
      <alignment horizontal="center" vertical="top" wrapText="1"/>
    </xf>
    <xf numFmtId="0" fontId="8" fillId="0" borderId="0" xfId="0" applyFont="1" applyBorder="1" applyAlignment="1">
      <alignment horizontal="right" wrapText="1"/>
    </xf>
    <xf numFmtId="0" fontId="4" fillId="0" borderId="0" xfId="1" applyAlignment="1">
      <alignment horizontal="center" wrapText="1"/>
    </xf>
    <xf numFmtId="0" fontId="10" fillId="0" borderId="0" xfId="0" applyFont="1" applyAlignment="1">
      <alignment wrapText="1"/>
    </xf>
    <xf numFmtId="0" fontId="13" fillId="0" borderId="0" xfId="0" applyFont="1" applyAlignment="1">
      <alignment horizontal="center" vertical="center" wrapText="1"/>
    </xf>
    <xf numFmtId="0" fontId="20" fillId="0" borderId="0" xfId="1" applyFont="1" applyAlignment="1">
      <alignment wrapText="1"/>
    </xf>
    <xf numFmtId="0" fontId="24" fillId="0" borderId="0" xfId="0" applyFont="1" applyAlignment="1">
      <alignment wrapText="1"/>
    </xf>
    <xf numFmtId="0" fontId="25" fillId="0" borderId="0" xfId="0" applyFont="1" applyAlignment="1">
      <alignment wrapText="1"/>
    </xf>
    <xf numFmtId="17" fontId="0" fillId="0" borderId="0" xfId="0" applyNumberFormat="1" applyAlignment="1">
      <alignment horizontal="center" vertical="top" wrapText="1"/>
    </xf>
    <xf numFmtId="0" fontId="14" fillId="3" borderId="0" xfId="0" applyFont="1" applyFill="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wrapText="1"/>
    </xf>
    <xf numFmtId="0" fontId="8" fillId="0" borderId="0" xfId="0" applyFont="1" applyBorder="1" applyAlignment="1">
      <alignment horizontal="center" wrapText="1"/>
    </xf>
    <xf numFmtId="0" fontId="0" fillId="0" borderId="0" xfId="0" quotePrefix="1" applyBorder="1" applyAlignment="1">
      <alignment horizontal="center" vertical="center" wrapText="1"/>
    </xf>
    <xf numFmtId="0" fontId="12" fillId="0" borderId="0" xfId="0" applyFont="1" applyFill="1" applyAlignment="1">
      <alignment horizontal="center" wrapText="1"/>
    </xf>
    <xf numFmtId="0" fontId="0" fillId="0" borderId="0" xfId="0" applyFill="1" applyAlignment="1">
      <alignment horizontal="center" vertical="center" wrapText="1"/>
    </xf>
    <xf numFmtId="0" fontId="14" fillId="0" borderId="0" xfId="0" applyFont="1" applyFill="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wrapText="1"/>
    </xf>
    <xf numFmtId="0" fontId="0" fillId="0" borderId="0" xfId="0" applyFont="1" applyFill="1" applyAlignment="1">
      <alignment horizontal="center" wrapText="1"/>
    </xf>
    <xf numFmtId="164" fontId="0" fillId="0" borderId="0" xfId="0" applyNumberFormat="1" applyFont="1" applyFill="1" applyAlignment="1">
      <alignment horizontal="center" wrapText="1"/>
    </xf>
    <xf numFmtId="0" fontId="0" fillId="0" borderId="2" xfId="0" applyFill="1" applyBorder="1" applyAlignment="1">
      <alignment horizontal="center" vertical="center" wrapText="1"/>
    </xf>
    <xf numFmtId="164" fontId="0" fillId="0" borderId="0" xfId="0" applyNumberFormat="1" applyFont="1" applyFill="1" applyAlignment="1">
      <alignment horizontal="center" vertical="top" wrapText="1"/>
    </xf>
    <xf numFmtId="0" fontId="0" fillId="0" borderId="0" xfId="0" applyFont="1" applyFill="1" applyAlignment="1">
      <alignment horizontal="center" vertical="top" wrapText="1"/>
    </xf>
    <xf numFmtId="1" fontId="0" fillId="0" borderId="0" xfId="0" applyNumberFormat="1" applyFill="1" applyAlignment="1">
      <alignment horizontal="center" vertical="top" wrapText="1"/>
    </xf>
    <xf numFmtId="0" fontId="0" fillId="0" borderId="0" xfId="0" applyFill="1" applyAlignment="1">
      <alignment horizontal="center" wrapText="1"/>
    </xf>
    <xf numFmtId="0" fontId="15" fillId="0" borderId="0" xfId="0" applyFont="1" applyFill="1" applyAlignment="1">
      <alignment horizontal="center" vertical="center" wrapText="1"/>
    </xf>
    <xf numFmtId="0" fontId="8" fillId="6" borderId="0" xfId="0" applyFont="1" applyFill="1" applyAlignment="1">
      <alignment horizontal="center" wrapText="1"/>
    </xf>
    <xf numFmtId="0" fontId="8" fillId="7" borderId="0" xfId="0" applyFont="1" applyFill="1" applyAlignment="1">
      <alignment horizontal="center" wrapText="1"/>
    </xf>
    <xf numFmtId="15" fontId="0" fillId="0" borderId="2" xfId="0" applyNumberFormat="1" applyBorder="1" applyAlignment="1">
      <alignment horizontal="center" vertical="center" wrapText="1"/>
    </xf>
    <xf numFmtId="2" fontId="0" fillId="0" borderId="0" xfId="0" applyNumberFormat="1" applyFill="1" applyAlignment="1">
      <alignment horizontal="center" vertical="center" wrapText="1"/>
    </xf>
    <xf numFmtId="0" fontId="21" fillId="0" borderId="4" xfId="0" applyFont="1" applyFill="1" applyBorder="1" applyAlignment="1">
      <alignment horizontal="center" vertical="top" wrapText="1"/>
    </xf>
    <xf numFmtId="0" fontId="8" fillId="6" borderId="4" xfId="0" applyFont="1" applyFill="1" applyBorder="1" applyAlignment="1">
      <alignment horizontal="center" wrapText="1"/>
    </xf>
    <xf numFmtId="0" fontId="8" fillId="0" borderId="4" xfId="0" applyFont="1" applyBorder="1" applyAlignment="1">
      <alignment horizontal="center" wrapText="1"/>
    </xf>
    <xf numFmtId="0" fontId="0" fillId="0" borderId="4" xfId="0" applyFont="1" applyBorder="1" applyAlignment="1">
      <alignment horizontal="center" wrapText="1"/>
    </xf>
    <xf numFmtId="164" fontId="0" fillId="0" borderId="4" xfId="0" applyNumberFormat="1" applyFont="1" applyBorder="1" applyAlignment="1">
      <alignment horizontal="center" wrapText="1"/>
    </xf>
    <xf numFmtId="0" fontId="0" fillId="0" borderId="5" xfId="0" applyBorder="1" applyAlignment="1">
      <alignment horizontal="center" vertical="center" wrapText="1"/>
    </xf>
    <xf numFmtId="0" fontId="4" fillId="0" borderId="4" xfId="1" applyBorder="1" applyAlignment="1">
      <alignment horizontal="center" vertical="top" wrapText="1"/>
    </xf>
    <xf numFmtId="164" fontId="1" fillId="0" borderId="4" xfId="0" applyNumberFormat="1" applyFont="1" applyBorder="1" applyAlignment="1">
      <alignment horizontal="center" vertical="top" wrapText="1"/>
    </xf>
    <xf numFmtId="164" fontId="0" fillId="0" borderId="4" xfId="0" applyNumberFormat="1" applyBorder="1" applyAlignment="1">
      <alignment horizontal="center" vertical="top" wrapText="1"/>
    </xf>
    <xf numFmtId="0" fontId="0" fillId="0" borderId="4" xfId="0" applyBorder="1" applyAlignment="1">
      <alignment horizontal="center" vertical="top" wrapText="1"/>
    </xf>
    <xf numFmtId="0" fontId="1" fillId="0" borderId="4" xfId="0" applyFont="1" applyBorder="1" applyAlignment="1">
      <alignment horizontal="center" vertical="top" wrapText="1"/>
    </xf>
    <xf numFmtId="0" fontId="0" fillId="0" borderId="4" xfId="0" applyFont="1" applyBorder="1" applyAlignment="1">
      <alignment horizontal="center" vertical="top" wrapText="1"/>
    </xf>
    <xf numFmtId="0" fontId="2" fillId="0" borderId="4" xfId="0" applyFont="1" applyBorder="1" applyAlignment="1">
      <alignment horizontal="center" vertical="top" wrapText="1"/>
    </xf>
    <xf numFmtId="0" fontId="12" fillId="2" borderId="4"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center" wrapText="1"/>
    </xf>
    <xf numFmtId="164" fontId="0" fillId="0" borderId="4" xfId="0" applyNumberFormat="1" applyFont="1" applyBorder="1" applyAlignment="1">
      <alignment horizontal="center" vertical="top" wrapText="1"/>
    </xf>
    <xf numFmtId="2" fontId="0" fillId="0" borderId="4" xfId="0" applyNumberFormat="1" applyBorder="1" applyAlignment="1">
      <alignment horizontal="center" vertical="center" wrapText="1"/>
    </xf>
    <xf numFmtId="0" fontId="4" fillId="0" borderId="4" xfId="1" applyBorder="1"/>
    <xf numFmtId="0" fontId="22" fillId="0" borderId="4" xfId="0" applyFont="1" applyBorder="1" applyAlignment="1">
      <alignment wrapText="1"/>
    </xf>
    <xf numFmtId="0" fontId="0" fillId="0" borderId="4" xfId="0" quotePrefix="1" applyBorder="1" applyAlignment="1">
      <alignment horizontal="center" vertical="top" wrapText="1"/>
    </xf>
    <xf numFmtId="0" fontId="12" fillId="0" borderId="4" xfId="0" applyFont="1" applyFill="1" applyBorder="1" applyAlignment="1">
      <alignment horizontal="center" wrapText="1"/>
    </xf>
    <xf numFmtId="15" fontId="8" fillId="0" borderId="4" xfId="0" applyNumberFormat="1" applyFont="1" applyBorder="1" applyAlignment="1">
      <alignment horizontal="center" wrapText="1"/>
    </xf>
    <xf numFmtId="0" fontId="21" fillId="0" borderId="0" xfId="0" applyFont="1" applyFill="1" applyBorder="1" applyAlignment="1">
      <alignment horizontal="center" vertical="top" wrapText="1"/>
    </xf>
    <xf numFmtId="0" fontId="0" fillId="0" borderId="0" xfId="0" applyFont="1" applyBorder="1" applyAlignment="1">
      <alignment horizontal="center" wrapText="1"/>
    </xf>
    <xf numFmtId="164" fontId="0" fillId="0" borderId="0" xfId="0" applyNumberFormat="1" applyFont="1" applyBorder="1" applyAlignment="1">
      <alignment horizontal="center" wrapText="1"/>
    </xf>
    <xf numFmtId="0" fontId="4" fillId="0" borderId="0" xfId="1" applyBorder="1" applyAlignment="1">
      <alignment horizontal="center" vertical="top" wrapText="1"/>
    </xf>
    <xf numFmtId="0" fontId="0" fillId="0" borderId="0" xfId="0" applyBorder="1" applyAlignment="1">
      <alignment horizontal="center" vertical="top" wrapText="1"/>
    </xf>
    <xf numFmtId="0" fontId="0" fillId="0" borderId="0" xfId="0" applyFont="1" applyBorder="1" applyAlignment="1">
      <alignment horizontal="center" vertical="top" wrapText="1"/>
    </xf>
    <xf numFmtId="0" fontId="12" fillId="2" borderId="0" xfId="0" applyFont="1" applyFill="1" applyBorder="1" applyAlignment="1">
      <alignment horizontal="center" wrapText="1"/>
    </xf>
    <xf numFmtId="0" fontId="0" fillId="0" borderId="0" xfId="0" applyBorder="1" applyAlignment="1">
      <alignment horizontal="center" wrapText="1"/>
    </xf>
    <xf numFmtId="2" fontId="0" fillId="0" borderId="0" xfId="0" applyNumberFormat="1" applyBorder="1" applyAlignment="1">
      <alignment horizontal="center" vertical="center" wrapText="1"/>
    </xf>
    <xf numFmtId="0" fontId="21" fillId="0" borderId="6" xfId="0" applyFont="1" applyFill="1" applyBorder="1" applyAlignment="1">
      <alignment horizontal="center" vertical="top" wrapText="1"/>
    </xf>
    <xf numFmtId="0" fontId="8" fillId="6" borderId="6" xfId="0" applyFont="1" applyFill="1" applyBorder="1" applyAlignment="1">
      <alignment horizontal="center" wrapText="1"/>
    </xf>
    <xf numFmtId="0" fontId="8" fillId="0" borderId="6" xfId="0" applyFont="1" applyBorder="1" applyAlignment="1">
      <alignment horizontal="center" wrapText="1"/>
    </xf>
    <xf numFmtId="0" fontId="0" fillId="0" borderId="6" xfId="0" applyFont="1" applyBorder="1" applyAlignment="1">
      <alignment horizontal="center" wrapText="1"/>
    </xf>
    <xf numFmtId="164" fontId="0" fillId="0" borderId="6" xfId="0" applyNumberFormat="1" applyFont="1" applyBorder="1" applyAlignment="1">
      <alignment horizontal="center" wrapText="1"/>
    </xf>
    <xf numFmtId="0" fontId="0" fillId="0" borderId="7" xfId="0" applyBorder="1" applyAlignment="1">
      <alignment horizontal="center" vertical="center" wrapText="1"/>
    </xf>
    <xf numFmtId="0" fontId="4" fillId="0" borderId="6" xfId="1" applyBorder="1" applyAlignment="1">
      <alignment horizontal="center" vertical="top" wrapText="1"/>
    </xf>
    <xf numFmtId="164" fontId="1" fillId="0" borderId="6" xfId="0" applyNumberFormat="1" applyFont="1" applyBorder="1" applyAlignment="1">
      <alignment horizontal="center" vertical="top" wrapText="1"/>
    </xf>
    <xf numFmtId="164" fontId="0" fillId="0" borderId="6" xfId="0" applyNumberFormat="1" applyBorder="1" applyAlignment="1">
      <alignment horizontal="center" vertical="top" wrapText="1"/>
    </xf>
    <xf numFmtId="0" fontId="0" fillId="0" borderId="6" xfId="0" applyBorder="1" applyAlignment="1">
      <alignment horizontal="center" vertical="top" wrapText="1"/>
    </xf>
    <xf numFmtId="0" fontId="1" fillId="0" borderId="6" xfId="0" applyFont="1" applyBorder="1" applyAlignment="1">
      <alignment horizontal="center" vertical="top" wrapText="1"/>
    </xf>
    <xf numFmtId="0" fontId="0" fillId="0" borderId="6" xfId="0" applyFont="1" applyBorder="1" applyAlignment="1">
      <alignment horizontal="center" vertical="top" wrapText="1"/>
    </xf>
    <xf numFmtId="0" fontId="4" fillId="0" borderId="6" xfId="1" applyBorder="1" applyAlignment="1">
      <alignment horizontal="center" wrapText="1"/>
    </xf>
    <xf numFmtId="0" fontId="2" fillId="0" borderId="6" xfId="0" applyFont="1" applyBorder="1" applyAlignment="1">
      <alignment horizontal="center" vertical="top" wrapText="1"/>
    </xf>
    <xf numFmtId="0" fontId="12" fillId="2" borderId="6" xfId="0" applyFont="1" applyFill="1" applyBorder="1" applyAlignment="1">
      <alignment horizontal="center" wrapText="1"/>
    </xf>
    <xf numFmtId="0" fontId="0" fillId="0" borderId="6" xfId="0" applyBorder="1" applyAlignment="1">
      <alignment horizontal="center" wrapText="1"/>
    </xf>
    <xf numFmtId="2"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wrapText="1"/>
    </xf>
    <xf numFmtId="0" fontId="8" fillId="6" borderId="0" xfId="0" applyFont="1" applyFill="1" applyBorder="1" applyAlignment="1">
      <alignment horizontal="center" wrapText="1"/>
    </xf>
    <xf numFmtId="164" fontId="1" fillId="0" borderId="0" xfId="0" applyNumberFormat="1" applyFont="1" applyBorder="1" applyAlignment="1">
      <alignment horizontal="center" vertical="top" wrapText="1"/>
    </xf>
    <xf numFmtId="164" fontId="0" fillId="0" borderId="0" xfId="0" applyNumberFormat="1" applyBorder="1" applyAlignment="1">
      <alignment horizontal="center"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21" fillId="0" borderId="0" xfId="0" applyFont="1" applyBorder="1" applyAlignment="1">
      <alignment horizontal="right" vertical="top" wrapText="1"/>
    </xf>
    <xf numFmtId="0" fontId="0" fillId="0" borderId="0" xfId="0" applyFont="1" applyBorder="1" applyAlignment="1">
      <alignment horizontal="right" wrapText="1"/>
    </xf>
    <xf numFmtId="0" fontId="2" fillId="0" borderId="2" xfId="0" applyFont="1" applyBorder="1" applyAlignment="1">
      <alignment horizontal="right" vertical="center" wrapText="1"/>
    </xf>
    <xf numFmtId="0" fontId="2" fillId="0" borderId="0" xfId="0" applyFont="1" applyBorder="1" applyAlignment="1">
      <alignment horizontal="right" vertical="top" wrapText="1"/>
    </xf>
    <xf numFmtId="164" fontId="2" fillId="0" borderId="0" xfId="0" applyNumberFormat="1" applyFont="1" applyBorder="1" applyAlignment="1">
      <alignment horizontal="right" vertical="top" wrapText="1"/>
    </xf>
    <xf numFmtId="0" fontId="12" fillId="2" borderId="0" xfId="0" applyFont="1" applyFill="1" applyBorder="1" applyAlignment="1">
      <alignment horizontal="center" vertical="center" wrapText="1"/>
    </xf>
    <xf numFmtId="0" fontId="2" fillId="0" borderId="0" xfId="0" applyFont="1" applyBorder="1" applyAlignment="1">
      <alignment horizontal="right" wrapText="1"/>
    </xf>
    <xf numFmtId="0" fontId="21" fillId="0" borderId="4" xfId="0" applyFont="1" applyBorder="1" applyAlignment="1">
      <alignment horizontal="center" vertical="top" wrapText="1"/>
    </xf>
    <xf numFmtId="164" fontId="0" fillId="0" borderId="4" xfId="0" applyNumberFormat="1" applyFill="1" applyBorder="1" applyAlignment="1">
      <alignment horizontal="center" vertical="top" wrapText="1"/>
    </xf>
    <xf numFmtId="9" fontId="0" fillId="0" borderId="4" xfId="0" applyNumberFormat="1" applyFill="1" applyBorder="1" applyAlignment="1">
      <alignment horizontal="center" vertical="top" wrapText="1"/>
    </xf>
    <xf numFmtId="0" fontId="0" fillId="0" borderId="4" xfId="0" applyFill="1" applyBorder="1" applyAlignment="1">
      <alignment horizontal="center" vertical="top" wrapText="1"/>
    </xf>
    <xf numFmtId="9" fontId="0" fillId="0" borderId="4" xfId="0" applyNumberFormat="1" applyFont="1" applyBorder="1" applyAlignment="1">
      <alignment horizontal="center" vertical="top" wrapText="1"/>
    </xf>
    <xf numFmtId="0" fontId="4" fillId="0" borderId="4" xfId="1" applyBorder="1" applyAlignment="1">
      <alignment vertical="top" wrapText="1"/>
    </xf>
    <xf numFmtId="0" fontId="4" fillId="0" borderId="4" xfId="1" applyBorder="1" applyAlignment="1">
      <alignment wrapText="1"/>
    </xf>
    <xf numFmtId="0" fontId="10" fillId="0" borderId="4" xfId="0" applyFont="1" applyBorder="1" applyAlignment="1">
      <alignment wrapText="1"/>
    </xf>
    <xf numFmtId="0" fontId="0" fillId="0" borderId="4" xfId="0" quotePrefix="1" applyFill="1" applyBorder="1" applyAlignment="1">
      <alignment horizontal="center" vertical="top" wrapText="1"/>
    </xf>
    <xf numFmtId="0" fontId="4" fillId="0" borderId="4" xfId="1" applyFill="1" applyBorder="1" applyAlignment="1">
      <alignment horizontal="center" vertical="top" wrapText="1"/>
    </xf>
    <xf numFmtId="0" fontId="0" fillId="0" borderId="0" xfId="0" applyAlignment="1">
      <alignment horizontal="right" vertical="top"/>
    </xf>
    <xf numFmtId="15" fontId="8" fillId="0" borderId="0" xfId="0" applyNumberFormat="1" applyFont="1" applyBorder="1" applyAlignment="1">
      <alignment horizontal="center" wrapText="1"/>
    </xf>
    <xf numFmtId="0" fontId="4" fillId="0" borderId="0" xfId="1" applyBorder="1"/>
    <xf numFmtId="0" fontId="22" fillId="0" borderId="0" xfId="0" applyFont="1" applyBorder="1" applyAlignment="1">
      <alignment wrapText="1"/>
    </xf>
    <xf numFmtId="0" fontId="0" fillId="0" borderId="0" xfId="0" quotePrefix="1" applyBorder="1" applyAlignment="1">
      <alignment horizontal="center" vertical="top" wrapText="1"/>
    </xf>
    <xf numFmtId="0" fontId="12" fillId="0" borderId="0" xfId="0" applyFont="1" applyFill="1" applyBorder="1" applyAlignment="1">
      <alignment horizontal="center" wrapText="1"/>
    </xf>
    <xf numFmtId="0" fontId="21" fillId="0" borderId="6" xfId="0" applyFont="1" applyBorder="1" applyAlignment="1">
      <alignment horizontal="center" vertical="top" wrapText="1"/>
    </xf>
    <xf numFmtId="164" fontId="0" fillId="0" borderId="6" xfId="0" applyNumberFormat="1" applyFont="1" applyBorder="1" applyAlignment="1">
      <alignment horizontal="center" vertical="top" wrapText="1"/>
    </xf>
    <xf numFmtId="164" fontId="0" fillId="0" borderId="6" xfId="0" applyNumberFormat="1" applyFill="1" applyBorder="1" applyAlignment="1">
      <alignment horizontal="center" vertical="top" wrapText="1"/>
    </xf>
    <xf numFmtId="9" fontId="0" fillId="0" borderId="6" xfId="0" applyNumberFormat="1" applyFill="1" applyBorder="1" applyAlignment="1">
      <alignment horizontal="center" vertical="top" wrapText="1"/>
    </xf>
    <xf numFmtId="0" fontId="4" fillId="0" borderId="6" xfId="1" applyBorder="1" applyAlignment="1">
      <alignment vertical="top" wrapText="1"/>
    </xf>
    <xf numFmtId="0" fontId="10" fillId="0" borderId="6" xfId="0" applyFont="1" applyBorder="1" applyAlignment="1">
      <alignment wrapText="1"/>
    </xf>
    <xf numFmtId="0" fontId="0" fillId="0" borderId="6" xfId="0" applyFill="1" applyBorder="1" applyAlignment="1">
      <alignment horizontal="center" vertical="top" wrapText="1"/>
    </xf>
    <xf numFmtId="0" fontId="0" fillId="0" borderId="6" xfId="0" quotePrefix="1" applyFill="1" applyBorder="1" applyAlignment="1">
      <alignment horizontal="center" vertical="top" wrapText="1"/>
    </xf>
    <xf numFmtId="0" fontId="4" fillId="0" borderId="6" xfId="1" applyFill="1" applyBorder="1" applyAlignment="1">
      <alignment horizontal="center" vertical="top" wrapText="1"/>
    </xf>
    <xf numFmtId="0" fontId="14" fillId="3" borderId="6" xfId="0" applyFont="1" applyFill="1" applyBorder="1" applyAlignment="1">
      <alignment horizontal="center" wrapText="1"/>
    </xf>
    <xf numFmtId="0" fontId="14" fillId="3" borderId="6"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textRotation="90"/>
    </xf>
    <xf numFmtId="2" fontId="0" fillId="0" borderId="0" xfId="0" applyNumberFormat="1" applyFill="1" applyBorder="1" applyAlignment="1">
      <alignment horizontal="center" vertical="center" wrapText="1"/>
    </xf>
    <xf numFmtId="0" fontId="2" fillId="0" borderId="0" xfId="0" applyFont="1" applyFill="1" applyBorder="1" applyAlignment="1">
      <alignment horizontal="right" wrapText="1"/>
    </xf>
    <xf numFmtId="0" fontId="2" fillId="0" borderId="0" xfId="0" applyFont="1" applyFill="1" applyBorder="1" applyAlignment="1">
      <alignment horizontal="center" wrapText="1"/>
    </xf>
    <xf numFmtId="0" fontId="4" fillId="0" borderId="0" xfId="1" applyBorder="1" applyAlignment="1">
      <alignment horizontal="center" wrapText="1"/>
    </xf>
    <xf numFmtId="0" fontId="0" fillId="0" borderId="0" xfId="0"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0" fillId="0" borderId="0" xfId="0" applyNumberForma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7" fillId="8" borderId="8" xfId="0" applyFont="1" applyFill="1" applyBorder="1" applyAlignment="1">
      <alignment horizontal="center" vertical="top"/>
    </xf>
    <xf numFmtId="165" fontId="0" fillId="0" borderId="8" xfId="0" applyNumberFormat="1" applyBorder="1"/>
    <xf numFmtId="0" fontId="27" fillId="8" borderId="13" xfId="0" applyFont="1" applyFill="1" applyBorder="1" applyAlignment="1">
      <alignment horizontal="center" vertical="top"/>
    </xf>
    <xf numFmtId="165" fontId="0" fillId="0" borderId="13" xfId="0" applyNumberFormat="1" applyBorder="1"/>
    <xf numFmtId="165" fontId="0" fillId="0" borderId="15" xfId="0" applyNumberFormat="1" applyBorder="1"/>
    <xf numFmtId="165" fontId="0" fillId="0" borderId="16" xfId="0" applyNumberFormat="1" applyBorder="1"/>
    <xf numFmtId="0" fontId="27" fillId="8" borderId="18" xfId="0" applyFont="1" applyFill="1" applyBorder="1" applyAlignment="1">
      <alignment horizontal="center" vertical="top"/>
    </xf>
    <xf numFmtId="0" fontId="27" fillId="10" borderId="13" xfId="0" applyFont="1" applyFill="1" applyBorder="1" applyAlignment="1">
      <alignment horizontal="center" vertical="top"/>
    </xf>
    <xf numFmtId="0" fontId="29" fillId="9" borderId="10" xfId="0" applyFont="1" applyFill="1" applyBorder="1" applyAlignment="1">
      <alignment horizontal="center" textRotation="90"/>
    </xf>
    <xf numFmtId="0" fontId="29" fillId="9" borderId="11" xfId="0" applyFont="1" applyFill="1" applyBorder="1" applyAlignment="1">
      <alignment horizontal="center" textRotation="90"/>
    </xf>
    <xf numFmtId="0" fontId="29" fillId="10" borderId="11" xfId="0" applyFont="1" applyFill="1" applyBorder="1" applyAlignment="1">
      <alignment horizontal="center" textRotation="90"/>
    </xf>
    <xf numFmtId="0" fontId="28" fillId="0" borderId="0" xfId="0" applyFont="1" applyAlignment="1">
      <alignment textRotation="90"/>
    </xf>
    <xf numFmtId="0" fontId="28" fillId="0" borderId="0" xfId="0" applyFont="1"/>
    <xf numFmtId="0" fontId="29" fillId="0" borderId="0" xfId="0" applyFont="1" applyAlignment="1">
      <alignment horizontal="center" wrapText="1"/>
    </xf>
    <xf numFmtId="0" fontId="28" fillId="9" borderId="20" xfId="0" applyFont="1" applyFill="1" applyBorder="1" applyAlignment="1">
      <alignment textRotation="90"/>
    </xf>
    <xf numFmtId="0" fontId="29" fillId="8" borderId="21" xfId="0" applyFont="1" applyFill="1" applyBorder="1" applyAlignment="1">
      <alignment horizontal="right" vertical="top"/>
    </xf>
    <xf numFmtId="0" fontId="29" fillId="0" borderId="21" xfId="0" applyFont="1" applyBorder="1" applyAlignment="1">
      <alignment horizontal="center" wrapText="1"/>
    </xf>
    <xf numFmtId="0" fontId="29" fillId="0" borderId="22" xfId="0" applyFont="1" applyBorder="1" applyAlignment="1">
      <alignment horizontal="center" wrapText="1"/>
    </xf>
    <xf numFmtId="0" fontId="29" fillId="9" borderId="23" xfId="0" applyFont="1" applyFill="1" applyBorder="1" applyAlignment="1">
      <alignment horizontal="center" textRotation="90"/>
    </xf>
    <xf numFmtId="0" fontId="27" fillId="8" borderId="24" xfId="0" applyFont="1" applyFill="1" applyBorder="1" applyAlignment="1">
      <alignment horizontal="center" vertical="top"/>
    </xf>
    <xf numFmtId="165" fontId="0" fillId="0" borderId="24" xfId="0" applyNumberFormat="1" applyBorder="1"/>
    <xf numFmtId="165" fontId="0" fillId="0" borderId="25" xfId="0" applyNumberFormat="1" applyBorder="1"/>
    <xf numFmtId="0" fontId="29" fillId="9" borderId="9" xfId="0" applyFont="1" applyFill="1" applyBorder="1" applyAlignment="1">
      <alignment horizontal="center" textRotation="90"/>
    </xf>
    <xf numFmtId="0" fontId="27" fillId="8" borderId="12" xfId="0" applyFont="1" applyFill="1" applyBorder="1" applyAlignment="1">
      <alignment horizontal="center" vertical="top"/>
    </xf>
    <xf numFmtId="165" fontId="0" fillId="0" borderId="12" xfId="0" applyNumberFormat="1" applyBorder="1"/>
    <xf numFmtId="165" fontId="0" fillId="0" borderId="14" xfId="0" applyNumberFormat="1" applyBorder="1"/>
    <xf numFmtId="0" fontId="29" fillId="9" borderId="17" xfId="0" applyFont="1" applyFill="1" applyBorder="1" applyAlignment="1">
      <alignment horizontal="center" textRotation="90"/>
    </xf>
    <xf numFmtId="165" fontId="0" fillId="0" borderId="18" xfId="0" applyNumberFormat="1" applyBorder="1"/>
    <xf numFmtId="165" fontId="0" fillId="0" borderId="19" xfId="0" applyNumberFormat="1" applyBorder="1"/>
    <xf numFmtId="2" fontId="0" fillId="0" borderId="26" xfId="0" applyNumberFormat="1" applyBorder="1" applyAlignment="1">
      <alignment horizontal="center" vertical="center" wrapText="1"/>
    </xf>
    <xf numFmtId="2" fontId="0" fillId="0" borderId="27" xfId="0" applyNumberFormat="1" applyBorder="1" applyAlignment="1">
      <alignment horizontal="center" vertical="center" wrapText="1"/>
    </xf>
    <xf numFmtId="2" fontId="0" fillId="0" borderId="28" xfId="0" applyNumberFormat="1" applyBorder="1" applyAlignment="1">
      <alignment horizontal="center" vertical="center" wrapText="1"/>
    </xf>
    <xf numFmtId="0" fontId="29" fillId="10" borderId="29" xfId="0" applyFont="1" applyFill="1" applyBorder="1" applyAlignment="1">
      <alignment horizontal="center" textRotation="90"/>
    </xf>
    <xf numFmtId="0" fontId="27" fillId="10" borderId="30" xfId="0" applyFont="1" applyFill="1" applyBorder="1" applyAlignment="1">
      <alignment horizontal="center" vertical="top"/>
    </xf>
    <xf numFmtId="2" fontId="0" fillId="10" borderId="30" xfId="0" applyNumberFormat="1" applyFill="1" applyBorder="1"/>
    <xf numFmtId="0" fontId="27" fillId="8" borderId="31" xfId="0" applyFont="1" applyFill="1" applyBorder="1" applyAlignment="1">
      <alignment horizontal="center" vertical="top"/>
    </xf>
    <xf numFmtId="165" fontId="0" fillId="0" borderId="11" xfId="0" applyNumberFormat="1" applyBorder="1"/>
    <xf numFmtId="0" fontId="0" fillId="5" borderId="0" xfId="0" applyFill="1" applyAlignment="1">
      <alignment vertical="center"/>
    </xf>
    <xf numFmtId="0" fontId="0" fillId="5" borderId="0" xfId="0" applyFill="1"/>
    <xf numFmtId="0" fontId="0" fillId="0" borderId="0" xfId="0" quotePrefix="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0" fillId="11" borderId="0" xfId="0" applyFill="1"/>
    <xf numFmtId="0" fontId="11" fillId="11" borderId="0" xfId="0" applyFont="1" applyFill="1" applyAlignment="1">
      <alignment horizontal="center" wrapText="1"/>
    </xf>
  </cellXfs>
  <cellStyles count="2">
    <cellStyle name="Hyperlink" xfId="1" builtinId="8"/>
    <cellStyle name="Normal" xfId="0" builtinId="0"/>
  </cellStyles>
  <dxfs count="129">
    <dxf>
      <fill>
        <patternFill>
          <bgColor rgb="FFFFC000"/>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FC000"/>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7" tint="0.59996337778862885"/>
        </patternFill>
      </fill>
    </dxf>
    <dxf>
      <fill>
        <patternFill>
          <bgColor theme="9" tint="0.59996337778862885"/>
        </patternFill>
      </fill>
    </dxf>
    <dxf>
      <fill>
        <patternFill>
          <bgColor theme="0" tint="-0.24994659260841701"/>
        </patternFill>
      </fill>
    </dxf>
    <dxf>
      <fill>
        <patternFill>
          <bgColor theme="7" tint="0.59996337778862885"/>
        </patternFill>
      </fill>
    </dxf>
    <dxf>
      <fill>
        <patternFill>
          <bgColor theme="9" tint="0.59996337778862885"/>
        </patternFill>
      </fill>
    </dxf>
    <dxf>
      <fill>
        <patternFill>
          <bgColor theme="0" tint="-0.24994659260841701"/>
        </patternFill>
      </fill>
    </dxf>
    <dxf>
      <fill>
        <patternFill>
          <bgColor rgb="FFFFC000"/>
        </patternFill>
      </fill>
    </dxf>
    <dxf>
      <font>
        <b/>
        <i val="0"/>
        <color rgb="FFFFFF00"/>
      </font>
      <fill>
        <patternFill>
          <bgColor rgb="FFFF0000"/>
        </patternFill>
      </fill>
    </dxf>
    <dxf>
      <fill>
        <patternFill>
          <bgColor rgb="FFFFC000"/>
        </patternFill>
      </fill>
    </dxf>
    <dxf>
      <fill>
        <patternFill>
          <bgColor rgb="FFFFC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FC000"/>
        </patternFill>
      </fill>
    </dxf>
    <dxf>
      <font>
        <b/>
        <i val="0"/>
        <color rgb="FFFFFF00"/>
      </font>
      <fill>
        <patternFill>
          <bgColor rgb="FFFF0000"/>
        </patternFill>
      </fill>
    </dxf>
    <dxf>
      <fill>
        <patternFill>
          <bgColor rgb="FFFFC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124225</xdr:colOff>
      <xdr:row>15</xdr:row>
      <xdr:rowOff>252291</xdr:rowOff>
    </xdr:from>
    <xdr:to>
      <xdr:col>13</xdr:col>
      <xdr:colOff>3472543</xdr:colOff>
      <xdr:row>16</xdr:row>
      <xdr:rowOff>3266</xdr:rowOff>
    </xdr:to>
    <xdr:grpSp>
      <xdr:nvGrpSpPr>
        <xdr:cNvPr id="2" name="Group 1">
          <a:extLst>
            <a:ext uri="{FF2B5EF4-FFF2-40B4-BE49-F238E27FC236}">
              <a16:creationId xmlns:a16="http://schemas.microsoft.com/office/drawing/2014/main" id="{835F4900-025E-448C-8EA4-9D76365E15C4}"/>
            </a:ext>
          </a:extLst>
        </xdr:cNvPr>
        <xdr:cNvGrpSpPr/>
      </xdr:nvGrpSpPr>
      <xdr:grpSpPr>
        <a:xfrm>
          <a:off x="42463716" y="12582836"/>
          <a:ext cx="3348318" cy="305157"/>
          <a:chOff x="32017" y="8644537"/>
          <a:chExt cx="8049024" cy="742535"/>
        </a:xfrm>
      </xdr:grpSpPr>
      <xdr:pic>
        <xdr:nvPicPr>
          <xdr:cNvPr id="3" name="Picture 2">
            <a:extLst>
              <a:ext uri="{FF2B5EF4-FFF2-40B4-BE49-F238E27FC236}">
                <a16:creationId xmlns:a16="http://schemas.microsoft.com/office/drawing/2014/main" id="{64D7C2D2-5DD0-4A60-9031-7E4EF8622E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84"/>
          <a:stretch/>
        </xdr:blipFill>
        <xdr:spPr>
          <a:xfrm>
            <a:off x="32017" y="8644537"/>
            <a:ext cx="5763026" cy="742535"/>
          </a:xfrm>
          <a:prstGeom prst="rect">
            <a:avLst/>
          </a:prstGeom>
        </xdr:spPr>
      </xdr:pic>
      <xdr:pic>
        <xdr:nvPicPr>
          <xdr:cNvPr id="4" name="Picture 3">
            <a:extLst>
              <a:ext uri="{FF2B5EF4-FFF2-40B4-BE49-F238E27FC236}">
                <a16:creationId xmlns:a16="http://schemas.microsoft.com/office/drawing/2014/main" id="{2A111CED-A09C-46C7-87C9-B5B274F020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7394" y="8817429"/>
            <a:ext cx="492156" cy="326571"/>
          </a:xfrm>
          <a:prstGeom prst="rect">
            <a:avLst/>
          </a:prstGeom>
        </xdr:spPr>
      </xdr:pic>
      <xdr:pic>
        <xdr:nvPicPr>
          <xdr:cNvPr id="5" name="Picture 4">
            <a:extLst>
              <a:ext uri="{FF2B5EF4-FFF2-40B4-BE49-F238E27FC236}">
                <a16:creationId xmlns:a16="http://schemas.microsoft.com/office/drawing/2014/main" id="{29566FE9-8FFA-4BEA-8A64-684E18C35D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72839" y="8772605"/>
            <a:ext cx="563496" cy="281748"/>
          </a:xfrm>
          <a:prstGeom prst="rect">
            <a:avLst/>
          </a:prstGeom>
        </xdr:spPr>
      </xdr:pic>
      <xdr:pic>
        <xdr:nvPicPr>
          <xdr:cNvPr id="6" name="Picture 5">
            <a:extLst>
              <a:ext uri="{FF2B5EF4-FFF2-40B4-BE49-F238E27FC236}">
                <a16:creationId xmlns:a16="http://schemas.microsoft.com/office/drawing/2014/main" id="{A4B262B1-17E6-481B-87A9-5EC7EB77A8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84958" y="8775328"/>
            <a:ext cx="558050" cy="279025"/>
          </a:xfrm>
          <a:prstGeom prst="rect">
            <a:avLst/>
          </a:prstGeom>
        </xdr:spPr>
      </xdr:pic>
      <xdr:sp macro="" textlink="">
        <xdr:nvSpPr>
          <xdr:cNvPr id="7" name="TextBox 6">
            <a:extLst>
              <a:ext uri="{FF2B5EF4-FFF2-40B4-BE49-F238E27FC236}">
                <a16:creationId xmlns:a16="http://schemas.microsoft.com/office/drawing/2014/main" id="{5E83854C-E0F1-4E8E-9740-D56F3F62DC16}"/>
              </a:ext>
            </a:extLst>
          </xdr:cNvPr>
          <xdr:cNvSpPr txBox="1"/>
        </xdr:nvSpPr>
        <xdr:spPr>
          <a:xfrm>
            <a:off x="5807848" y="9099176"/>
            <a:ext cx="2273193" cy="198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500"/>
              <a:t>New Zealand                   Kazakhstan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124225</xdr:colOff>
      <xdr:row>15</xdr:row>
      <xdr:rowOff>252291</xdr:rowOff>
    </xdr:from>
    <xdr:to>
      <xdr:col>16</xdr:col>
      <xdr:colOff>3472543</xdr:colOff>
      <xdr:row>16</xdr:row>
      <xdr:rowOff>3266</xdr:rowOff>
    </xdr:to>
    <xdr:grpSp>
      <xdr:nvGrpSpPr>
        <xdr:cNvPr id="2" name="Group 1">
          <a:extLst>
            <a:ext uri="{FF2B5EF4-FFF2-40B4-BE49-F238E27FC236}">
              <a16:creationId xmlns:a16="http://schemas.microsoft.com/office/drawing/2014/main" id="{1F6512E4-45FE-4A0C-B079-45500C81CC99}"/>
            </a:ext>
          </a:extLst>
        </xdr:cNvPr>
        <xdr:cNvGrpSpPr/>
      </xdr:nvGrpSpPr>
      <xdr:grpSpPr>
        <a:xfrm>
          <a:off x="47215825" y="12485855"/>
          <a:ext cx="3348318" cy="485266"/>
          <a:chOff x="32017" y="8644537"/>
          <a:chExt cx="8049024" cy="742535"/>
        </a:xfrm>
      </xdr:grpSpPr>
      <xdr:pic>
        <xdr:nvPicPr>
          <xdr:cNvPr id="3" name="Picture 2">
            <a:extLst>
              <a:ext uri="{FF2B5EF4-FFF2-40B4-BE49-F238E27FC236}">
                <a16:creationId xmlns:a16="http://schemas.microsoft.com/office/drawing/2014/main" id="{6C236119-A460-4CB0-B9C1-A59EA28AA4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84"/>
          <a:stretch/>
        </xdr:blipFill>
        <xdr:spPr>
          <a:xfrm>
            <a:off x="32017" y="8644537"/>
            <a:ext cx="5763026" cy="742535"/>
          </a:xfrm>
          <a:prstGeom prst="rect">
            <a:avLst/>
          </a:prstGeom>
        </xdr:spPr>
      </xdr:pic>
      <xdr:pic>
        <xdr:nvPicPr>
          <xdr:cNvPr id="4" name="Picture 3">
            <a:extLst>
              <a:ext uri="{FF2B5EF4-FFF2-40B4-BE49-F238E27FC236}">
                <a16:creationId xmlns:a16="http://schemas.microsoft.com/office/drawing/2014/main" id="{B7F88E53-BC0A-472F-A095-9F3A6B0C19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7394" y="8817429"/>
            <a:ext cx="492156" cy="326571"/>
          </a:xfrm>
          <a:prstGeom prst="rect">
            <a:avLst/>
          </a:prstGeom>
        </xdr:spPr>
      </xdr:pic>
      <xdr:pic>
        <xdr:nvPicPr>
          <xdr:cNvPr id="5" name="Picture 4">
            <a:extLst>
              <a:ext uri="{FF2B5EF4-FFF2-40B4-BE49-F238E27FC236}">
                <a16:creationId xmlns:a16="http://schemas.microsoft.com/office/drawing/2014/main" id="{0AEDA54F-EA89-41FA-898A-34BD3C8F9A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72839" y="8772605"/>
            <a:ext cx="563496" cy="281748"/>
          </a:xfrm>
          <a:prstGeom prst="rect">
            <a:avLst/>
          </a:prstGeom>
        </xdr:spPr>
      </xdr:pic>
      <xdr:pic>
        <xdr:nvPicPr>
          <xdr:cNvPr id="6" name="Picture 5">
            <a:extLst>
              <a:ext uri="{FF2B5EF4-FFF2-40B4-BE49-F238E27FC236}">
                <a16:creationId xmlns:a16="http://schemas.microsoft.com/office/drawing/2014/main" id="{93238546-3BE1-4A6E-B4C3-39ABC87FD6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84958" y="8775328"/>
            <a:ext cx="558050" cy="279025"/>
          </a:xfrm>
          <a:prstGeom prst="rect">
            <a:avLst/>
          </a:prstGeom>
        </xdr:spPr>
      </xdr:pic>
      <xdr:sp macro="" textlink="">
        <xdr:nvSpPr>
          <xdr:cNvPr id="7" name="TextBox 6">
            <a:extLst>
              <a:ext uri="{FF2B5EF4-FFF2-40B4-BE49-F238E27FC236}">
                <a16:creationId xmlns:a16="http://schemas.microsoft.com/office/drawing/2014/main" id="{C68576FD-5D7C-4E02-A6B0-BDC8312CA944}"/>
              </a:ext>
            </a:extLst>
          </xdr:cNvPr>
          <xdr:cNvSpPr txBox="1"/>
        </xdr:nvSpPr>
        <xdr:spPr>
          <a:xfrm>
            <a:off x="5807848" y="9099176"/>
            <a:ext cx="2273193" cy="198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500"/>
              <a:t>New Zealand                   Kazakhstan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aass.space-safety.org/" TargetMode="External"/><Relationship Id="rId21" Type="http://schemas.openxmlformats.org/officeDocument/2006/relationships/hyperlink" Target="http://www.unoosa.org/oosa/en/ourwork/copuos/history.html" TargetMode="External"/><Relationship Id="rId42" Type="http://schemas.openxmlformats.org/officeDocument/2006/relationships/hyperlink" Target="https://orbitaldebris.jsc.nasa.gov/library/npr_8715_006b_.pdf" TargetMode="External"/><Relationship Id="rId63" Type="http://schemas.openxmlformats.org/officeDocument/2006/relationships/hyperlink" Target="https://commons.erau.edu/cgi/viewcontent.cgi?article=1255&amp;context=stm" TargetMode="External"/><Relationship Id="rId84" Type="http://schemas.openxmlformats.org/officeDocument/2006/relationships/hyperlink" Target="https://elaws.e-gov.go.jp/search/elawsSearch/elaws_search/lsg0500/detail?lawId=420AC1000000043" TargetMode="External"/><Relationship Id="rId16" Type="http://schemas.openxmlformats.org/officeDocument/2006/relationships/hyperlink" Target="mailto:niklas.hedman@un.org" TargetMode="External"/><Relationship Id="rId107" Type="http://schemas.openxmlformats.org/officeDocument/2006/relationships/hyperlink" Target="https://www8.cao.go.jp/space/english/index-e.html" TargetMode="External"/><Relationship Id="rId11" Type="http://schemas.openxmlformats.org/officeDocument/2006/relationships/hyperlink" Target="mailto:niklas.hedman@un.org" TargetMode="External"/><Relationship Id="rId32" Type="http://schemas.openxmlformats.org/officeDocument/2006/relationships/hyperlink" Target="https://standards.nasa.gov/standard/nasa/nasa-std-871914." TargetMode="External"/><Relationship Id="rId37" Type="http://schemas.openxmlformats.org/officeDocument/2006/relationships/hyperlink" Target="https://spacesafety.org/" TargetMode="External"/><Relationship Id="rId53" Type="http://schemas.openxmlformats.org/officeDocument/2006/relationships/hyperlink" Target="http://mstl.atl.calpoly.edu/~bklofas/Presentations/DevelopersWorkshop2017/1a_18SPCS.pdf" TargetMode="External"/><Relationship Id="rId58" Type="http://schemas.openxmlformats.org/officeDocument/2006/relationships/hyperlink" Target="mailto:Merissa.Velez@fcc.gov" TargetMode="External"/><Relationship Id="rId74" Type="http://schemas.openxmlformats.org/officeDocument/2006/relationships/hyperlink" Target="https://laws-lois.justice.gc.ca/eng/acts/R-5.4/FullText.html" TargetMode="External"/><Relationship Id="rId79" Type="http://schemas.openxmlformats.org/officeDocument/2006/relationships/hyperlink" Target="http://www.legislation.gov.uk/ukpga/1986/38/data.pdf" TargetMode="External"/><Relationship Id="rId102" Type="http://schemas.openxmlformats.org/officeDocument/2006/relationships/hyperlink" Target="mailto:junichi_horikawa@mhi.co.jp" TargetMode="External"/><Relationship Id="rId123" Type="http://schemas.openxmlformats.org/officeDocument/2006/relationships/hyperlink" Target="mailto:holger.krag@esa.int" TargetMode="External"/><Relationship Id="rId128" Type="http://schemas.openxmlformats.org/officeDocument/2006/relationships/hyperlink" Target="https://www.legifrance.gouv.fr/affichTexte.do?cidTexte=JORFTEXT000018931380&amp;fastPos" TargetMode="External"/><Relationship Id="rId5" Type="http://schemas.openxmlformats.org/officeDocument/2006/relationships/hyperlink" Target="http://www.unoosa.org/documents/pdf/spacelaw/treatystatus/AC105_C2_2019_CRP03E.pdf" TargetMode="External"/><Relationship Id="rId90" Type="http://schemas.openxmlformats.org/officeDocument/2006/relationships/hyperlink" Target="https://www8.cao.go.jp/space/english/activity/documents/space_activity_act.pdf" TargetMode="External"/><Relationship Id="rId95" Type="http://schemas.openxmlformats.org/officeDocument/2006/relationships/hyperlink" Target="https://www8.cao.go.jp/space/english/activity/documents/space_activity_regulation.pdf" TargetMode="External"/><Relationship Id="rId22" Type="http://schemas.openxmlformats.org/officeDocument/2006/relationships/hyperlink" Target="https://static.e-publishing.af.mil/production/1/af_se/publication/afi91-217/afi91-217.pdf" TargetMode="External"/><Relationship Id="rId27" Type="http://schemas.openxmlformats.org/officeDocument/2006/relationships/hyperlink" Target="http://www.unoosa.org/oosa/en/ourwork/spacelaw/treaties/intromoon-agreement.html" TargetMode="External"/><Relationship Id="rId43" Type="http://schemas.openxmlformats.org/officeDocument/2006/relationships/hyperlink" Target="https://standards.nasa.gov/standard/nasa/nasa-hdbk-871914" TargetMode="External"/><Relationship Id="rId48" Type="http://schemas.openxmlformats.org/officeDocument/2006/relationships/hyperlink" Target="https://www.space-track.org/documents/LCA_Handbook.pdf" TargetMode="External"/><Relationship Id="rId64" Type="http://schemas.openxmlformats.org/officeDocument/2006/relationships/hyperlink" Target="mailto:tomas.hrozensky@espi.or.at" TargetMode="External"/><Relationship Id="rId69" Type="http://schemas.openxmlformats.org/officeDocument/2006/relationships/hyperlink" Target="mailto:tjones@sia.org" TargetMode="External"/><Relationship Id="rId113" Type="http://schemas.openxmlformats.org/officeDocument/2006/relationships/hyperlink" Target="http://www.iadc-online.org/" TargetMode="External"/><Relationship Id="rId118" Type="http://schemas.openxmlformats.org/officeDocument/2006/relationships/hyperlink" Target="http://iaass.space-safety.org/organization/" TargetMode="External"/><Relationship Id="rId134" Type="http://schemas.openxmlformats.org/officeDocument/2006/relationships/drawing" Target="../drawings/drawing1.xml"/><Relationship Id="rId80" Type="http://schemas.openxmlformats.org/officeDocument/2006/relationships/hyperlink" Target="http://www.legislation.gov.uk/ukpga/2018/5/enacted/data.pdf" TargetMode="External"/><Relationship Id="rId85" Type="http://schemas.openxmlformats.org/officeDocument/2006/relationships/hyperlink" Target="https://www8.cao.go.jp/space/english/index-e.html" TargetMode="External"/><Relationship Id="rId12" Type="http://schemas.openxmlformats.org/officeDocument/2006/relationships/hyperlink" Target="mailto:niklas.hedman@un.org" TargetMode="External"/><Relationship Id="rId17" Type="http://schemas.openxmlformats.org/officeDocument/2006/relationships/hyperlink" Target="http://www.unoosa.org/pdf/publications/st_space_49E.pdf" TargetMode="External"/><Relationship Id="rId33" Type="http://schemas.openxmlformats.org/officeDocument/2006/relationships/hyperlink" Target="https://www.satelliteconfers.org/wp-content/uploads/2019/02/CONFERS-Operating-Practices-Approved-1-Feb-2019-003.pdf" TargetMode="External"/><Relationship Id="rId38" Type="http://schemas.openxmlformats.org/officeDocument/2006/relationships/hyperlink" Target="https://spacesafety.org/?page_id=310" TargetMode="External"/><Relationship Id="rId59" Type="http://schemas.openxmlformats.org/officeDocument/2006/relationships/hyperlink" Target="https://www.apt.int/" TargetMode="External"/><Relationship Id="rId103" Type="http://schemas.openxmlformats.org/officeDocument/2006/relationships/hyperlink" Target="https://www8.cao.go.jp/space/english/index-e.html" TargetMode="External"/><Relationship Id="rId108" Type="http://schemas.openxmlformats.org/officeDocument/2006/relationships/hyperlink" Target="mailto:junichi_horikawa@mhi.co.jp" TargetMode="External"/><Relationship Id="rId124" Type="http://schemas.openxmlformats.org/officeDocument/2006/relationships/hyperlink" Target="https://cosparhq.cnes.fr/" TargetMode="External"/><Relationship Id="rId129" Type="http://schemas.openxmlformats.org/officeDocument/2006/relationships/hyperlink" Target="https://www.legifrance.gouv.fr/affichTexte.do?cidTexte=JORFTEXT000018931380&amp;fastPos" TargetMode="External"/><Relationship Id="rId54" Type="http://schemas.openxmlformats.org/officeDocument/2006/relationships/hyperlink" Target="http://mstl.atl.calpoly.edu/~bklofas/Presentations/DevelopersWorkshop2017/1a_18SPCS.pdf" TargetMode="External"/><Relationship Id="rId70" Type="http://schemas.openxmlformats.org/officeDocument/2006/relationships/hyperlink" Target="http://www.federalregister.gov/" TargetMode="External"/><Relationship Id="rId75" Type="http://schemas.openxmlformats.org/officeDocument/2006/relationships/hyperlink" Target="https://standards.nasa.gov/standard/nasa/nasa-hdbk-871914" TargetMode="External"/><Relationship Id="rId91" Type="http://schemas.openxmlformats.org/officeDocument/2006/relationships/hyperlink" Target="https://www8.cao.go.jp/space/english/index-e.html" TargetMode="External"/><Relationship Id="rId96" Type="http://schemas.openxmlformats.org/officeDocument/2006/relationships/hyperlink" Target="https://www8.cao.go.jp/space/english/activity/documents/space_activity_order.pdf" TargetMode="External"/><Relationship Id="rId1" Type="http://schemas.openxmlformats.org/officeDocument/2006/relationships/hyperlink" Target="http://www.unoosa.org/" TargetMode="External"/><Relationship Id="rId6" Type="http://schemas.openxmlformats.org/officeDocument/2006/relationships/hyperlink" Target="http://www.unoosa.org/" TargetMode="External"/><Relationship Id="rId23" Type="http://schemas.openxmlformats.org/officeDocument/2006/relationships/hyperlink" Target="https://iislweb.org/" TargetMode="External"/><Relationship Id="rId28" Type="http://schemas.openxmlformats.org/officeDocument/2006/relationships/hyperlink" Target="http://everyspec.com/ESA/ECSS-U-AS-10C_47899/" TargetMode="External"/><Relationship Id="rId49" Type="http://schemas.openxmlformats.org/officeDocument/2006/relationships/hyperlink" Target="https://www.space-track.org/" TargetMode="External"/><Relationship Id="rId114" Type="http://schemas.openxmlformats.org/officeDocument/2006/relationships/hyperlink" Target="mailto:dryden@iso.org" TargetMode="External"/><Relationship Id="rId119" Type="http://schemas.openxmlformats.org/officeDocument/2006/relationships/hyperlink" Target="https://www.iso.org/standards.html" TargetMode="External"/><Relationship Id="rId44" Type="http://schemas.openxmlformats.org/officeDocument/2006/relationships/hyperlink" Target="https://standards.nasa.gov/standard/nasa/nasa-hdbk-871914" TargetMode="External"/><Relationship Id="rId60" Type="http://schemas.openxmlformats.org/officeDocument/2006/relationships/hyperlink" Target="https://en.wikipedia.org/wiki/Asia-Pacific_Telecommunity" TargetMode="External"/><Relationship Id="rId65" Type="http://schemas.openxmlformats.org/officeDocument/2006/relationships/hyperlink" Target="http://avntraining.hartrao.ac.za/images/Schools/2016Feb/20160224_Wednesday/AVN2016_SANSATraining.pdf" TargetMode="External"/><Relationship Id="rId81" Type="http://schemas.openxmlformats.org/officeDocument/2006/relationships/hyperlink" Target="http://www.unoosa.org/documents/pdf/hlf/HLF2017/presentations/Day3/Special_Session/Presentation1.pdf" TargetMode="External"/><Relationship Id="rId86" Type="http://schemas.openxmlformats.org/officeDocument/2006/relationships/hyperlink" Target="mailto:junichi_horikawa@mhi.co.jp" TargetMode="External"/><Relationship Id="rId130" Type="http://schemas.openxmlformats.org/officeDocument/2006/relationships/hyperlink" Target="http://www.ase.org/" TargetMode="External"/><Relationship Id="rId135" Type="http://schemas.openxmlformats.org/officeDocument/2006/relationships/vmlDrawing" Target="../drawings/vmlDrawing1.vml"/><Relationship Id="rId13" Type="http://schemas.openxmlformats.org/officeDocument/2006/relationships/hyperlink" Target="mailto:niklas.hedman@un.org" TargetMode="External"/><Relationship Id="rId18" Type="http://schemas.openxmlformats.org/officeDocument/2006/relationships/hyperlink" Target="http://www.unoosa.org/oosa/en/members/index.html" TargetMode="External"/><Relationship Id="rId39" Type="http://schemas.openxmlformats.org/officeDocument/2006/relationships/hyperlink" Target="https://static1.squarespace.com/static/5418c831e4b0fa4ecac1bacd/t/56e9b62337013b6c063a655a/1458157095454/cds_rev13_final2.pdf" TargetMode="External"/><Relationship Id="rId109" Type="http://schemas.openxmlformats.org/officeDocument/2006/relationships/hyperlink" Target="http://www.ansi.org/" TargetMode="External"/><Relationship Id="rId34" Type="http://schemas.openxmlformats.org/officeDocument/2006/relationships/hyperlink" Target="https://www.satelliteconfers.org/" TargetMode="External"/><Relationship Id="rId50" Type="http://schemas.openxmlformats.org/officeDocument/2006/relationships/hyperlink" Target="https://www.space-track.org/" TargetMode="External"/><Relationship Id="rId55" Type="http://schemas.openxmlformats.org/officeDocument/2006/relationships/hyperlink" Target="http://mstl.atl.calpoly.edu/~bklofas/Presentations/DevelopersWorkshop2017/1a_18SPCS.pdf" TargetMode="External"/><Relationship Id="rId76" Type="http://schemas.openxmlformats.org/officeDocument/2006/relationships/hyperlink" Target="https://ntrs.nasa.gov/search.jsp?R=20180001258" TargetMode="External"/><Relationship Id="rId97" Type="http://schemas.openxmlformats.org/officeDocument/2006/relationships/hyperlink" Target="https://www8.cao.go.jp/space/english/index-e.html" TargetMode="External"/><Relationship Id="rId104" Type="http://schemas.openxmlformats.org/officeDocument/2006/relationships/hyperlink" Target="mailto:junichi_horikawa@mhi.co.jp" TargetMode="External"/><Relationship Id="rId120" Type="http://schemas.openxmlformats.org/officeDocument/2006/relationships/hyperlink" Target="http://www.iso.org/" TargetMode="External"/><Relationship Id="rId125" Type="http://schemas.openxmlformats.org/officeDocument/2006/relationships/hyperlink" Target="https://www.cospar-assembly.org/" TargetMode="External"/><Relationship Id="rId7" Type="http://schemas.openxmlformats.org/officeDocument/2006/relationships/hyperlink" Target="http://www.calpoly.edu/" TargetMode="External"/><Relationship Id="rId71" Type="http://schemas.openxmlformats.org/officeDocument/2006/relationships/hyperlink" Target="http://www.regulations.gov/" TargetMode="External"/><Relationship Id="rId92" Type="http://schemas.openxmlformats.org/officeDocument/2006/relationships/hyperlink" Target="mailto:junichi_horikawa@mhi.co.jp" TargetMode="External"/><Relationship Id="rId2" Type="http://schemas.openxmlformats.org/officeDocument/2006/relationships/hyperlink" Target="http://www.aeb.gov.br/" TargetMode="External"/><Relationship Id="rId29" Type="http://schemas.openxmlformats.org/officeDocument/2006/relationships/hyperlink" Target="mailto:holger.krag@esa.int" TargetMode="External"/><Relationship Id="rId24" Type="http://schemas.openxmlformats.org/officeDocument/2006/relationships/hyperlink" Target="http://www.unoosa.org/oosa/en/ourwork/spacelaw/treaties/introrescueagreement.html" TargetMode="External"/><Relationship Id="rId40" Type="http://schemas.openxmlformats.org/officeDocument/2006/relationships/hyperlink" Target="mailto:bellardo@calpoly.edu" TargetMode="External"/><Relationship Id="rId45" Type="http://schemas.openxmlformats.org/officeDocument/2006/relationships/hyperlink" Target="https://www.space-track.org/documents/How_the_JSpOC_Calculates_Probability_of_Collision.pdf" TargetMode="External"/><Relationship Id="rId66" Type="http://schemas.openxmlformats.org/officeDocument/2006/relationships/hyperlink" Target="https://www.sansa.org.za/%20|" TargetMode="External"/><Relationship Id="rId87" Type="http://schemas.openxmlformats.org/officeDocument/2006/relationships/hyperlink" Target="https://www8.cao.go.jp/space/english/index-e.html" TargetMode="External"/><Relationship Id="rId110" Type="http://schemas.openxmlformats.org/officeDocument/2006/relationships/hyperlink" Target="https://www.itu.int/rec/R-REC-S.1003-2-201012-I/en" TargetMode="External"/><Relationship Id="rId115" Type="http://schemas.openxmlformats.org/officeDocument/2006/relationships/hyperlink" Target="mailto:oltrogge@agi.com" TargetMode="External"/><Relationship Id="rId131" Type="http://schemas.openxmlformats.org/officeDocument/2006/relationships/hyperlink" Target="mailto:marknbrown2019@gmail.com" TargetMode="External"/><Relationship Id="rId136" Type="http://schemas.openxmlformats.org/officeDocument/2006/relationships/comments" Target="../comments1.xml"/><Relationship Id="rId61" Type="http://schemas.openxmlformats.org/officeDocument/2006/relationships/hyperlink" Target="http://www.cnsa.gov.cn/english/" TargetMode="External"/><Relationship Id="rId82" Type="http://schemas.openxmlformats.org/officeDocument/2006/relationships/hyperlink" Target="https://www.space.gov.ae/" TargetMode="External"/><Relationship Id="rId19" Type="http://schemas.openxmlformats.org/officeDocument/2006/relationships/hyperlink" Target="http://www.unoosa.org/oosa/en/members/index.html" TargetMode="External"/><Relationship Id="rId14" Type="http://schemas.openxmlformats.org/officeDocument/2006/relationships/hyperlink" Target="mailto:niklas.hedman@un.org" TargetMode="External"/><Relationship Id="rId30" Type="http://schemas.openxmlformats.org/officeDocument/2006/relationships/hyperlink" Target="https://www.iadc-online.org/References/Docu/admin-ipol-2014-002e.pdf" TargetMode="External"/><Relationship Id="rId35" Type="http://schemas.openxmlformats.org/officeDocument/2006/relationships/hyperlink" Target="https://www.satelliteconfers.org/members/" TargetMode="External"/><Relationship Id="rId56" Type="http://schemas.openxmlformats.org/officeDocument/2006/relationships/hyperlink" Target="http://mstl.atl.calpoly.edu/~bklofas/Presentations/DevelopersWorkshop2017/1a_18SPCS.pdf" TargetMode="External"/><Relationship Id="rId77" Type="http://schemas.openxmlformats.org/officeDocument/2006/relationships/hyperlink" Target="https://www8.cao.go.jp/space/english/index-e.html" TargetMode="External"/><Relationship Id="rId100" Type="http://schemas.openxmlformats.org/officeDocument/2006/relationships/hyperlink" Target="mailto:junichi_horikawa@mhi.co.jp" TargetMode="External"/><Relationship Id="rId105" Type="http://schemas.openxmlformats.org/officeDocument/2006/relationships/hyperlink" Target="https://www8.cao.go.jp/space/english/index-e.html" TargetMode="External"/><Relationship Id="rId126" Type="http://schemas.openxmlformats.org/officeDocument/2006/relationships/hyperlink" Target="http://www.unoosa.org/documents/pdf/copuos/stsc/2019/tech-07E.pdf" TargetMode="External"/><Relationship Id="rId8" Type="http://schemas.openxmlformats.org/officeDocument/2006/relationships/hyperlink" Target="mailto:niklas.hedman@un.org" TargetMode="External"/><Relationship Id="rId51" Type="http://schemas.openxmlformats.org/officeDocument/2006/relationships/hyperlink" Target="https://www.space-track.org/" TargetMode="External"/><Relationship Id="rId72" Type="http://schemas.openxmlformats.org/officeDocument/2006/relationships/hyperlink" Target="https://www.space.commerce.gov/" TargetMode="External"/><Relationship Id="rId93" Type="http://schemas.openxmlformats.org/officeDocument/2006/relationships/hyperlink" Target="https://www8.cao.go.jp/space/english/index-e.html" TargetMode="External"/><Relationship Id="rId98" Type="http://schemas.openxmlformats.org/officeDocument/2006/relationships/hyperlink" Target="mailto:junichi_horikawa@mhi.co.jp" TargetMode="External"/><Relationship Id="rId121" Type="http://schemas.openxmlformats.org/officeDocument/2006/relationships/hyperlink" Target="https://www.iadc-online.org/Documents/IADC-2002-01,%20IADC%20Space%20Debris%20Guidelines,%20Revision%201.pdf" TargetMode="External"/><Relationship Id="rId3" Type="http://schemas.openxmlformats.org/officeDocument/2006/relationships/hyperlink" Target="http://www.aiaa.org/" TargetMode="External"/><Relationship Id="rId25" Type="http://schemas.openxmlformats.org/officeDocument/2006/relationships/hyperlink" Target="http://www.unoosa.org/pdf/gares/ARES_18_1962E.pdf" TargetMode="External"/><Relationship Id="rId46" Type="http://schemas.openxmlformats.org/officeDocument/2006/relationships/hyperlink" Target="https://www.space-track.org/documents/Spaceflight_Safety_Handbook_for_Operators.pdf" TargetMode="External"/><Relationship Id="rId67" Type="http://schemas.openxmlformats.org/officeDocument/2006/relationships/hyperlink" Target="http://www.sia.org/" TargetMode="External"/><Relationship Id="rId116" Type="http://schemas.openxmlformats.org/officeDocument/2006/relationships/hyperlink" Target="https://www.sae.org/standards/" TargetMode="External"/><Relationship Id="rId20" Type="http://schemas.openxmlformats.org/officeDocument/2006/relationships/hyperlink" Target="http://www.unoosa.org/oosa/en/ourwork/copuos/history.html" TargetMode="External"/><Relationship Id="rId41" Type="http://schemas.openxmlformats.org/officeDocument/2006/relationships/hyperlink" Target="https://orbitaldebris.jsc.nasa.gov/library/usg_od_standard_practices.pdf" TargetMode="External"/><Relationship Id="rId62" Type="http://schemas.openxmlformats.org/officeDocument/2006/relationships/hyperlink" Target="https://swfound.org/media/50864/gong_mitigationchina.pdf" TargetMode="External"/><Relationship Id="rId83" Type="http://schemas.openxmlformats.org/officeDocument/2006/relationships/hyperlink" Target="https://www.space.commerce.gov/policy/national-space-policy/" TargetMode="External"/><Relationship Id="rId88" Type="http://schemas.openxmlformats.org/officeDocument/2006/relationships/hyperlink" Target="mailto:junichi_horikawa@mhi.co.jp" TargetMode="External"/><Relationship Id="rId111" Type="http://schemas.openxmlformats.org/officeDocument/2006/relationships/hyperlink" Target="http://www.unoosa.org/documents/pdf/copuos/stsc/2019/tech-07E.pdf" TargetMode="External"/><Relationship Id="rId132" Type="http://schemas.openxmlformats.org/officeDocument/2006/relationships/hyperlink" Target="https://docs.fcc.gov/public/attachments/DOC-363486A1.pdf" TargetMode="External"/><Relationship Id="rId15" Type="http://schemas.openxmlformats.org/officeDocument/2006/relationships/hyperlink" Target="mailto:niklas.hedman@un.org" TargetMode="External"/><Relationship Id="rId36" Type="http://schemas.openxmlformats.org/officeDocument/2006/relationships/hyperlink" Target="https://www.satelliteconfers.org/about-us/" TargetMode="External"/><Relationship Id="rId57" Type="http://schemas.openxmlformats.org/officeDocument/2006/relationships/hyperlink" Target="https://www.space.commerce.gov/" TargetMode="External"/><Relationship Id="rId106" Type="http://schemas.openxmlformats.org/officeDocument/2006/relationships/hyperlink" Target="mailto:junichi_horikawa@mhi.co.jp" TargetMode="External"/><Relationship Id="rId127" Type="http://schemas.openxmlformats.org/officeDocument/2006/relationships/hyperlink" Target="http://www.unoosa.org/documents/pdf/copuos/stsc/2019/tech-07E.pdf" TargetMode="External"/><Relationship Id="rId10" Type="http://schemas.openxmlformats.org/officeDocument/2006/relationships/hyperlink" Target="mailto:niklas.hedman@un.org" TargetMode="External"/><Relationship Id="rId31" Type="http://schemas.openxmlformats.org/officeDocument/2006/relationships/hyperlink" Target="mailto:holger.krag@esa.int" TargetMode="External"/><Relationship Id="rId52" Type="http://schemas.openxmlformats.org/officeDocument/2006/relationships/hyperlink" Target="https://www.space-track.org/" TargetMode="External"/><Relationship Id="rId73" Type="http://schemas.openxmlformats.org/officeDocument/2006/relationships/hyperlink" Target="http://www.ic.gc.ca/eic/site/smt-gst.nsf/eng/h_sf01878.html" TargetMode="External"/><Relationship Id="rId78" Type="http://schemas.openxmlformats.org/officeDocument/2006/relationships/hyperlink" Target="mailto:junichi_horikawa@mhi.co.jp" TargetMode="External"/><Relationship Id="rId94" Type="http://schemas.openxmlformats.org/officeDocument/2006/relationships/hyperlink" Target="mailto:junichi_horikawa@mhi.co.jp" TargetMode="External"/><Relationship Id="rId99" Type="http://schemas.openxmlformats.org/officeDocument/2006/relationships/hyperlink" Target="https://www8.cao.go.jp/space/english/index-e.html" TargetMode="External"/><Relationship Id="rId101" Type="http://schemas.openxmlformats.org/officeDocument/2006/relationships/hyperlink" Target="https://www8.cao.go.jp/space/english/index-e.html" TargetMode="External"/><Relationship Id="rId122" Type="http://schemas.openxmlformats.org/officeDocument/2006/relationships/hyperlink" Target="https://www.iadc-online.org/" TargetMode="External"/><Relationship Id="rId4" Type="http://schemas.openxmlformats.org/officeDocument/2006/relationships/hyperlink" Target="http://www.unoosa.org/documents/pdf/spacelaw/treatystatus/AC105_C2_2019_CRP03E.pdf" TargetMode="External"/><Relationship Id="rId9" Type="http://schemas.openxmlformats.org/officeDocument/2006/relationships/hyperlink" Target="mailto:niklas.hedman@un.org" TargetMode="External"/><Relationship Id="rId26" Type="http://schemas.openxmlformats.org/officeDocument/2006/relationships/hyperlink" Target="http://www.unoosa.org/oosa/en/ourwork/spacelaw/principles/nps-principles.html" TargetMode="External"/><Relationship Id="rId47" Type="http://schemas.openxmlformats.org/officeDocument/2006/relationships/hyperlink" Target="https://www.space-track.org/documents/Recommendations_Optimal_Cubesat_Operations_V2.pdf" TargetMode="External"/><Relationship Id="rId68" Type="http://schemas.openxmlformats.org/officeDocument/2006/relationships/hyperlink" Target="https://www.sia.org/members/" TargetMode="External"/><Relationship Id="rId89" Type="http://schemas.openxmlformats.org/officeDocument/2006/relationships/hyperlink" Target="mailto:info@spacesafety.org" TargetMode="External"/><Relationship Id="rId112" Type="http://schemas.openxmlformats.org/officeDocument/2006/relationships/hyperlink" Target="http://www.unoosa.org/documents/pdf/copuos/stsc/2019/tech-07E.pdf" TargetMode="External"/><Relationship Id="rId13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17" Type="http://schemas.openxmlformats.org/officeDocument/2006/relationships/hyperlink" Target="https://standards.nasa.gov/standard/nasa/nasa-std-871914." TargetMode="External"/><Relationship Id="rId21" Type="http://schemas.openxmlformats.org/officeDocument/2006/relationships/hyperlink" Target="http://www.unoosa.org/pdf/publications/st_space_49E.pdf" TargetMode="External"/><Relationship Id="rId42" Type="http://schemas.openxmlformats.org/officeDocument/2006/relationships/hyperlink" Target="https://www.satelliteconfers.org/members/" TargetMode="External"/><Relationship Id="rId63" Type="http://schemas.openxmlformats.org/officeDocument/2006/relationships/hyperlink" Target="https://www.space.commerce.gov/" TargetMode="External"/><Relationship Id="rId84" Type="http://schemas.openxmlformats.org/officeDocument/2006/relationships/hyperlink" Target="https://standards.nasa.gov/standard/nasa/nasa-hdbk-871914" TargetMode="External"/><Relationship Id="rId138" Type="http://schemas.openxmlformats.org/officeDocument/2006/relationships/vmlDrawing" Target="../drawings/vmlDrawing2.vml"/><Relationship Id="rId16" Type="http://schemas.openxmlformats.org/officeDocument/2006/relationships/hyperlink" Target="mailto:niklas.hedman@un.org" TargetMode="External"/><Relationship Id="rId107" Type="http://schemas.openxmlformats.org/officeDocument/2006/relationships/hyperlink" Target="https://www8.cao.go.jp/space/english/index-e.html" TargetMode="External"/><Relationship Id="rId11" Type="http://schemas.openxmlformats.org/officeDocument/2006/relationships/hyperlink" Target="mailto:niklas.hedman@un.org" TargetMode="External"/><Relationship Id="rId32" Type="http://schemas.openxmlformats.org/officeDocument/2006/relationships/hyperlink" Target="http://www.unoosa.org/oosa/en/ourwork/spacelaw/treaties/introrescueagreement.html" TargetMode="External"/><Relationship Id="rId37" Type="http://schemas.openxmlformats.org/officeDocument/2006/relationships/hyperlink" Target="http://www.iso.org/" TargetMode="External"/><Relationship Id="rId53" Type="http://schemas.openxmlformats.org/officeDocument/2006/relationships/hyperlink" Target="https://www.space-track.org/documents/Recommendations_Optimal_Cubesat_Operations_V2.pdf" TargetMode="External"/><Relationship Id="rId58" Type="http://schemas.openxmlformats.org/officeDocument/2006/relationships/hyperlink" Target="https://www.space-track.org/" TargetMode="External"/><Relationship Id="rId74" Type="http://schemas.openxmlformats.org/officeDocument/2006/relationships/hyperlink" Target="http://avntraining.hartrao.ac.za/images/Schools/2016Feb/20160224_Wednesday/AVN2016_SANSATraining.pdf" TargetMode="External"/><Relationship Id="rId79" Type="http://schemas.openxmlformats.org/officeDocument/2006/relationships/hyperlink" Target="http://www.federalregister.gov/" TargetMode="External"/><Relationship Id="rId102" Type="http://schemas.openxmlformats.org/officeDocument/2006/relationships/hyperlink" Target="https://www8.cao.go.jp/space/english/activity/documents/space_activity_order.pdf" TargetMode="External"/><Relationship Id="rId123" Type="http://schemas.openxmlformats.org/officeDocument/2006/relationships/hyperlink" Target="https://www.iadc-online.org/Documents/IADC-2002-01,%20IADC%20Space%20Debris%20Guidelines,%20Revision%201.pdf" TargetMode="External"/><Relationship Id="rId128" Type="http://schemas.openxmlformats.org/officeDocument/2006/relationships/hyperlink" Target="https://iaaweb.org/iaa/Scientific%20Activity/sg514finalreport.pdf" TargetMode="External"/><Relationship Id="rId5" Type="http://schemas.openxmlformats.org/officeDocument/2006/relationships/hyperlink" Target="http://www.aeb.gov.br/" TargetMode="External"/><Relationship Id="rId90" Type="http://schemas.openxmlformats.org/officeDocument/2006/relationships/hyperlink" Target="https://elaws.e-gov.go.jp/search/elawsSearch/elaws_search/lsg0500/detail?lawId=420AC1000000043" TargetMode="External"/><Relationship Id="rId95" Type="http://schemas.openxmlformats.org/officeDocument/2006/relationships/hyperlink" Target="mailto:info@spacesafety.org" TargetMode="External"/><Relationship Id="rId22" Type="http://schemas.openxmlformats.org/officeDocument/2006/relationships/hyperlink" Target="http://www.unoosa.org/oosa/en/members/index.html" TargetMode="External"/><Relationship Id="rId27" Type="http://schemas.openxmlformats.org/officeDocument/2006/relationships/hyperlink" Target="https://static.e-publishing.af.mil/production/1/af_se/publication/afi91-217/afi91-217.pdf" TargetMode="External"/><Relationship Id="rId43" Type="http://schemas.openxmlformats.org/officeDocument/2006/relationships/hyperlink" Target="https://www.satelliteconfers.org/about-us/" TargetMode="External"/><Relationship Id="rId48" Type="http://schemas.openxmlformats.org/officeDocument/2006/relationships/hyperlink" Target="https://orbitaldebris.jsc.nasa.gov/library/usg_od_standard_practices.pdf" TargetMode="External"/><Relationship Id="rId64" Type="http://schemas.openxmlformats.org/officeDocument/2006/relationships/hyperlink" Target="https://cosparhq.cnes.fr/" TargetMode="External"/><Relationship Id="rId69" Type="http://schemas.openxmlformats.org/officeDocument/2006/relationships/hyperlink" Target="https://en.wikipedia.org/wiki/Asia-Pacific_Telecommunity" TargetMode="External"/><Relationship Id="rId113" Type="http://schemas.openxmlformats.org/officeDocument/2006/relationships/hyperlink" Target="https://www8.cao.go.jp/space/english/index-e.html" TargetMode="External"/><Relationship Id="rId118" Type="http://schemas.openxmlformats.org/officeDocument/2006/relationships/hyperlink" Target="https://standards.nasa.gov/standard/nasa/nasa-hdbk-871914" TargetMode="External"/><Relationship Id="rId134" Type="http://schemas.openxmlformats.org/officeDocument/2006/relationships/hyperlink" Target="http://www.ase.org/" TargetMode="External"/><Relationship Id="rId139" Type="http://schemas.openxmlformats.org/officeDocument/2006/relationships/comments" Target="../comments2.xml"/><Relationship Id="rId80" Type="http://schemas.openxmlformats.org/officeDocument/2006/relationships/hyperlink" Target="http://www.regulations.gov/" TargetMode="External"/><Relationship Id="rId85" Type="http://schemas.openxmlformats.org/officeDocument/2006/relationships/hyperlink" Target="https://ntrs.nasa.gov/search.jsp?R=20180001258" TargetMode="External"/><Relationship Id="rId12" Type="http://schemas.openxmlformats.org/officeDocument/2006/relationships/hyperlink" Target="mailto:niklas.hedman@un.org" TargetMode="External"/><Relationship Id="rId17" Type="http://schemas.openxmlformats.org/officeDocument/2006/relationships/hyperlink" Target="mailto:niklas.hedman@un.org" TargetMode="External"/><Relationship Id="rId33" Type="http://schemas.openxmlformats.org/officeDocument/2006/relationships/hyperlink" Target="http://www.unoosa.org/pdf/gares/ARES_18_1962E.pdf" TargetMode="External"/><Relationship Id="rId38" Type="http://schemas.openxmlformats.org/officeDocument/2006/relationships/hyperlink" Target="http://everyspec.com/ESA/ECSS-U-AS-10C_47899/" TargetMode="External"/><Relationship Id="rId59" Type="http://schemas.openxmlformats.org/officeDocument/2006/relationships/hyperlink" Target="http://mstl.atl.calpoly.edu/~bklofas/Presentations/DevelopersWorkshop2017/1a_18SPCS.pdf" TargetMode="External"/><Relationship Id="rId103" Type="http://schemas.openxmlformats.org/officeDocument/2006/relationships/hyperlink" Target="https://www8.cao.go.jp/space/english/index-e.html" TargetMode="External"/><Relationship Id="rId108" Type="http://schemas.openxmlformats.org/officeDocument/2006/relationships/hyperlink" Target="mailto:junichi_horikawa@mhi.co.jp" TargetMode="External"/><Relationship Id="rId124" Type="http://schemas.openxmlformats.org/officeDocument/2006/relationships/hyperlink" Target="https://www.iadc-online.org/" TargetMode="External"/><Relationship Id="rId129" Type="http://schemas.openxmlformats.org/officeDocument/2006/relationships/hyperlink" Target="https://iaaweb.org/" TargetMode="External"/><Relationship Id="rId54" Type="http://schemas.openxmlformats.org/officeDocument/2006/relationships/hyperlink" Target="https://www.space-track.org/documents/LCA_Handbook.pdf" TargetMode="External"/><Relationship Id="rId70" Type="http://schemas.openxmlformats.org/officeDocument/2006/relationships/hyperlink" Target="http://www.cnsa.gov.cn/english/" TargetMode="External"/><Relationship Id="rId75" Type="http://schemas.openxmlformats.org/officeDocument/2006/relationships/hyperlink" Target="https://www.sansa.org.za/%20|" TargetMode="External"/><Relationship Id="rId91" Type="http://schemas.openxmlformats.org/officeDocument/2006/relationships/hyperlink" Target="https://www8.cao.go.jp/space/english/index-e.html" TargetMode="External"/><Relationship Id="rId96" Type="http://schemas.openxmlformats.org/officeDocument/2006/relationships/hyperlink" Target="https://www8.cao.go.jp/space/english/activity/documents/space_activity_act.pdf" TargetMode="External"/><Relationship Id="rId1" Type="http://schemas.openxmlformats.org/officeDocument/2006/relationships/hyperlink" Target="https://www.itu.int/rec/R-REC-S.1003-2-201012-I/en" TargetMode="External"/><Relationship Id="rId6" Type="http://schemas.openxmlformats.org/officeDocument/2006/relationships/hyperlink" Target="http://www.aiaa.org/" TargetMode="External"/><Relationship Id="rId23" Type="http://schemas.openxmlformats.org/officeDocument/2006/relationships/hyperlink" Target="http://www.unoosa.org/oosa/en/members/index.html" TargetMode="External"/><Relationship Id="rId28" Type="http://schemas.openxmlformats.org/officeDocument/2006/relationships/hyperlink" Target="https://www.sae.org/standards/" TargetMode="External"/><Relationship Id="rId49" Type="http://schemas.openxmlformats.org/officeDocument/2006/relationships/hyperlink" Target="https://orbitaldebris.jsc.nasa.gov/library/npr_8715_006b_.pdf" TargetMode="External"/><Relationship Id="rId114" Type="http://schemas.openxmlformats.org/officeDocument/2006/relationships/hyperlink" Target="mailto:junichi_horikawa@mhi.co.jp" TargetMode="External"/><Relationship Id="rId119" Type="http://schemas.openxmlformats.org/officeDocument/2006/relationships/hyperlink" Target="http://www.ansi.org/" TargetMode="External"/><Relationship Id="rId44" Type="http://schemas.openxmlformats.org/officeDocument/2006/relationships/hyperlink" Target="https://spacesafety.org/" TargetMode="External"/><Relationship Id="rId60" Type="http://schemas.openxmlformats.org/officeDocument/2006/relationships/hyperlink" Target="http://mstl.atl.calpoly.edu/~bklofas/Presentations/DevelopersWorkshop2017/1a_18SPCS.pdf" TargetMode="External"/><Relationship Id="rId65" Type="http://schemas.openxmlformats.org/officeDocument/2006/relationships/hyperlink" Target="https://www.cospar-assembly.org/" TargetMode="External"/><Relationship Id="rId81" Type="http://schemas.openxmlformats.org/officeDocument/2006/relationships/hyperlink" Target="https://www.space.commerce.gov/" TargetMode="External"/><Relationship Id="rId86" Type="http://schemas.openxmlformats.org/officeDocument/2006/relationships/hyperlink" Target="https://www8.cao.go.jp/space/english/index-e.html" TargetMode="External"/><Relationship Id="rId130" Type="http://schemas.openxmlformats.org/officeDocument/2006/relationships/hyperlink" Target="https://www.legifrance.gouv.fr/affichTexte.do?cidTexte=JORFTEXT000018931380&amp;fastPos" TargetMode="External"/><Relationship Id="rId135" Type="http://schemas.openxmlformats.org/officeDocument/2006/relationships/hyperlink" Target="mailto:marknbrown2019@gmail.com" TargetMode="External"/><Relationship Id="rId13" Type="http://schemas.openxmlformats.org/officeDocument/2006/relationships/hyperlink" Target="mailto:niklas.hedman@un.org" TargetMode="External"/><Relationship Id="rId18" Type="http://schemas.openxmlformats.org/officeDocument/2006/relationships/hyperlink" Target="mailto:niklas.hedman@un.org" TargetMode="External"/><Relationship Id="rId39" Type="http://schemas.openxmlformats.org/officeDocument/2006/relationships/hyperlink" Target="mailto:holger.krag@esa.int" TargetMode="External"/><Relationship Id="rId109" Type="http://schemas.openxmlformats.org/officeDocument/2006/relationships/hyperlink" Target="https://www8.cao.go.jp/space/english/index-e.html" TargetMode="External"/><Relationship Id="rId34" Type="http://schemas.openxmlformats.org/officeDocument/2006/relationships/hyperlink" Target="http://www.unoosa.org/oosa/en/ourwork/spacelaw/principles/nps-principles.html" TargetMode="External"/><Relationship Id="rId50" Type="http://schemas.openxmlformats.org/officeDocument/2006/relationships/hyperlink" Target="https://standards.nasa.gov/standard/nasa/nasa-hdbk-871914" TargetMode="External"/><Relationship Id="rId55" Type="http://schemas.openxmlformats.org/officeDocument/2006/relationships/hyperlink" Target="https://www.space-track.org/" TargetMode="External"/><Relationship Id="rId76" Type="http://schemas.openxmlformats.org/officeDocument/2006/relationships/hyperlink" Target="http://www.sia.org/" TargetMode="External"/><Relationship Id="rId97" Type="http://schemas.openxmlformats.org/officeDocument/2006/relationships/hyperlink" Target="https://www8.cao.go.jp/space/english/index-e.html" TargetMode="External"/><Relationship Id="rId104" Type="http://schemas.openxmlformats.org/officeDocument/2006/relationships/hyperlink" Target="mailto:junichi_horikawa@mhi.co.jp" TargetMode="External"/><Relationship Id="rId120" Type="http://schemas.openxmlformats.org/officeDocument/2006/relationships/hyperlink" Target="https://www.space.gov.ae/" TargetMode="External"/><Relationship Id="rId125" Type="http://schemas.openxmlformats.org/officeDocument/2006/relationships/hyperlink" Target="mailto:holger.krag@esa.int" TargetMode="External"/><Relationship Id="rId7" Type="http://schemas.openxmlformats.org/officeDocument/2006/relationships/hyperlink" Target="http://www.unoosa.org/documents/pdf/spacelaw/treatystatus/AC105_C2_2019_CRP03E.pdf" TargetMode="External"/><Relationship Id="rId71" Type="http://schemas.openxmlformats.org/officeDocument/2006/relationships/hyperlink" Target="https://swfound.org/media/50864/gong_mitigationchina.pdf" TargetMode="External"/><Relationship Id="rId92" Type="http://schemas.openxmlformats.org/officeDocument/2006/relationships/hyperlink" Target="mailto:junichi_horikawa@mhi.co.jp" TargetMode="External"/><Relationship Id="rId2" Type="http://schemas.openxmlformats.org/officeDocument/2006/relationships/hyperlink" Target="http://www.unoosa.org/documents/pdf/copuos/stsc/2019/tech-07E.pdf" TargetMode="External"/><Relationship Id="rId29" Type="http://schemas.openxmlformats.org/officeDocument/2006/relationships/hyperlink" Target="http://iaass.space-safety.org/" TargetMode="External"/><Relationship Id="rId24" Type="http://schemas.openxmlformats.org/officeDocument/2006/relationships/hyperlink" Target="http://www.unoosa.org/oosa/en/ourwork/copuos/history.html" TargetMode="External"/><Relationship Id="rId40" Type="http://schemas.openxmlformats.org/officeDocument/2006/relationships/hyperlink" Target="https://www.satelliteconfers.org/wp-content/uploads/2019/02/CONFERS-Operating-Practices-Approved-1-Feb-2019-003.pdf" TargetMode="External"/><Relationship Id="rId45" Type="http://schemas.openxmlformats.org/officeDocument/2006/relationships/hyperlink" Target="https://spacesafety.org/?page_id=310" TargetMode="External"/><Relationship Id="rId66" Type="http://schemas.openxmlformats.org/officeDocument/2006/relationships/hyperlink" Target="https://www.govinfo.gov/content/pkg/FR-2019-02-19/pdf/2019-02230.pdf" TargetMode="External"/><Relationship Id="rId87" Type="http://schemas.openxmlformats.org/officeDocument/2006/relationships/hyperlink" Target="mailto:junichi_horikawa@mhi.co.jp" TargetMode="External"/><Relationship Id="rId110" Type="http://schemas.openxmlformats.org/officeDocument/2006/relationships/hyperlink" Target="mailto:junichi_horikawa@mhi.co.jp" TargetMode="External"/><Relationship Id="rId115" Type="http://schemas.openxmlformats.org/officeDocument/2006/relationships/hyperlink" Target="http://www.unoosa.org/documents/pdf/copuos/stsc/2019/tech-07E.pdf" TargetMode="External"/><Relationship Id="rId131" Type="http://schemas.openxmlformats.org/officeDocument/2006/relationships/hyperlink" Target="https://www.legifrance.gouv.fr/affichTexte.do?cidTexte=JORFTEXT000018931380&amp;fastPos" TargetMode="External"/><Relationship Id="rId136" Type="http://schemas.openxmlformats.org/officeDocument/2006/relationships/printerSettings" Target="../printerSettings/printerSettings2.bin"/><Relationship Id="rId61" Type="http://schemas.openxmlformats.org/officeDocument/2006/relationships/hyperlink" Target="http://mstl.atl.calpoly.edu/~bklofas/Presentations/DevelopersWorkshop2017/1a_18SPCS.pdf" TargetMode="External"/><Relationship Id="rId82" Type="http://schemas.openxmlformats.org/officeDocument/2006/relationships/hyperlink" Target="http://www.ic.gc.ca/eic/site/smt-gst.nsf/eng/h_sf01878.html" TargetMode="External"/><Relationship Id="rId19" Type="http://schemas.openxmlformats.org/officeDocument/2006/relationships/hyperlink" Target="mailto:niklas.hedman@un.org" TargetMode="External"/><Relationship Id="rId14" Type="http://schemas.openxmlformats.org/officeDocument/2006/relationships/hyperlink" Target="mailto:niklas.hedman@un.org" TargetMode="External"/><Relationship Id="rId30" Type="http://schemas.openxmlformats.org/officeDocument/2006/relationships/hyperlink" Target="http://iaass.space-safety.org/organization/" TargetMode="External"/><Relationship Id="rId35" Type="http://schemas.openxmlformats.org/officeDocument/2006/relationships/hyperlink" Target="http://www.unoosa.org/oosa/en/ourwork/spacelaw/treaties/intromoon-agreement.html" TargetMode="External"/><Relationship Id="rId56" Type="http://schemas.openxmlformats.org/officeDocument/2006/relationships/hyperlink" Target="https://www.space-track.org/" TargetMode="External"/><Relationship Id="rId77" Type="http://schemas.openxmlformats.org/officeDocument/2006/relationships/hyperlink" Target="https://www.sia.org/members/" TargetMode="External"/><Relationship Id="rId100" Type="http://schemas.openxmlformats.org/officeDocument/2006/relationships/hyperlink" Target="mailto:junichi_horikawa@mhi.co.jp" TargetMode="External"/><Relationship Id="rId105" Type="http://schemas.openxmlformats.org/officeDocument/2006/relationships/hyperlink" Target="https://www8.cao.go.jp/space/english/index-e.html" TargetMode="External"/><Relationship Id="rId126" Type="http://schemas.openxmlformats.org/officeDocument/2006/relationships/hyperlink" Target="mailto:holger.krag@esa.int" TargetMode="External"/><Relationship Id="rId8" Type="http://schemas.openxmlformats.org/officeDocument/2006/relationships/hyperlink" Target="http://www.unoosa.org/documents/pdf/spacelaw/treatystatus/AC105_C2_2019_CRP03E.pdf" TargetMode="External"/><Relationship Id="rId51" Type="http://schemas.openxmlformats.org/officeDocument/2006/relationships/hyperlink" Target="https://www.space-track.org/documents/How_the_JSpOC_Calculates_Probability_of_Collision.pdf" TargetMode="External"/><Relationship Id="rId72" Type="http://schemas.openxmlformats.org/officeDocument/2006/relationships/hyperlink" Target="https://commons.erau.edu/cgi/viewcontent.cgi?article=1255&amp;context=stm" TargetMode="External"/><Relationship Id="rId93" Type="http://schemas.openxmlformats.org/officeDocument/2006/relationships/hyperlink" Target="https://www8.cao.go.jp/space/english/index-e.html" TargetMode="External"/><Relationship Id="rId98" Type="http://schemas.openxmlformats.org/officeDocument/2006/relationships/hyperlink" Target="mailto:junichi_horikawa@mhi.co.jp" TargetMode="External"/><Relationship Id="rId121" Type="http://schemas.openxmlformats.org/officeDocument/2006/relationships/hyperlink" Target="http://www.legislation.gov.uk/ukpga/1986/38/data.pdf" TargetMode="External"/><Relationship Id="rId3" Type="http://schemas.openxmlformats.org/officeDocument/2006/relationships/hyperlink" Target="http://www.unoosa.org/documents/pdf/copuos/stsc/2019/tech-07E.pdf" TargetMode="External"/><Relationship Id="rId25" Type="http://schemas.openxmlformats.org/officeDocument/2006/relationships/hyperlink" Target="http://www.unoosa.org/oosa/en/ourwork/copuos/history.html" TargetMode="External"/><Relationship Id="rId46" Type="http://schemas.openxmlformats.org/officeDocument/2006/relationships/hyperlink" Target="https://static1.squarespace.com/static/5418c831e4b0fa4ecac1bacd/t/56e9b62337013b6c063a655a/1458157095454/cds_rev13_final2.pdf" TargetMode="External"/><Relationship Id="rId67" Type="http://schemas.openxmlformats.org/officeDocument/2006/relationships/hyperlink" Target="mailto:Merissa.Velez@fcc.gov" TargetMode="External"/><Relationship Id="rId116" Type="http://schemas.openxmlformats.org/officeDocument/2006/relationships/hyperlink" Target="http://www.unoosa.org/documents/pdf/copuos/stsc/2019/tech-07E.pdf" TargetMode="External"/><Relationship Id="rId137" Type="http://schemas.openxmlformats.org/officeDocument/2006/relationships/drawing" Target="../drawings/drawing2.xml"/><Relationship Id="rId20" Type="http://schemas.openxmlformats.org/officeDocument/2006/relationships/hyperlink" Target="mailto:dryden@iso.org" TargetMode="External"/><Relationship Id="rId41" Type="http://schemas.openxmlformats.org/officeDocument/2006/relationships/hyperlink" Target="https://www.satelliteconfers.org/" TargetMode="External"/><Relationship Id="rId62" Type="http://schemas.openxmlformats.org/officeDocument/2006/relationships/hyperlink" Target="http://mstl.atl.calpoly.edu/~bklofas/Presentations/DevelopersWorkshop2017/1a_18SPCS.pdf" TargetMode="External"/><Relationship Id="rId83" Type="http://schemas.openxmlformats.org/officeDocument/2006/relationships/hyperlink" Target="https://laws-lois.justice.gc.ca/eng/acts/R-5.4/FullText.html" TargetMode="External"/><Relationship Id="rId88" Type="http://schemas.openxmlformats.org/officeDocument/2006/relationships/hyperlink" Target="http://www.legislation.gov.uk/ukpga/2018/5/enacted/data.pdf" TargetMode="External"/><Relationship Id="rId111" Type="http://schemas.openxmlformats.org/officeDocument/2006/relationships/hyperlink" Target="https://www8.cao.go.jp/space/english/index-e.html" TargetMode="External"/><Relationship Id="rId132" Type="http://schemas.openxmlformats.org/officeDocument/2006/relationships/hyperlink" Target="mailto:holger.krag@esa.int" TargetMode="External"/><Relationship Id="rId15" Type="http://schemas.openxmlformats.org/officeDocument/2006/relationships/hyperlink" Target="mailto:niklas.hedman@un.org" TargetMode="External"/><Relationship Id="rId36" Type="http://schemas.openxmlformats.org/officeDocument/2006/relationships/hyperlink" Target="https://www.iso.org/standards.html" TargetMode="External"/><Relationship Id="rId57" Type="http://schemas.openxmlformats.org/officeDocument/2006/relationships/hyperlink" Target="https://www.space-track.org/" TargetMode="External"/><Relationship Id="rId106" Type="http://schemas.openxmlformats.org/officeDocument/2006/relationships/hyperlink" Target="mailto:junichi_horikawa@mhi.co.jp" TargetMode="External"/><Relationship Id="rId127" Type="http://schemas.openxmlformats.org/officeDocument/2006/relationships/hyperlink" Target="https://www.iadc-online.org/" TargetMode="External"/><Relationship Id="rId10" Type="http://schemas.openxmlformats.org/officeDocument/2006/relationships/hyperlink" Target="http://www.calpoly.edu/" TargetMode="External"/><Relationship Id="rId31" Type="http://schemas.openxmlformats.org/officeDocument/2006/relationships/hyperlink" Target="https://iislweb.org/" TargetMode="External"/><Relationship Id="rId52" Type="http://schemas.openxmlformats.org/officeDocument/2006/relationships/hyperlink" Target="https://www.space-track.org/documents/Spaceflight_Safety_Handbook_for_Operators.pdf" TargetMode="External"/><Relationship Id="rId73" Type="http://schemas.openxmlformats.org/officeDocument/2006/relationships/hyperlink" Target="mailto:tomas.hrozensky@espi.or.at" TargetMode="External"/><Relationship Id="rId78" Type="http://schemas.openxmlformats.org/officeDocument/2006/relationships/hyperlink" Target="mailto:tjones@sia.org" TargetMode="External"/><Relationship Id="rId94" Type="http://schemas.openxmlformats.org/officeDocument/2006/relationships/hyperlink" Target="mailto:junichi_horikawa@mhi.co.jp" TargetMode="External"/><Relationship Id="rId99" Type="http://schemas.openxmlformats.org/officeDocument/2006/relationships/hyperlink" Target="https://www8.cao.go.jp/space/english/index-e.html" TargetMode="External"/><Relationship Id="rId101" Type="http://schemas.openxmlformats.org/officeDocument/2006/relationships/hyperlink" Target="https://www8.cao.go.jp/space/english/activity/documents/space_activity_regulation.pdf" TargetMode="External"/><Relationship Id="rId122" Type="http://schemas.openxmlformats.org/officeDocument/2006/relationships/hyperlink" Target="http://www.iadc-online.org/" TargetMode="External"/><Relationship Id="rId4" Type="http://schemas.openxmlformats.org/officeDocument/2006/relationships/hyperlink" Target="http://www.unoosa.org/" TargetMode="External"/><Relationship Id="rId9" Type="http://schemas.openxmlformats.org/officeDocument/2006/relationships/hyperlink" Target="http://www.unoosa.org/" TargetMode="External"/><Relationship Id="rId26" Type="http://schemas.openxmlformats.org/officeDocument/2006/relationships/hyperlink" Target="mailto:oltrogge@agi.com" TargetMode="External"/><Relationship Id="rId47" Type="http://schemas.openxmlformats.org/officeDocument/2006/relationships/hyperlink" Target="mailto:bellardo@calpoly.edu" TargetMode="External"/><Relationship Id="rId68" Type="http://schemas.openxmlformats.org/officeDocument/2006/relationships/hyperlink" Target="https://www.apt.int/" TargetMode="External"/><Relationship Id="rId89" Type="http://schemas.openxmlformats.org/officeDocument/2006/relationships/hyperlink" Target="https://www.space.commerce.gov/policy/national-space-policy/" TargetMode="External"/><Relationship Id="rId112" Type="http://schemas.openxmlformats.org/officeDocument/2006/relationships/hyperlink" Target="mailto:junichi_horikawa@mhi.co.jp" TargetMode="External"/><Relationship Id="rId133" Type="http://schemas.openxmlformats.org/officeDocument/2006/relationships/hyperlink" Target="https://www.iadc-online.org/References/Docu/admin-ipol-2014-002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william.l.howorth@nasa.gov" TargetMode="External"/><Relationship Id="rId13" Type="http://schemas.openxmlformats.org/officeDocument/2006/relationships/printerSettings" Target="../printerSettings/printerSettings6.bin"/><Relationship Id="rId3" Type="http://schemas.openxmlformats.org/officeDocument/2006/relationships/hyperlink" Target="mailto:Michael.P.Gleason@aero.org" TargetMode="External"/><Relationship Id="rId7" Type="http://schemas.openxmlformats.org/officeDocument/2006/relationships/hyperlink" Target="mailto:pahynes@ad.nmsu.edu" TargetMode="External"/><Relationship Id="rId12" Type="http://schemas.openxmlformats.org/officeDocument/2006/relationships/hyperlink" Target="mailto:mlifson@mit.edu" TargetMode="External"/><Relationship Id="rId2" Type="http://schemas.openxmlformats.org/officeDocument/2006/relationships/hyperlink" Target="mailto:oltrogge@agi.com" TargetMode="External"/><Relationship Id="rId1" Type="http://schemas.openxmlformats.org/officeDocument/2006/relationships/hyperlink" Target="mailto:pahynes@ad.nmsu.edu" TargetMode="External"/><Relationship Id="rId6" Type="http://schemas.openxmlformats.org/officeDocument/2006/relationships/hyperlink" Target="mailto:chiemi.heil@dot.gov" TargetMode="External"/><Relationship Id="rId11" Type="http://schemas.openxmlformats.org/officeDocument/2006/relationships/hyperlink" Target="mailto:albert.schwartz@faa.gov" TargetMode="External"/><Relationship Id="rId5" Type="http://schemas.openxmlformats.org/officeDocument/2006/relationships/hyperlink" Target="mailto:tjones@sia.org" TargetMode="External"/><Relationship Id="rId10" Type="http://schemas.openxmlformats.org/officeDocument/2006/relationships/hyperlink" Target="mailto:cfr@space-initiatives.com" TargetMode="External"/><Relationship Id="rId4" Type="http://schemas.openxmlformats.org/officeDocument/2006/relationships/hyperlink" Target="mailto:gal@legalparallax.com" TargetMode="External"/><Relationship Id="rId9" Type="http://schemas.openxmlformats.org/officeDocument/2006/relationships/hyperlink" Target="mailto:Darren.McKnight@centauricorp.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william.l.howorth@nasa.gov" TargetMode="External"/><Relationship Id="rId13" Type="http://schemas.openxmlformats.org/officeDocument/2006/relationships/hyperlink" Target="mailto:vivek@planet.com" TargetMode="External"/><Relationship Id="rId18" Type="http://schemas.openxmlformats.org/officeDocument/2006/relationships/hyperlink" Target="mailto:dfulmer@mitre.org" TargetMode="External"/><Relationship Id="rId3" Type="http://schemas.openxmlformats.org/officeDocument/2006/relationships/hyperlink" Target="mailto:Michael.P.Gleason@aero.org" TargetMode="External"/><Relationship Id="rId21" Type="http://schemas.openxmlformats.org/officeDocument/2006/relationships/hyperlink" Target="mailto:kke@gransystems.com" TargetMode="External"/><Relationship Id="rId7" Type="http://schemas.openxmlformats.org/officeDocument/2006/relationships/hyperlink" Target="mailto:pahynes@ad.nmsu.edu" TargetMode="External"/><Relationship Id="rId12" Type="http://schemas.openxmlformats.org/officeDocument/2006/relationships/hyperlink" Target="mailto:mlifson@mit.edu" TargetMode="External"/><Relationship Id="rId17" Type="http://schemas.openxmlformats.org/officeDocument/2006/relationships/hyperlink" Target="mailto:.Cooper@spacex.com" TargetMode="External"/><Relationship Id="rId2" Type="http://schemas.openxmlformats.org/officeDocument/2006/relationships/hyperlink" Target="mailto:oltrogge@agi.com" TargetMode="External"/><Relationship Id="rId16" Type="http://schemas.openxmlformats.org/officeDocument/2006/relationships/hyperlink" Target="mailto:DHoward@doc.gov" TargetMode="External"/><Relationship Id="rId20" Type="http://schemas.openxmlformats.org/officeDocument/2006/relationships/hyperlink" Target="mailto:jwest@ploughshares.ca" TargetMode="External"/><Relationship Id="rId1" Type="http://schemas.openxmlformats.org/officeDocument/2006/relationships/hyperlink" Target="mailto:pahynes@ad.nmsu.edu" TargetMode="External"/><Relationship Id="rId6" Type="http://schemas.openxmlformats.org/officeDocument/2006/relationships/hyperlink" Target="mailto:chiemi.heil@dot.gov" TargetMode="External"/><Relationship Id="rId11" Type="http://schemas.openxmlformats.org/officeDocument/2006/relationships/hyperlink" Target="mailto:albert.schwartz@faa.gov" TargetMode="External"/><Relationship Id="rId5" Type="http://schemas.openxmlformats.org/officeDocument/2006/relationships/hyperlink" Target="mailto:tjones@sia.org" TargetMode="External"/><Relationship Id="rId15" Type="http://schemas.openxmlformats.org/officeDocument/2006/relationships/hyperlink" Target="mailto:ruth.stilwell@gmail.com" TargetMode="External"/><Relationship Id="rId23" Type="http://schemas.openxmlformats.org/officeDocument/2006/relationships/printerSettings" Target="../printerSettings/printerSettings7.bin"/><Relationship Id="rId10" Type="http://schemas.openxmlformats.org/officeDocument/2006/relationships/hyperlink" Target="mailto:cfr@space-initiatives.com" TargetMode="External"/><Relationship Id="rId19" Type="http://schemas.openxmlformats.org/officeDocument/2006/relationships/hyperlink" Target="mailto:patrick.m.bauer@aero.org" TargetMode="External"/><Relationship Id="rId4" Type="http://schemas.openxmlformats.org/officeDocument/2006/relationships/hyperlink" Target="mailto:gal@legalparallax.com" TargetMode="External"/><Relationship Id="rId9" Type="http://schemas.openxmlformats.org/officeDocument/2006/relationships/hyperlink" Target="mailto:Darren.McKnight@centauricorp.com" TargetMode="External"/><Relationship Id="rId14" Type="http://schemas.openxmlformats.org/officeDocument/2006/relationships/hyperlink" Target="mailto:c.weeden@astroscale.com" TargetMode="External"/><Relationship Id="rId22" Type="http://schemas.openxmlformats.org/officeDocument/2006/relationships/hyperlink" Target="mailto:jcdickey5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4FEE-63CC-4EBF-B09A-7027738509EE}">
  <sheetPr>
    <tabColor rgb="FFFFFF00"/>
  </sheetPr>
  <dimension ref="A1:CN340"/>
  <sheetViews>
    <sheetView zoomScale="55" zoomScaleNormal="55" workbookViewId="0">
      <pane xSplit="5" ySplit="4" topLeftCell="BK249" activePane="bottomRight" state="frozen"/>
      <selection pane="topRight" activeCell="D1" sqref="D1"/>
      <selection pane="bottomLeft" activeCell="A3" sqref="A3"/>
      <selection pane="bottomRight" activeCell="BK237" sqref="BK237"/>
    </sheetView>
  </sheetViews>
  <sheetFormatPr defaultColWidth="17.44140625" defaultRowHeight="18"/>
  <cols>
    <col min="1" max="1" width="32.44140625" style="197" customWidth="1"/>
    <col min="2" max="2" width="22.44140625" style="197" customWidth="1"/>
    <col min="3" max="3" width="23.33203125" style="197" customWidth="1"/>
    <col min="4" max="4" width="22.44140625" style="197" customWidth="1"/>
    <col min="5" max="5" width="99.5546875" style="196" customWidth="1"/>
    <col min="6" max="13" width="52.109375" style="193" customWidth="1"/>
    <col min="14" max="14" width="66.109375" style="193" customWidth="1"/>
    <col min="15" max="15" width="99.21875" style="193" customWidth="1"/>
    <col min="16" max="16" width="41.5546875" style="193" customWidth="1"/>
    <col min="17" max="17" width="46.109375" style="193" customWidth="1"/>
    <col min="18" max="21" width="52.109375" style="193" customWidth="1"/>
    <col min="22" max="22" width="20.77734375" style="193" bestFit="1" customWidth="1"/>
    <col min="23" max="23" width="41.44140625" style="193" customWidth="1"/>
    <col min="24" max="24" width="35.88671875" style="193" customWidth="1"/>
    <col min="25" max="25" width="41.5546875" style="193" customWidth="1"/>
    <col min="26" max="26" width="90.21875" style="193" customWidth="1"/>
    <col min="27" max="27" width="29.6640625" style="193" bestFit="1" customWidth="1"/>
    <col min="28" max="28" width="24.88671875" style="193" bestFit="1" customWidth="1"/>
    <col min="29" max="29" width="28.21875" style="193" customWidth="1"/>
    <col min="30" max="30" width="173.21875" style="193" customWidth="1"/>
    <col min="31" max="31" width="190.44140625" style="193" customWidth="1"/>
    <col min="32" max="32" width="28.88671875" style="193" customWidth="1"/>
    <col min="33" max="33" width="73.21875" style="193" customWidth="1"/>
    <col min="34" max="34" width="12.109375" style="193" bestFit="1" customWidth="1"/>
    <col min="35" max="35" width="11.5546875" style="193" bestFit="1" customWidth="1"/>
    <col min="36" max="36" width="26.109375" style="193" customWidth="1"/>
    <col min="37" max="37" width="67.77734375" style="193" bestFit="1" customWidth="1"/>
    <col min="38" max="39" width="47" style="193" customWidth="1"/>
    <col min="40" max="40" width="61.109375" style="193" customWidth="1"/>
    <col min="41" max="41" width="79.33203125" style="193" customWidth="1"/>
    <col min="42" max="42" width="115.44140625" style="193" customWidth="1"/>
    <col min="43" max="43" width="37.21875" style="193" customWidth="1"/>
    <col min="44" max="44" width="56.109375" style="193" customWidth="1"/>
    <col min="45" max="45" width="64.33203125" style="193" customWidth="1"/>
    <col min="46" max="46" width="46.44140625" style="193" customWidth="1"/>
    <col min="47" max="47" width="137.88671875" style="193" customWidth="1"/>
    <col min="48" max="48" width="32.109375" style="193" customWidth="1"/>
    <col min="49" max="49" width="12.109375" style="193" bestFit="1" customWidth="1"/>
    <col min="50" max="50" width="17.44140625" style="193" customWidth="1"/>
    <col min="51" max="51" width="44.109375" style="193" customWidth="1"/>
    <col min="52" max="52" width="17.21875" style="193" bestFit="1" customWidth="1"/>
    <col min="53" max="53" width="75.6640625" style="193" customWidth="1"/>
    <col min="54" max="54" width="43.6640625" style="193" customWidth="1"/>
    <col min="55" max="55" width="44.77734375" style="193" customWidth="1"/>
    <col min="56" max="56" width="76.109375" style="193" customWidth="1"/>
    <col min="57" max="57" width="89" style="193" customWidth="1"/>
    <col min="58" max="58" width="60" style="193" customWidth="1"/>
    <col min="59" max="59" width="36.77734375" style="193" customWidth="1"/>
    <col min="60" max="60" width="32" style="193" customWidth="1"/>
    <col min="61" max="61" width="23.88671875" style="193" customWidth="1"/>
    <col min="62" max="62" width="34.44140625" style="193" customWidth="1"/>
    <col min="63" max="63" width="243" style="193" customWidth="1"/>
    <col min="64" max="66" width="42.88671875" style="193" customWidth="1"/>
    <col min="67" max="67" width="59.77734375" style="193" customWidth="1"/>
    <col min="68" max="68" width="38.77734375" style="193" customWidth="1"/>
    <col min="69" max="70" width="55.109375" style="193" customWidth="1"/>
    <col min="71" max="71" width="55.33203125" style="193" customWidth="1"/>
    <col min="72" max="72" width="26.109375" style="193" customWidth="1"/>
    <col min="73" max="73" width="152" style="193" customWidth="1"/>
    <col min="74" max="74" width="47.44140625" style="193" customWidth="1"/>
    <col min="75" max="75" width="49.109375" style="193" customWidth="1"/>
    <col min="76" max="76" width="27.21875" style="193" bestFit="1" customWidth="1"/>
    <col min="77" max="77" width="73.21875" style="193" customWidth="1"/>
    <col min="78" max="78" width="70.88671875" style="193" customWidth="1"/>
    <col min="79" max="79" width="94.21875" style="193" customWidth="1"/>
    <col min="80" max="80" width="86.77734375" style="193" customWidth="1"/>
    <col min="81" max="81" width="51.44140625" style="193" customWidth="1"/>
    <col min="82" max="82" width="18.77734375" style="193" bestFit="1" customWidth="1"/>
    <col min="83" max="83" width="21.33203125" style="193" customWidth="1"/>
    <col min="84" max="84" width="28.88671875" style="193" customWidth="1"/>
    <col min="85" max="85" width="24.44140625" style="193" customWidth="1"/>
    <col min="86" max="86" width="39.5546875" style="193" customWidth="1"/>
    <col min="87" max="87" width="19.77734375" style="193" customWidth="1"/>
    <col min="88" max="88" width="45.109375" style="193" customWidth="1"/>
    <col min="89" max="89" width="30.33203125" style="193" customWidth="1"/>
    <col min="90" max="90" width="20.109375" style="193" bestFit="1" customWidth="1"/>
    <col min="91" max="91" width="26.5546875" style="193" customWidth="1"/>
    <col min="92" max="92" width="20.88671875" style="193" customWidth="1"/>
    <col min="93" max="16384" width="17.44140625" style="193"/>
  </cols>
  <sheetData>
    <row r="1" spans="1:92" s="126" customFormat="1" ht="42">
      <c r="A1" s="68"/>
      <c r="B1" s="68"/>
      <c r="C1" s="68"/>
      <c r="D1" s="68"/>
      <c r="E1" s="69" t="s">
        <v>1204</v>
      </c>
      <c r="F1" s="71" t="s">
        <v>1203</v>
      </c>
      <c r="G1" s="71" t="s">
        <v>1203</v>
      </c>
      <c r="H1" s="71" t="s">
        <v>1203</v>
      </c>
      <c r="I1" s="71" t="s">
        <v>1203</v>
      </c>
      <c r="J1" s="71" t="s">
        <v>1203</v>
      </c>
      <c r="K1" s="71" t="s">
        <v>1203</v>
      </c>
      <c r="L1" s="71" t="s">
        <v>1203</v>
      </c>
      <c r="M1" s="71" t="s">
        <v>1203</v>
      </c>
      <c r="N1" s="71" t="s">
        <v>1203</v>
      </c>
      <c r="O1" s="103" t="s">
        <v>6</v>
      </c>
      <c r="P1" s="71" t="s">
        <v>6</v>
      </c>
      <c r="Q1" s="71" t="s">
        <v>6</v>
      </c>
      <c r="R1" s="71" t="s">
        <v>6</v>
      </c>
      <c r="S1" s="71" t="s">
        <v>6</v>
      </c>
      <c r="T1" s="71" t="s">
        <v>6</v>
      </c>
      <c r="U1" s="71" t="s">
        <v>6</v>
      </c>
      <c r="V1" s="103" t="s">
        <v>149</v>
      </c>
      <c r="W1" s="71" t="s">
        <v>187</v>
      </c>
      <c r="X1" s="71" t="s">
        <v>187</v>
      </c>
      <c r="Y1" s="71" t="s">
        <v>187</v>
      </c>
      <c r="Z1" s="71" t="s">
        <v>81</v>
      </c>
      <c r="AA1" s="71" t="s">
        <v>234</v>
      </c>
      <c r="AB1" s="71" t="s">
        <v>234</v>
      </c>
      <c r="AC1" s="71" t="s">
        <v>234</v>
      </c>
      <c r="AD1" s="71" t="s">
        <v>224</v>
      </c>
      <c r="AE1" s="71" t="s">
        <v>224</v>
      </c>
      <c r="AF1" s="71" t="s">
        <v>1098</v>
      </c>
      <c r="AG1" s="71" t="s">
        <v>54</v>
      </c>
      <c r="AH1" s="71" t="s">
        <v>51</v>
      </c>
      <c r="AI1" s="71" t="s">
        <v>1093</v>
      </c>
      <c r="AJ1" s="71" t="s">
        <v>259</v>
      </c>
      <c r="AK1" s="71" t="s">
        <v>259</v>
      </c>
      <c r="AL1" s="71" t="s">
        <v>259</v>
      </c>
      <c r="AM1" s="71" t="s">
        <v>259</v>
      </c>
      <c r="AN1" s="71" t="s">
        <v>259</v>
      </c>
      <c r="AO1" s="71" t="s">
        <v>259</v>
      </c>
      <c r="AP1" s="71" t="s">
        <v>259</v>
      </c>
      <c r="AQ1" s="71" t="s">
        <v>259</v>
      </c>
      <c r="AR1" s="71" t="s">
        <v>259</v>
      </c>
      <c r="AS1" s="71" t="s">
        <v>259</v>
      </c>
      <c r="AT1" s="71" t="s">
        <v>259</v>
      </c>
      <c r="AU1" s="71" t="s">
        <v>43</v>
      </c>
      <c r="AV1" s="71" t="s">
        <v>900</v>
      </c>
      <c r="AW1" s="71" t="s">
        <v>42</v>
      </c>
      <c r="AX1" s="71" t="s">
        <v>1091</v>
      </c>
      <c r="AY1" s="71" t="s">
        <v>1380</v>
      </c>
      <c r="AZ1" s="71" t="s">
        <v>260</v>
      </c>
      <c r="BA1" s="71" t="s">
        <v>260</v>
      </c>
      <c r="BB1" s="71" t="s">
        <v>260</v>
      </c>
      <c r="BC1" s="71" t="s">
        <v>148</v>
      </c>
      <c r="BD1" s="71" t="s">
        <v>148</v>
      </c>
      <c r="BE1" s="71" t="s">
        <v>148</v>
      </c>
      <c r="BF1" s="71" t="s">
        <v>148</v>
      </c>
      <c r="BG1" s="71" t="s">
        <v>148</v>
      </c>
      <c r="BH1" s="71" t="s">
        <v>148</v>
      </c>
      <c r="BI1" s="71" t="s">
        <v>148</v>
      </c>
      <c r="BJ1" s="71" t="s">
        <v>148</v>
      </c>
      <c r="BK1" s="71" t="s">
        <v>148</v>
      </c>
      <c r="BL1" s="71" t="s">
        <v>148</v>
      </c>
      <c r="BM1" s="71" t="s">
        <v>148</v>
      </c>
      <c r="BN1" s="71" t="s">
        <v>148</v>
      </c>
      <c r="BO1" s="71" t="s">
        <v>148</v>
      </c>
      <c r="BP1" s="71" t="s">
        <v>148</v>
      </c>
      <c r="BQ1" s="71" t="s">
        <v>148</v>
      </c>
      <c r="BR1" s="71" t="s">
        <v>6</v>
      </c>
      <c r="BS1" s="71" t="s">
        <v>148</v>
      </c>
      <c r="BT1" s="71" t="s">
        <v>148</v>
      </c>
      <c r="BU1" s="71" t="s">
        <v>148</v>
      </c>
      <c r="BV1" s="103" t="s">
        <v>6</v>
      </c>
      <c r="BW1" s="71" t="s">
        <v>6</v>
      </c>
      <c r="BX1" s="71" t="s">
        <v>6</v>
      </c>
      <c r="BY1" s="71" t="s">
        <v>6</v>
      </c>
      <c r="BZ1" s="71" t="s">
        <v>6</v>
      </c>
      <c r="CA1" s="71" t="s">
        <v>6</v>
      </c>
      <c r="CB1" s="71" t="s">
        <v>6</v>
      </c>
      <c r="CC1" s="135" t="s">
        <v>6</v>
      </c>
      <c r="CD1" s="103" t="s">
        <v>6</v>
      </c>
      <c r="CE1" s="71" t="s">
        <v>6</v>
      </c>
      <c r="CF1" s="71" t="s">
        <v>1350</v>
      </c>
      <c r="CG1" s="71" t="s">
        <v>6</v>
      </c>
      <c r="CH1" s="71" t="s">
        <v>6</v>
      </c>
      <c r="CI1" s="71" t="s">
        <v>6</v>
      </c>
      <c r="CJ1" s="71" t="s">
        <v>234</v>
      </c>
      <c r="CK1" s="71" t="s">
        <v>6</v>
      </c>
      <c r="CL1" s="71" t="s">
        <v>6</v>
      </c>
      <c r="CM1" s="71" t="s">
        <v>6</v>
      </c>
      <c r="CN1" s="126" t="s">
        <v>6</v>
      </c>
    </row>
    <row r="2" spans="1:92" s="126" customFormat="1" ht="84">
      <c r="A2" s="68"/>
      <c r="B2" s="68"/>
      <c r="C2" s="68"/>
      <c r="D2" s="68"/>
      <c r="E2" s="69" t="s">
        <v>1061</v>
      </c>
      <c r="F2" s="70" t="s">
        <v>1205</v>
      </c>
      <c r="G2" s="70" t="s">
        <v>1205</v>
      </c>
      <c r="H2" s="70" t="s">
        <v>1205</v>
      </c>
      <c r="I2" s="70" t="s">
        <v>1205</v>
      </c>
      <c r="J2" s="70" t="s">
        <v>1205</v>
      </c>
      <c r="K2" s="70" t="s">
        <v>1205</v>
      </c>
      <c r="L2" s="70" t="s">
        <v>1205</v>
      </c>
      <c r="M2" s="70" t="s">
        <v>1205</v>
      </c>
      <c r="N2" s="70" t="s">
        <v>1205</v>
      </c>
      <c r="O2" s="103" t="s">
        <v>1379</v>
      </c>
      <c r="P2" s="71" t="s">
        <v>1378</v>
      </c>
      <c r="Q2" s="71" t="s">
        <v>1377</v>
      </c>
      <c r="R2" s="71" t="s">
        <v>241</v>
      </c>
      <c r="S2" s="71" t="s">
        <v>242</v>
      </c>
      <c r="T2" s="71" t="s">
        <v>1376</v>
      </c>
      <c r="U2" s="70" t="s">
        <v>1362</v>
      </c>
      <c r="V2" s="103" t="s">
        <v>202</v>
      </c>
      <c r="W2" s="71" t="s">
        <v>83</v>
      </c>
      <c r="X2" s="71" t="s">
        <v>187</v>
      </c>
      <c r="Y2" s="71" t="s">
        <v>187</v>
      </c>
      <c r="Z2" s="71" t="s">
        <v>1202</v>
      </c>
      <c r="AA2" s="71" t="s">
        <v>72</v>
      </c>
      <c r="AB2" s="71" t="s">
        <v>73</v>
      </c>
      <c r="AC2" s="71" t="s">
        <v>235</v>
      </c>
      <c r="AD2" s="71" t="s">
        <v>224</v>
      </c>
      <c r="AE2" s="71" t="s">
        <v>883</v>
      </c>
      <c r="AF2" s="71" t="s">
        <v>1097</v>
      </c>
      <c r="AG2" s="71" t="s">
        <v>225</v>
      </c>
      <c r="AH2" s="71" t="s">
        <v>51</v>
      </c>
      <c r="AI2" s="71" t="s">
        <v>1092</v>
      </c>
      <c r="AJ2" s="71" t="s">
        <v>259</v>
      </c>
      <c r="AK2" s="71" t="s">
        <v>259</v>
      </c>
      <c r="AL2" s="71" t="s">
        <v>259</v>
      </c>
      <c r="AM2" s="71" t="s">
        <v>259</v>
      </c>
      <c r="AN2" s="71" t="s">
        <v>259</v>
      </c>
      <c r="AO2" s="71" t="s">
        <v>259</v>
      </c>
      <c r="AP2" s="71" t="s">
        <v>259</v>
      </c>
      <c r="AQ2" s="71" t="s">
        <v>259</v>
      </c>
      <c r="AR2" s="71" t="s">
        <v>259</v>
      </c>
      <c r="AS2" s="71" t="s">
        <v>259</v>
      </c>
      <c r="AT2" s="71" t="s">
        <v>259</v>
      </c>
      <c r="AU2" s="71" t="s">
        <v>1090</v>
      </c>
      <c r="AV2" s="71" t="s">
        <v>899</v>
      </c>
      <c r="AW2" s="71" t="s">
        <v>1089</v>
      </c>
      <c r="AX2" s="71" t="s">
        <v>1091</v>
      </c>
      <c r="AY2" s="71" t="s">
        <v>1380</v>
      </c>
      <c r="AZ2" s="71" t="s">
        <v>260</v>
      </c>
      <c r="BA2" s="71" t="s">
        <v>260</v>
      </c>
      <c r="BB2" s="71" t="s">
        <v>260</v>
      </c>
      <c r="BC2" s="70" t="s">
        <v>1207</v>
      </c>
      <c r="BD2" s="70" t="s">
        <v>1207</v>
      </c>
      <c r="BE2" s="70" t="s">
        <v>1207</v>
      </c>
      <c r="BF2" s="70" t="s">
        <v>1207</v>
      </c>
      <c r="BG2" s="71" t="s">
        <v>152</v>
      </c>
      <c r="BH2" s="70" t="s">
        <v>238</v>
      </c>
      <c r="BI2" s="71" t="s">
        <v>237</v>
      </c>
      <c r="BJ2" s="71" t="s">
        <v>237</v>
      </c>
      <c r="BK2" s="70" t="s">
        <v>240</v>
      </c>
      <c r="BL2" s="71" t="s">
        <v>1208</v>
      </c>
      <c r="BM2" s="71" t="s">
        <v>1208</v>
      </c>
      <c r="BN2" s="71" t="s">
        <v>1208</v>
      </c>
      <c r="BO2" s="71" t="s">
        <v>46</v>
      </c>
      <c r="BP2" s="71" t="s">
        <v>46</v>
      </c>
      <c r="BQ2" s="71" t="s">
        <v>46</v>
      </c>
      <c r="BR2" s="71" t="s">
        <v>1370</v>
      </c>
      <c r="BS2" s="71" t="s">
        <v>232</v>
      </c>
      <c r="BT2" s="71" t="s">
        <v>239</v>
      </c>
      <c r="BU2" s="71" t="s">
        <v>239</v>
      </c>
      <c r="BV2" s="103" t="s">
        <v>153</v>
      </c>
      <c r="BW2" s="71" t="s">
        <v>1496</v>
      </c>
      <c r="BX2" s="71" t="s">
        <v>186</v>
      </c>
      <c r="BY2" s="71" t="s">
        <v>630</v>
      </c>
      <c r="BZ2" s="71" t="s">
        <v>256</v>
      </c>
      <c r="CA2" s="71" t="s">
        <v>255</v>
      </c>
      <c r="CB2" s="71" t="s">
        <v>856</v>
      </c>
      <c r="CC2" s="135" t="s">
        <v>257</v>
      </c>
      <c r="CD2" s="103" t="s">
        <v>88</v>
      </c>
      <c r="CE2" s="71" t="s">
        <v>86</v>
      </c>
      <c r="CF2" s="71" t="s">
        <v>1094</v>
      </c>
      <c r="CG2" s="71" t="s">
        <v>84</v>
      </c>
      <c r="CH2" s="71" t="s">
        <v>233</v>
      </c>
      <c r="CI2" s="71" t="s">
        <v>1372</v>
      </c>
      <c r="CJ2" s="71" t="s">
        <v>236</v>
      </c>
      <c r="CK2" s="71" t="s">
        <v>250</v>
      </c>
      <c r="CL2" s="71" t="s">
        <v>1369</v>
      </c>
      <c r="CM2" s="71" t="s">
        <v>258</v>
      </c>
      <c r="CN2" s="126" t="s">
        <v>38</v>
      </c>
    </row>
    <row r="3" spans="1:92" s="197" customFormat="1" ht="90">
      <c r="A3" s="45"/>
      <c r="B3" s="46"/>
      <c r="C3" s="46"/>
      <c r="D3" s="46"/>
      <c r="E3" s="16" t="s">
        <v>316</v>
      </c>
      <c r="F3" s="15" t="s">
        <v>318</v>
      </c>
      <c r="G3" s="15" t="s">
        <v>319</v>
      </c>
      <c r="H3" s="15" t="s">
        <v>320</v>
      </c>
      <c r="I3" s="15" t="s">
        <v>321</v>
      </c>
      <c r="J3" s="15" t="s">
        <v>322</v>
      </c>
      <c r="K3" s="15" t="s">
        <v>323</v>
      </c>
      <c r="L3" s="15" t="s">
        <v>324</v>
      </c>
      <c r="M3" s="15" t="s">
        <v>325</v>
      </c>
      <c r="N3" s="15" t="s">
        <v>315</v>
      </c>
      <c r="O3" s="105" t="s">
        <v>1367</v>
      </c>
      <c r="P3" s="15" t="s">
        <v>326</v>
      </c>
      <c r="Q3" s="15" t="s">
        <v>314</v>
      </c>
      <c r="R3" s="15" t="s">
        <v>328</v>
      </c>
      <c r="S3" s="15"/>
      <c r="T3" s="15" t="s">
        <v>301</v>
      </c>
      <c r="U3" s="15" t="s">
        <v>313</v>
      </c>
      <c r="V3" s="104" t="s">
        <v>876</v>
      </c>
      <c r="W3" s="15" t="s">
        <v>976</v>
      </c>
      <c r="X3" s="15" t="s">
        <v>1018</v>
      </c>
      <c r="Y3" s="15" t="s">
        <v>978</v>
      </c>
      <c r="Z3" s="15"/>
      <c r="AA3" s="15" t="s">
        <v>377</v>
      </c>
      <c r="AB3" s="15" t="s">
        <v>378</v>
      </c>
      <c r="AC3" s="15"/>
      <c r="AD3" s="15" t="s">
        <v>1391</v>
      </c>
      <c r="AE3" s="15" t="s">
        <v>327</v>
      </c>
      <c r="AF3" s="100" t="s">
        <v>869</v>
      </c>
      <c r="AG3" s="100" t="s">
        <v>225</v>
      </c>
      <c r="AH3" s="15"/>
      <c r="AI3" s="15"/>
      <c r="AJ3" s="15" t="s">
        <v>1187</v>
      </c>
      <c r="AK3" s="15" t="s">
        <v>1181</v>
      </c>
      <c r="AL3" s="15" t="s">
        <v>1186</v>
      </c>
      <c r="AM3" s="15" t="s">
        <v>1188</v>
      </c>
      <c r="AN3" s="15" t="s">
        <v>1138</v>
      </c>
      <c r="AO3" s="15" t="s">
        <v>1194</v>
      </c>
      <c r="AP3" s="15" t="s">
        <v>1260</v>
      </c>
      <c r="AQ3" s="15" t="s">
        <v>1262</v>
      </c>
      <c r="AR3" s="15" t="s">
        <v>1261</v>
      </c>
      <c r="AS3" s="15" t="s">
        <v>1266</v>
      </c>
      <c r="AT3" s="15" t="s">
        <v>1201</v>
      </c>
      <c r="AU3" s="15"/>
      <c r="AV3" s="15"/>
      <c r="AW3" s="15"/>
      <c r="AX3" s="2"/>
      <c r="AY3" s="2"/>
      <c r="AZ3" s="15" t="s">
        <v>36</v>
      </c>
      <c r="BA3" s="15" t="s">
        <v>36</v>
      </c>
      <c r="BB3" s="15" t="s">
        <v>36</v>
      </c>
      <c r="BC3" s="15" t="s">
        <v>785</v>
      </c>
      <c r="BD3" s="15" t="s">
        <v>786</v>
      </c>
      <c r="BE3" s="15" t="s">
        <v>788</v>
      </c>
      <c r="BF3" s="15" t="s">
        <v>787</v>
      </c>
      <c r="BG3" s="99" t="s">
        <v>1373</v>
      </c>
      <c r="BH3" s="15" t="s">
        <v>952</v>
      </c>
      <c r="BI3" s="15" t="s">
        <v>951</v>
      </c>
      <c r="BJ3" s="15" t="s">
        <v>944</v>
      </c>
      <c r="BK3" s="15" t="s">
        <v>1000</v>
      </c>
      <c r="BL3" s="15" t="s">
        <v>1002</v>
      </c>
      <c r="BM3" s="15" t="s">
        <v>984</v>
      </c>
      <c r="BN3" s="15" t="s">
        <v>1100</v>
      </c>
      <c r="BO3" s="15" t="s">
        <v>1022</v>
      </c>
      <c r="BP3" s="15" t="s">
        <v>767</v>
      </c>
      <c r="BQ3" s="15" t="s">
        <v>771</v>
      </c>
      <c r="BR3" s="99" t="s">
        <v>1373</v>
      </c>
      <c r="BS3" s="15" t="s">
        <v>136</v>
      </c>
      <c r="BT3" s="99" t="s">
        <v>230</v>
      </c>
      <c r="BU3" s="15" t="s">
        <v>231</v>
      </c>
      <c r="BV3" s="105" t="s">
        <v>911</v>
      </c>
      <c r="BW3" s="15" t="s">
        <v>1497</v>
      </c>
      <c r="BX3" s="15" t="s">
        <v>186</v>
      </c>
      <c r="BY3" s="15" t="s">
        <v>1375</v>
      </c>
      <c r="BZ3" s="15"/>
      <c r="CA3" s="15" t="s">
        <v>737</v>
      </c>
      <c r="CB3" s="90" t="s">
        <v>939</v>
      </c>
      <c r="CC3" s="136" t="s">
        <v>1374</v>
      </c>
      <c r="CD3" s="104" t="s">
        <v>1374</v>
      </c>
      <c r="CE3" s="99" t="s">
        <v>1374</v>
      </c>
      <c r="CF3" s="100" t="s">
        <v>869</v>
      </c>
      <c r="CG3" s="99" t="s">
        <v>1374</v>
      </c>
      <c r="CH3" s="99" t="s">
        <v>1373</v>
      </c>
      <c r="CI3" s="99" t="s">
        <v>1373</v>
      </c>
      <c r="CJ3" s="99" t="s">
        <v>1373</v>
      </c>
      <c r="CK3" s="99" t="s">
        <v>625</v>
      </c>
      <c r="CL3" s="99" t="s">
        <v>1374</v>
      </c>
      <c r="CM3" s="99" t="s">
        <v>1374</v>
      </c>
      <c r="CN3" s="154" t="s">
        <v>1374</v>
      </c>
    </row>
    <row r="4" spans="1:92" s="197" customFormat="1" ht="72.599999999999994">
      <c r="A4" s="45" t="s">
        <v>263</v>
      </c>
      <c r="B4" s="45" t="s">
        <v>564</v>
      </c>
      <c r="C4" s="45" t="s">
        <v>578</v>
      </c>
      <c r="D4" s="45" t="s">
        <v>366</v>
      </c>
      <c r="E4" s="16" t="s">
        <v>317</v>
      </c>
      <c r="F4" s="15" t="s">
        <v>284</v>
      </c>
      <c r="G4" s="15" t="s">
        <v>285</v>
      </c>
      <c r="H4" s="15" t="s">
        <v>286</v>
      </c>
      <c r="I4" s="15" t="s">
        <v>287</v>
      </c>
      <c r="J4" s="15" t="s">
        <v>288</v>
      </c>
      <c r="K4" s="15" t="s">
        <v>289</v>
      </c>
      <c r="L4" s="15" t="s">
        <v>290</v>
      </c>
      <c r="M4" s="15" t="s">
        <v>210</v>
      </c>
      <c r="N4" s="15" t="s">
        <v>221</v>
      </c>
      <c r="O4" s="105" t="s">
        <v>1367</v>
      </c>
      <c r="P4" s="15" t="s">
        <v>223</v>
      </c>
      <c r="Q4" s="15" t="s">
        <v>275</v>
      </c>
      <c r="R4" s="15" t="s">
        <v>922</v>
      </c>
      <c r="S4" s="15" t="s">
        <v>243</v>
      </c>
      <c r="T4" s="15" t="s">
        <v>276</v>
      </c>
      <c r="U4" s="15" t="s">
        <v>218</v>
      </c>
      <c r="V4" s="105" t="s">
        <v>93</v>
      </c>
      <c r="W4" s="15" t="s">
        <v>975</v>
      </c>
      <c r="X4" s="15" t="s">
        <v>1009</v>
      </c>
      <c r="Y4" s="15" t="s">
        <v>977</v>
      </c>
      <c r="Z4" s="2"/>
      <c r="AA4" s="15" t="s">
        <v>389</v>
      </c>
      <c r="AB4" s="2"/>
      <c r="AC4" s="2"/>
      <c r="AD4" s="72" t="s">
        <v>1390</v>
      </c>
      <c r="AE4" s="72" t="s">
        <v>841</v>
      </c>
      <c r="AF4" s="15"/>
      <c r="AG4" s="2"/>
      <c r="AH4" s="2"/>
      <c r="AI4" s="2"/>
      <c r="AJ4" s="2" t="s">
        <v>1041</v>
      </c>
      <c r="AK4" s="2" t="s">
        <v>1140</v>
      </c>
      <c r="AL4" s="2" t="s">
        <v>1185</v>
      </c>
      <c r="AM4" s="2" t="s">
        <v>1189</v>
      </c>
      <c r="AN4" s="2" t="s">
        <v>1139</v>
      </c>
      <c r="AO4" s="2" t="s">
        <v>1194</v>
      </c>
      <c r="AP4" s="2" t="s">
        <v>1197</v>
      </c>
      <c r="AQ4" s="2" t="s">
        <v>1198</v>
      </c>
      <c r="AR4" s="2" t="s">
        <v>1199</v>
      </c>
      <c r="AS4" s="2" t="s">
        <v>1200</v>
      </c>
      <c r="AT4" s="2" t="s">
        <v>1201</v>
      </c>
      <c r="AU4" s="2"/>
      <c r="AV4" s="2"/>
      <c r="AW4" s="2"/>
      <c r="AX4" s="2"/>
      <c r="AY4" s="2"/>
      <c r="AZ4" s="2" t="s">
        <v>839</v>
      </c>
      <c r="BA4" s="2" t="s">
        <v>840</v>
      </c>
      <c r="BB4" s="2" t="s">
        <v>981</v>
      </c>
      <c r="BC4" s="15" t="s">
        <v>789</v>
      </c>
      <c r="BD4" s="15" t="s">
        <v>790</v>
      </c>
      <c r="BE4" s="15" t="s">
        <v>791</v>
      </c>
      <c r="BF4" s="15" t="s">
        <v>792</v>
      </c>
      <c r="BG4" s="15" t="s">
        <v>151</v>
      </c>
      <c r="BH4" s="15" t="s">
        <v>952</v>
      </c>
      <c r="BI4" s="15" t="s">
        <v>950</v>
      </c>
      <c r="BJ4" s="15" t="s">
        <v>940</v>
      </c>
      <c r="BK4" s="15" t="s">
        <v>67</v>
      </c>
      <c r="BL4" s="15" t="s">
        <v>1001</v>
      </c>
      <c r="BM4" s="15" t="s">
        <v>983</v>
      </c>
      <c r="BN4" s="15" t="s">
        <v>1101</v>
      </c>
      <c r="BO4" s="15" t="s">
        <v>1023</v>
      </c>
      <c r="BP4" s="15" t="s">
        <v>766</v>
      </c>
      <c r="BQ4" s="15" t="s">
        <v>770</v>
      </c>
      <c r="BR4" s="15" t="s">
        <v>160</v>
      </c>
      <c r="BS4" s="15" t="s">
        <v>764</v>
      </c>
      <c r="BT4" s="15" t="s">
        <v>228</v>
      </c>
      <c r="BU4" s="15" t="s">
        <v>227</v>
      </c>
      <c r="BV4" s="105" t="s">
        <v>912</v>
      </c>
      <c r="BW4" s="15" t="s">
        <v>1497</v>
      </c>
      <c r="BX4" s="15" t="s">
        <v>753</v>
      </c>
      <c r="BY4" s="15" t="s">
        <v>629</v>
      </c>
      <c r="BZ4" s="15" t="s">
        <v>924</v>
      </c>
      <c r="CA4" s="15" t="s">
        <v>736</v>
      </c>
      <c r="CB4" s="90" t="s">
        <v>938</v>
      </c>
      <c r="CC4" s="153" t="s">
        <v>847</v>
      </c>
      <c r="CD4" s="105" t="s">
        <v>88</v>
      </c>
      <c r="CE4" s="15" t="s">
        <v>160</v>
      </c>
      <c r="CF4" s="15" t="s">
        <v>201</v>
      </c>
      <c r="CG4" s="15" t="s">
        <v>249</v>
      </c>
      <c r="CH4" s="15" t="s">
        <v>160</v>
      </c>
      <c r="CI4" s="15" t="s">
        <v>160</v>
      </c>
      <c r="CJ4" s="2" t="s">
        <v>160</v>
      </c>
      <c r="CK4" s="15" t="s">
        <v>626</v>
      </c>
      <c r="CL4" s="15" t="s">
        <v>848</v>
      </c>
      <c r="CM4" s="15"/>
      <c r="CN4" s="83"/>
    </row>
    <row r="5" spans="1:92" s="199" customFormat="1">
      <c r="A5" s="47"/>
      <c r="B5" s="47"/>
      <c r="C5" s="47"/>
      <c r="D5" s="47"/>
      <c r="E5" s="14" t="s">
        <v>150</v>
      </c>
      <c r="F5" s="13" t="s">
        <v>6</v>
      </c>
      <c r="G5" s="13" t="s">
        <v>6</v>
      </c>
      <c r="H5" s="13" t="s">
        <v>6</v>
      </c>
      <c r="I5" s="13" t="s">
        <v>6</v>
      </c>
      <c r="J5" s="13" t="s">
        <v>6</v>
      </c>
      <c r="K5" s="13" t="s">
        <v>6</v>
      </c>
      <c r="L5" s="13" t="s">
        <v>6</v>
      </c>
      <c r="M5" s="13" t="s">
        <v>6</v>
      </c>
      <c r="N5" s="13" t="s">
        <v>6</v>
      </c>
      <c r="O5" s="106" t="s">
        <v>6</v>
      </c>
      <c r="P5" s="13" t="s">
        <v>6</v>
      </c>
      <c r="Q5" s="13" t="s">
        <v>6</v>
      </c>
      <c r="R5" s="13" t="s">
        <v>6</v>
      </c>
      <c r="S5" s="13" t="s">
        <v>6</v>
      </c>
      <c r="T5" s="13" t="s">
        <v>6</v>
      </c>
      <c r="U5" s="13" t="s">
        <v>6</v>
      </c>
      <c r="V5" s="106" t="s">
        <v>159</v>
      </c>
      <c r="W5" s="13" t="s">
        <v>159</v>
      </c>
      <c r="X5" s="13" t="s">
        <v>159</v>
      </c>
      <c r="Y5" s="13" t="s">
        <v>159</v>
      </c>
      <c r="Z5" s="13" t="s">
        <v>159</v>
      </c>
      <c r="AA5" s="13" t="s">
        <v>159</v>
      </c>
      <c r="AB5" s="13" t="s">
        <v>159</v>
      </c>
      <c r="AC5" s="13" t="s">
        <v>159</v>
      </c>
      <c r="AD5" s="13" t="s">
        <v>159</v>
      </c>
      <c r="AE5" s="13" t="s">
        <v>159</v>
      </c>
      <c r="AF5" s="13"/>
      <c r="AG5" s="13" t="s">
        <v>159</v>
      </c>
      <c r="AH5" s="13" t="s">
        <v>159</v>
      </c>
      <c r="AI5" s="13" t="s">
        <v>159</v>
      </c>
      <c r="AJ5" s="13" t="s">
        <v>159</v>
      </c>
      <c r="AK5" s="13" t="s">
        <v>159</v>
      </c>
      <c r="AL5" s="13" t="s">
        <v>159</v>
      </c>
      <c r="AM5" s="13" t="s">
        <v>159</v>
      </c>
      <c r="AN5" s="13" t="s">
        <v>159</v>
      </c>
      <c r="AO5" s="13" t="s">
        <v>159</v>
      </c>
      <c r="AP5" s="13" t="s">
        <v>159</v>
      </c>
      <c r="AQ5" s="13" t="s">
        <v>159</v>
      </c>
      <c r="AR5" s="13" t="s">
        <v>159</v>
      </c>
      <c r="AS5" s="13" t="s">
        <v>159</v>
      </c>
      <c r="AT5" s="13" t="s">
        <v>159</v>
      </c>
      <c r="AU5" s="13" t="s">
        <v>159</v>
      </c>
      <c r="AV5" s="13" t="s">
        <v>159</v>
      </c>
      <c r="AW5" s="13" t="s">
        <v>159</v>
      </c>
      <c r="AX5" s="1" t="s">
        <v>159</v>
      </c>
      <c r="AY5" s="1" t="s">
        <v>159</v>
      </c>
      <c r="AZ5" s="13" t="s">
        <v>159</v>
      </c>
      <c r="BA5" s="13" t="s">
        <v>159</v>
      </c>
      <c r="BB5" s="13" t="s">
        <v>159</v>
      </c>
      <c r="BC5" s="13" t="s">
        <v>159</v>
      </c>
      <c r="BD5" s="13" t="s">
        <v>159</v>
      </c>
      <c r="BE5" s="13" t="s">
        <v>159</v>
      </c>
      <c r="BF5" s="13" t="s">
        <v>159</v>
      </c>
      <c r="BG5" s="13" t="s">
        <v>252</v>
      </c>
      <c r="BH5" s="13" t="s">
        <v>159</v>
      </c>
      <c r="BI5" s="13" t="s">
        <v>159</v>
      </c>
      <c r="BJ5" s="13" t="s">
        <v>159</v>
      </c>
      <c r="BK5" s="13" t="s">
        <v>159</v>
      </c>
      <c r="BL5" s="13" t="s">
        <v>159</v>
      </c>
      <c r="BM5" s="13" t="s">
        <v>159</v>
      </c>
      <c r="BN5" s="13" t="s">
        <v>159</v>
      </c>
      <c r="BO5" s="13" t="s">
        <v>159</v>
      </c>
      <c r="BP5" s="13" t="s">
        <v>159</v>
      </c>
      <c r="BQ5" s="13" t="s">
        <v>159</v>
      </c>
      <c r="BR5" s="13" t="s">
        <v>6</v>
      </c>
      <c r="BS5" s="13" t="s">
        <v>159</v>
      </c>
      <c r="BT5" s="13" t="s">
        <v>159</v>
      </c>
      <c r="BU5" s="13" t="s">
        <v>159</v>
      </c>
      <c r="BV5" s="106" t="s">
        <v>252</v>
      </c>
      <c r="BW5" s="13" t="s">
        <v>1496</v>
      </c>
      <c r="BX5" s="13" t="s">
        <v>185</v>
      </c>
      <c r="BY5" s="13" t="s">
        <v>252</v>
      </c>
      <c r="BZ5" s="13" t="s">
        <v>252</v>
      </c>
      <c r="CA5" s="13" t="s">
        <v>252</v>
      </c>
      <c r="CB5" s="91" t="s">
        <v>1352</v>
      </c>
      <c r="CC5" s="138" t="s">
        <v>6</v>
      </c>
      <c r="CD5" s="106" t="s">
        <v>252</v>
      </c>
      <c r="CE5" s="13" t="s">
        <v>252</v>
      </c>
      <c r="CF5" s="13" t="s">
        <v>1350</v>
      </c>
      <c r="CG5" s="13" t="s">
        <v>6</v>
      </c>
      <c r="CH5" s="13" t="s">
        <v>252</v>
      </c>
      <c r="CI5" s="13" t="s">
        <v>252</v>
      </c>
      <c r="CJ5" s="13" t="s">
        <v>252</v>
      </c>
      <c r="CK5" s="13" t="s">
        <v>6</v>
      </c>
      <c r="CL5" s="13" t="s">
        <v>6</v>
      </c>
      <c r="CM5" s="13" t="s">
        <v>252</v>
      </c>
      <c r="CN5" s="127" t="s">
        <v>252</v>
      </c>
    </row>
    <row r="6" spans="1:92" s="199" customFormat="1" ht="29.4">
      <c r="A6" s="47"/>
      <c r="B6" s="47"/>
      <c r="C6" s="47"/>
      <c r="D6" s="47"/>
      <c r="E6" s="14" t="s">
        <v>143</v>
      </c>
      <c r="F6" s="13" t="s">
        <v>5</v>
      </c>
      <c r="G6" s="13" t="s">
        <v>5</v>
      </c>
      <c r="H6" s="13" t="s">
        <v>5</v>
      </c>
      <c r="I6" s="13" t="s">
        <v>5</v>
      </c>
      <c r="J6" s="13" t="s">
        <v>5</v>
      </c>
      <c r="K6" s="13" t="s">
        <v>24</v>
      </c>
      <c r="L6" s="13" t="s">
        <v>25</v>
      </c>
      <c r="M6" s="13" t="s">
        <v>209</v>
      </c>
      <c r="N6" s="13"/>
      <c r="O6" s="106" t="s">
        <v>1003</v>
      </c>
      <c r="P6" s="13" t="s">
        <v>222</v>
      </c>
      <c r="Q6" s="13" t="s">
        <v>209</v>
      </c>
      <c r="R6" s="13" t="s">
        <v>623</v>
      </c>
      <c r="S6" s="13" t="s">
        <v>248</v>
      </c>
      <c r="T6" s="13" t="s">
        <v>222</v>
      </c>
      <c r="U6" s="13" t="s">
        <v>144</v>
      </c>
      <c r="V6" s="106" t="s">
        <v>229</v>
      </c>
      <c r="W6" s="13" t="s">
        <v>229</v>
      </c>
      <c r="X6" s="13" t="s">
        <v>229</v>
      </c>
      <c r="Y6" s="13" t="s">
        <v>229</v>
      </c>
      <c r="Z6" s="13" t="s">
        <v>229</v>
      </c>
      <c r="AA6" s="13" t="s">
        <v>229</v>
      </c>
      <c r="AB6" s="13" t="s">
        <v>229</v>
      </c>
      <c r="AC6" s="13" t="s">
        <v>229</v>
      </c>
      <c r="AD6" s="13" t="s">
        <v>229</v>
      </c>
      <c r="AE6" s="13" t="s">
        <v>229</v>
      </c>
      <c r="AF6" s="13" t="s">
        <v>229</v>
      </c>
      <c r="AG6" s="13" t="s">
        <v>229</v>
      </c>
      <c r="AH6" s="13" t="s">
        <v>229</v>
      </c>
      <c r="AI6" s="13" t="s">
        <v>229</v>
      </c>
      <c r="AJ6" s="13" t="s">
        <v>229</v>
      </c>
      <c r="AK6" s="13" t="s">
        <v>229</v>
      </c>
      <c r="AL6" s="13" t="s">
        <v>229</v>
      </c>
      <c r="AM6" s="13" t="s">
        <v>229</v>
      </c>
      <c r="AN6" s="13" t="s">
        <v>229</v>
      </c>
      <c r="AO6" s="13" t="s">
        <v>1223</v>
      </c>
      <c r="AP6" s="13" t="s">
        <v>229</v>
      </c>
      <c r="AQ6" s="13" t="s">
        <v>229</v>
      </c>
      <c r="AR6" s="13" t="s">
        <v>229</v>
      </c>
      <c r="AS6" s="13" t="s">
        <v>229</v>
      </c>
      <c r="AT6" s="13" t="s">
        <v>229</v>
      </c>
      <c r="AU6" s="13" t="s">
        <v>229</v>
      </c>
      <c r="AV6" s="13" t="s">
        <v>229</v>
      </c>
      <c r="AW6" s="13" t="s">
        <v>229</v>
      </c>
      <c r="AX6" s="1" t="s">
        <v>229</v>
      </c>
      <c r="AY6" s="1" t="s">
        <v>229</v>
      </c>
      <c r="AZ6" s="13" t="s">
        <v>229</v>
      </c>
      <c r="BA6" s="13" t="s">
        <v>229</v>
      </c>
      <c r="BB6" s="13" t="s">
        <v>229</v>
      </c>
      <c r="BC6" s="13" t="s">
        <v>793</v>
      </c>
      <c r="BD6" s="13" t="s">
        <v>793</v>
      </c>
      <c r="BE6" s="13" t="s">
        <v>144</v>
      </c>
      <c r="BF6" s="13" t="s">
        <v>793</v>
      </c>
      <c r="BG6" s="13"/>
      <c r="BH6" s="13"/>
      <c r="BI6" s="13" t="s">
        <v>229</v>
      </c>
      <c r="BJ6" s="13" t="s">
        <v>229</v>
      </c>
      <c r="BK6" s="13" t="s">
        <v>229</v>
      </c>
      <c r="BL6" s="13" t="s">
        <v>229</v>
      </c>
      <c r="BM6" s="13" t="s">
        <v>1003</v>
      </c>
      <c r="BN6" s="13" t="s">
        <v>1003</v>
      </c>
      <c r="BO6" s="13" t="s">
        <v>229</v>
      </c>
      <c r="BP6" s="13" t="s">
        <v>229</v>
      </c>
      <c r="BQ6" s="13" t="s">
        <v>229</v>
      </c>
      <c r="BR6" s="13"/>
      <c r="BS6" s="13" t="s">
        <v>776</v>
      </c>
      <c r="BT6" s="13" t="s">
        <v>229</v>
      </c>
      <c r="BU6" s="13" t="s">
        <v>229</v>
      </c>
      <c r="BV6" s="106" t="s">
        <v>623</v>
      </c>
      <c r="BW6" s="13"/>
      <c r="BX6" s="13"/>
      <c r="BY6" s="13"/>
      <c r="BZ6" s="13"/>
      <c r="CA6" s="13"/>
      <c r="CB6" s="91"/>
      <c r="CC6" s="138"/>
      <c r="CD6" s="106"/>
      <c r="CE6" s="13"/>
      <c r="CF6" s="13" t="s">
        <v>229</v>
      </c>
      <c r="CG6" s="13" t="s">
        <v>1351</v>
      </c>
      <c r="CH6" s="13"/>
      <c r="CI6" s="13"/>
      <c r="CJ6" s="13" t="s">
        <v>229</v>
      </c>
      <c r="CK6" s="13" t="s">
        <v>25</v>
      </c>
      <c r="CL6" s="13"/>
      <c r="CM6" s="13"/>
      <c r="CN6" s="127"/>
    </row>
    <row r="7" spans="1:92" s="199" customFormat="1">
      <c r="A7" s="45"/>
      <c r="B7" s="45"/>
      <c r="C7" s="45"/>
      <c r="D7" s="45"/>
      <c r="E7" s="16" t="s">
        <v>147</v>
      </c>
      <c r="F7" s="13" t="s">
        <v>35</v>
      </c>
      <c r="G7" s="13" t="s">
        <v>35</v>
      </c>
      <c r="H7" s="13" t="s">
        <v>35</v>
      </c>
      <c r="I7" s="13" t="s">
        <v>35</v>
      </c>
      <c r="J7" s="13" t="s">
        <v>35</v>
      </c>
      <c r="K7" s="13" t="s">
        <v>35</v>
      </c>
      <c r="L7" s="13" t="s">
        <v>35</v>
      </c>
      <c r="M7" s="13" t="s">
        <v>35</v>
      </c>
      <c r="N7" s="13" t="s">
        <v>35</v>
      </c>
      <c r="O7" s="106" t="s">
        <v>1368</v>
      </c>
      <c r="P7" s="13" t="s">
        <v>35</v>
      </c>
      <c r="Q7" s="13" t="s">
        <v>35</v>
      </c>
      <c r="R7" s="13" t="s">
        <v>35</v>
      </c>
      <c r="S7" s="13" t="s">
        <v>35</v>
      </c>
      <c r="T7" s="13" t="s">
        <v>35</v>
      </c>
      <c r="U7" s="13" t="s">
        <v>35</v>
      </c>
      <c r="V7" s="106" t="s">
        <v>31</v>
      </c>
      <c r="W7" s="13" t="s">
        <v>35</v>
      </c>
      <c r="X7" s="13" t="s">
        <v>35</v>
      </c>
      <c r="Y7" s="13" t="s">
        <v>35</v>
      </c>
      <c r="Z7" s="13" t="s">
        <v>31</v>
      </c>
      <c r="AA7" s="13" t="s">
        <v>380</v>
      </c>
      <c r="AB7" s="13" t="s">
        <v>380</v>
      </c>
      <c r="AC7" s="13" t="s">
        <v>31</v>
      </c>
      <c r="AD7" s="13" t="s">
        <v>35</v>
      </c>
      <c r="AE7" s="13" t="s">
        <v>35</v>
      </c>
      <c r="AF7" s="13" t="s">
        <v>35</v>
      </c>
      <c r="AG7" s="13" t="s">
        <v>53</v>
      </c>
      <c r="AH7" s="13" t="s">
        <v>836</v>
      </c>
      <c r="AI7" s="13" t="s">
        <v>31</v>
      </c>
      <c r="AJ7" s="13" t="s">
        <v>35</v>
      </c>
      <c r="AK7" s="13" t="s">
        <v>35</v>
      </c>
      <c r="AL7" s="13" t="s">
        <v>35</v>
      </c>
      <c r="AM7" s="13" t="s">
        <v>35</v>
      </c>
      <c r="AN7" s="13" t="s">
        <v>35</v>
      </c>
      <c r="AO7" s="13" t="s">
        <v>35</v>
      </c>
      <c r="AP7" s="13" t="s">
        <v>35</v>
      </c>
      <c r="AQ7" s="13" t="s">
        <v>35</v>
      </c>
      <c r="AR7" s="13" t="s">
        <v>35</v>
      </c>
      <c r="AS7" s="13" t="s">
        <v>35</v>
      </c>
      <c r="AT7" s="13" t="s">
        <v>35</v>
      </c>
      <c r="AU7" s="13" t="s">
        <v>836</v>
      </c>
      <c r="AV7" s="13" t="s">
        <v>31</v>
      </c>
      <c r="AW7" s="13" t="s">
        <v>836</v>
      </c>
      <c r="AX7" s="13" t="s">
        <v>31</v>
      </c>
      <c r="AY7" s="13" t="s">
        <v>31</v>
      </c>
      <c r="AZ7" s="13" t="s">
        <v>35</v>
      </c>
      <c r="BA7" s="13" t="s">
        <v>35</v>
      </c>
      <c r="BB7" s="13" t="s">
        <v>35</v>
      </c>
      <c r="BC7" s="13" t="s">
        <v>782</v>
      </c>
      <c r="BD7" s="13" t="s">
        <v>782</v>
      </c>
      <c r="BE7" s="13" t="s">
        <v>782</v>
      </c>
      <c r="BF7" s="13" t="s">
        <v>782</v>
      </c>
      <c r="BG7" s="13" t="s">
        <v>35</v>
      </c>
      <c r="BH7" s="13" t="s">
        <v>59</v>
      </c>
      <c r="BI7" s="13" t="s">
        <v>35</v>
      </c>
      <c r="BJ7" s="13" t="s">
        <v>35</v>
      </c>
      <c r="BK7" s="13" t="s">
        <v>35</v>
      </c>
      <c r="BL7" s="13" t="s">
        <v>35</v>
      </c>
      <c r="BM7" s="13" t="s">
        <v>35</v>
      </c>
      <c r="BN7" s="13" t="s">
        <v>35</v>
      </c>
      <c r="BO7" s="13" t="s">
        <v>35</v>
      </c>
      <c r="BP7" s="13" t="s">
        <v>35</v>
      </c>
      <c r="BQ7" s="13" t="s">
        <v>35</v>
      </c>
      <c r="BR7" s="13" t="s">
        <v>33</v>
      </c>
      <c r="BS7" s="13" t="s">
        <v>868</v>
      </c>
      <c r="BT7" s="13" t="s">
        <v>59</v>
      </c>
      <c r="BU7" s="13" t="s">
        <v>35</v>
      </c>
      <c r="BV7" s="106" t="s">
        <v>35</v>
      </c>
      <c r="BW7" s="13" t="s">
        <v>35</v>
      </c>
      <c r="BX7" s="13" t="s">
        <v>35</v>
      </c>
      <c r="BY7" s="13" t="s">
        <v>35</v>
      </c>
      <c r="BZ7" s="13" t="s">
        <v>31</v>
      </c>
      <c r="CA7" s="13" t="s">
        <v>35</v>
      </c>
      <c r="CB7" s="91" t="s">
        <v>1156</v>
      </c>
      <c r="CC7" s="138" t="s">
        <v>33</v>
      </c>
      <c r="CD7" s="106" t="s">
        <v>87</v>
      </c>
      <c r="CE7" s="13" t="s">
        <v>31</v>
      </c>
      <c r="CF7" s="13" t="s">
        <v>31</v>
      </c>
      <c r="CG7" s="13" t="s">
        <v>65</v>
      </c>
      <c r="CH7" s="13" t="s">
        <v>33</v>
      </c>
      <c r="CI7" s="13" t="s">
        <v>31</v>
      </c>
      <c r="CJ7" s="13" t="s">
        <v>31</v>
      </c>
      <c r="CK7" s="13" t="s">
        <v>55</v>
      </c>
      <c r="CL7" s="13" t="s">
        <v>33</v>
      </c>
      <c r="CM7" s="13" t="s">
        <v>33</v>
      </c>
      <c r="CN7" s="127" t="s">
        <v>31</v>
      </c>
    </row>
    <row r="8" spans="1:92" s="200" customFormat="1" ht="15" thickBot="1">
      <c r="A8" s="48"/>
      <c r="B8" s="48"/>
      <c r="C8" s="48"/>
      <c r="D8" s="48"/>
      <c r="E8" s="14" t="s">
        <v>1584</v>
      </c>
      <c r="F8" s="23">
        <v>43575</v>
      </c>
      <c r="G8" s="23">
        <v>43575</v>
      </c>
      <c r="H8" s="23">
        <v>43575</v>
      </c>
      <c r="I8" s="23">
        <v>43575</v>
      </c>
      <c r="J8" s="23">
        <v>43575</v>
      </c>
      <c r="K8" s="23">
        <v>43575</v>
      </c>
      <c r="L8" s="23">
        <v>43575</v>
      </c>
      <c r="M8" s="23">
        <v>43575</v>
      </c>
      <c r="N8" s="23">
        <v>43586</v>
      </c>
      <c r="O8" s="107">
        <v>43697</v>
      </c>
      <c r="P8" s="23">
        <v>43575</v>
      </c>
      <c r="Q8" s="23">
        <v>43586</v>
      </c>
      <c r="R8" s="23">
        <v>43729</v>
      </c>
      <c r="S8" s="23">
        <v>43736</v>
      </c>
      <c r="T8" s="23">
        <v>43585</v>
      </c>
      <c r="U8" s="23">
        <v>43575</v>
      </c>
      <c r="V8" s="107">
        <v>43721</v>
      </c>
      <c r="W8" s="23">
        <v>43736</v>
      </c>
      <c r="X8" s="23">
        <v>43736</v>
      </c>
      <c r="Y8" s="23">
        <v>43736</v>
      </c>
      <c r="Z8" s="23"/>
      <c r="AA8" s="23">
        <v>43585</v>
      </c>
      <c r="AB8" s="23">
        <v>43585</v>
      </c>
      <c r="AC8" s="23">
        <v>43711</v>
      </c>
      <c r="AD8" s="23">
        <v>43751</v>
      </c>
      <c r="AE8" s="23">
        <v>43751</v>
      </c>
      <c r="AF8" s="23" t="s">
        <v>921</v>
      </c>
      <c r="AG8" s="23" t="s">
        <v>921</v>
      </c>
      <c r="AH8" s="23"/>
      <c r="AI8" s="23">
        <v>43711</v>
      </c>
      <c r="AJ8" s="23">
        <v>43736</v>
      </c>
      <c r="AK8" s="23">
        <v>43744</v>
      </c>
      <c r="AL8" s="23">
        <v>43736</v>
      </c>
      <c r="AM8" s="23">
        <v>43744</v>
      </c>
      <c r="AN8" s="23">
        <v>43744</v>
      </c>
      <c r="AO8" s="23">
        <v>43744</v>
      </c>
      <c r="AP8" s="23">
        <v>43744</v>
      </c>
      <c r="AQ8" s="23">
        <v>43744</v>
      </c>
      <c r="AR8" s="23">
        <v>43744</v>
      </c>
      <c r="AS8" s="23">
        <v>43744</v>
      </c>
      <c r="AT8" s="23">
        <v>43744</v>
      </c>
      <c r="AU8" s="23"/>
      <c r="AV8" s="23">
        <v>43711</v>
      </c>
      <c r="AW8" s="23"/>
      <c r="AX8" s="23"/>
      <c r="AY8" s="23">
        <v>43711</v>
      </c>
      <c r="AZ8" s="23">
        <v>43737</v>
      </c>
      <c r="BA8" s="23">
        <v>43737</v>
      </c>
      <c r="BB8" s="23">
        <v>43729</v>
      </c>
      <c r="BC8" s="23">
        <v>43620</v>
      </c>
      <c r="BD8" s="23">
        <v>43620</v>
      </c>
      <c r="BE8" s="23">
        <v>43620</v>
      </c>
      <c r="BF8" s="23">
        <v>43620</v>
      </c>
      <c r="BG8" s="23" t="s">
        <v>838</v>
      </c>
      <c r="BH8" s="23">
        <v>43693</v>
      </c>
      <c r="BI8" s="23">
        <v>43731</v>
      </c>
      <c r="BJ8" s="23">
        <v>43731</v>
      </c>
      <c r="BK8" s="23">
        <v>43943</v>
      </c>
      <c r="BL8" s="23">
        <v>43734</v>
      </c>
      <c r="BM8" s="23">
        <v>43734</v>
      </c>
      <c r="BN8" s="23">
        <v>43734</v>
      </c>
      <c r="BO8" s="23">
        <v>43736</v>
      </c>
      <c r="BP8" s="23">
        <v>43737</v>
      </c>
      <c r="BQ8" s="23">
        <v>43737</v>
      </c>
      <c r="BR8" s="23"/>
      <c r="BS8" s="23">
        <v>43738</v>
      </c>
      <c r="BT8" s="23">
        <v>43693</v>
      </c>
      <c r="BU8" s="23">
        <v>43737</v>
      </c>
      <c r="BV8" s="107">
        <v>43729</v>
      </c>
      <c r="BW8" s="23">
        <v>43755</v>
      </c>
      <c r="BX8" s="23">
        <v>43620</v>
      </c>
      <c r="BY8" s="23">
        <v>43600</v>
      </c>
      <c r="BZ8" s="23">
        <v>43711</v>
      </c>
      <c r="CA8" s="23">
        <v>43586</v>
      </c>
      <c r="CB8" s="92">
        <v>43605</v>
      </c>
      <c r="CC8" s="139" t="s">
        <v>838</v>
      </c>
      <c r="CD8" s="107" t="s">
        <v>838</v>
      </c>
      <c r="CE8" s="23">
        <v>43711</v>
      </c>
      <c r="CF8" s="23">
        <v>43711</v>
      </c>
      <c r="CG8" s="23">
        <v>43672</v>
      </c>
      <c r="CH8" s="23">
        <v>43600</v>
      </c>
      <c r="CI8" s="23"/>
      <c r="CJ8" s="23">
        <v>43748</v>
      </c>
      <c r="CK8" s="23">
        <v>43579</v>
      </c>
      <c r="CL8" s="23" t="s">
        <v>838</v>
      </c>
      <c r="CM8" s="23" t="s">
        <v>353</v>
      </c>
      <c r="CN8" s="128">
        <v>43588</v>
      </c>
    </row>
    <row r="9" spans="1:92" s="88" customFormat="1" ht="43.2">
      <c r="A9" s="49"/>
      <c r="B9" s="49"/>
      <c r="C9" s="49"/>
      <c r="D9" s="49"/>
      <c r="E9" s="4" t="s">
        <v>4</v>
      </c>
      <c r="F9" s="33" t="s">
        <v>7</v>
      </c>
      <c r="G9" s="33" t="s">
        <v>15</v>
      </c>
      <c r="H9" s="33" t="s">
        <v>14</v>
      </c>
      <c r="I9" s="33" t="s">
        <v>16</v>
      </c>
      <c r="J9" s="33" t="s">
        <v>21</v>
      </c>
      <c r="K9" s="33" t="s">
        <v>22</v>
      </c>
      <c r="L9" s="33" t="s">
        <v>23</v>
      </c>
      <c r="M9" s="33" t="s">
        <v>212</v>
      </c>
      <c r="N9" s="33" t="s">
        <v>215</v>
      </c>
      <c r="O9" s="108"/>
      <c r="P9" s="33"/>
      <c r="Q9" s="33" t="s">
        <v>391</v>
      </c>
      <c r="R9" s="33"/>
      <c r="S9" s="33" t="s">
        <v>244</v>
      </c>
      <c r="T9" s="33" t="s">
        <v>301</v>
      </c>
      <c r="U9" s="33" t="s">
        <v>217</v>
      </c>
      <c r="V9" s="108"/>
      <c r="W9" s="33"/>
      <c r="X9" s="33" t="s">
        <v>1007</v>
      </c>
      <c r="Y9" s="33"/>
      <c r="Z9" s="33" t="s">
        <v>877</v>
      </c>
      <c r="AA9" s="33" t="s">
        <v>390</v>
      </c>
      <c r="AB9" s="33" t="s">
        <v>378</v>
      </c>
      <c r="AC9" s="33"/>
      <c r="AD9" s="33" t="s">
        <v>1392</v>
      </c>
      <c r="AE9" s="33" t="s">
        <v>842</v>
      </c>
      <c r="AF9" s="33"/>
      <c r="AG9" s="33"/>
      <c r="AH9" s="33"/>
      <c r="AI9" s="33"/>
      <c r="AJ9" s="33" t="s">
        <v>1043</v>
      </c>
      <c r="AK9" s="33" t="s">
        <v>1182</v>
      </c>
      <c r="AL9" s="33" t="s">
        <v>1184</v>
      </c>
      <c r="AM9" s="33" t="s">
        <v>1190</v>
      </c>
      <c r="AN9" s="33" t="s">
        <v>1195</v>
      </c>
      <c r="AO9" s="33" t="s">
        <v>1193</v>
      </c>
      <c r="AP9" s="33" t="s">
        <v>1193</v>
      </c>
      <c r="AQ9" s="33" t="s">
        <v>1193</v>
      </c>
      <c r="AR9" s="33" t="s">
        <v>1193</v>
      </c>
      <c r="AS9" s="101">
        <v>43189</v>
      </c>
      <c r="AT9" s="101">
        <v>43189</v>
      </c>
      <c r="AU9" s="33"/>
      <c r="AV9" s="33" t="s">
        <v>901</v>
      </c>
      <c r="AW9" s="33"/>
      <c r="AX9" s="33"/>
      <c r="AY9" s="33" t="s">
        <v>889</v>
      </c>
      <c r="AZ9" s="33"/>
      <c r="BA9" s="33"/>
      <c r="BB9" s="33"/>
      <c r="BC9" s="33"/>
      <c r="BD9" s="33"/>
      <c r="BE9" s="33"/>
      <c r="BF9" s="33"/>
      <c r="BG9" s="33"/>
      <c r="BH9" s="33" t="s">
        <v>963</v>
      </c>
      <c r="BI9" s="33"/>
      <c r="BJ9" s="33" t="s">
        <v>941</v>
      </c>
      <c r="BK9" s="33"/>
      <c r="BL9" s="33"/>
      <c r="BM9" s="33"/>
      <c r="BN9" s="33"/>
      <c r="BO9" s="33" t="s">
        <v>1024</v>
      </c>
      <c r="BP9" s="33" t="s">
        <v>767</v>
      </c>
      <c r="BQ9" s="33" t="s">
        <v>771</v>
      </c>
      <c r="BR9" s="33"/>
      <c r="BS9" s="33"/>
      <c r="BT9" s="33" t="s">
        <v>230</v>
      </c>
      <c r="BU9" s="33" t="s">
        <v>231</v>
      </c>
      <c r="BV9" s="108"/>
      <c r="BW9" s="33" t="s">
        <v>1498</v>
      </c>
      <c r="BX9" s="33" t="s">
        <v>755</v>
      </c>
      <c r="BY9" s="33" t="s">
        <v>629</v>
      </c>
      <c r="BZ9" s="33" t="s">
        <v>924</v>
      </c>
      <c r="CA9" s="33" t="s">
        <v>738</v>
      </c>
      <c r="CB9" s="93" t="s">
        <v>155</v>
      </c>
      <c r="CC9" s="140"/>
      <c r="CD9" s="108"/>
      <c r="CE9" s="33"/>
      <c r="CF9" s="33"/>
      <c r="CG9" s="33"/>
      <c r="CH9" s="33"/>
      <c r="CI9" s="33"/>
      <c r="CJ9" s="33"/>
      <c r="CK9" s="33"/>
      <c r="CL9" s="33"/>
      <c r="CM9" s="33"/>
      <c r="CN9" s="33"/>
    </row>
    <row r="10" spans="1:92" s="201" customFormat="1" ht="72">
      <c r="A10" s="50"/>
      <c r="B10" s="50"/>
      <c r="C10" s="50"/>
      <c r="D10" s="50"/>
      <c r="E10" s="18" t="s">
        <v>134</v>
      </c>
      <c r="F10" s="29" t="s">
        <v>294</v>
      </c>
      <c r="G10" s="29" t="s">
        <v>295</v>
      </c>
      <c r="H10" s="29" t="s">
        <v>296</v>
      </c>
      <c r="I10" s="29" t="s">
        <v>297</v>
      </c>
      <c r="J10" s="29" t="s">
        <v>293</v>
      </c>
      <c r="K10" s="29" t="s">
        <v>291</v>
      </c>
      <c r="L10" s="29" t="s">
        <v>292</v>
      </c>
      <c r="M10" s="29" t="s">
        <v>211</v>
      </c>
      <c r="N10" s="29" t="s">
        <v>163</v>
      </c>
      <c r="O10" s="109"/>
      <c r="P10" s="29"/>
      <c r="Q10" s="29" t="s">
        <v>392</v>
      </c>
      <c r="R10" s="29"/>
      <c r="S10" s="29" t="s">
        <v>245</v>
      </c>
      <c r="T10" s="29" t="s">
        <v>302</v>
      </c>
      <c r="U10" s="29" t="s">
        <v>138</v>
      </c>
      <c r="V10" s="109"/>
      <c r="W10" s="29"/>
      <c r="X10" s="29" t="s">
        <v>980</v>
      </c>
      <c r="Y10" s="29" t="s">
        <v>979</v>
      </c>
      <c r="Z10" s="29" t="s">
        <v>878</v>
      </c>
      <c r="AA10" s="29" t="s">
        <v>388</v>
      </c>
      <c r="AB10" s="29" t="s">
        <v>379</v>
      </c>
      <c r="AC10" s="29" t="s">
        <v>884</v>
      </c>
      <c r="AD10" s="29" t="s">
        <v>1389</v>
      </c>
      <c r="AE10" s="29" t="s">
        <v>1389</v>
      </c>
      <c r="AF10" s="29"/>
      <c r="AG10" s="29"/>
      <c r="AH10" s="29"/>
      <c r="AI10" s="29"/>
      <c r="AJ10" s="29" t="s">
        <v>1042</v>
      </c>
      <c r="AK10" s="29" t="s">
        <v>1183</v>
      </c>
      <c r="AL10" s="29" t="s">
        <v>1192</v>
      </c>
      <c r="AM10" s="29" t="s">
        <v>1191</v>
      </c>
      <c r="AN10" s="29" t="s">
        <v>1196</v>
      </c>
      <c r="AO10" s="29" t="s">
        <v>353</v>
      </c>
      <c r="AP10" s="29" t="s">
        <v>1224</v>
      </c>
      <c r="AQ10" s="29" t="s">
        <v>1225</v>
      </c>
      <c r="AR10" s="29" t="s">
        <v>1226</v>
      </c>
      <c r="AS10" s="29" t="s">
        <v>1227</v>
      </c>
      <c r="AT10" s="29" t="s">
        <v>1228</v>
      </c>
      <c r="AU10" s="29"/>
      <c r="AV10" s="29" t="s">
        <v>902</v>
      </c>
      <c r="AW10" s="29"/>
      <c r="AX10" s="29"/>
      <c r="AY10" s="29" t="s">
        <v>890</v>
      </c>
      <c r="AZ10" s="29" t="s">
        <v>1085</v>
      </c>
      <c r="BA10" s="29" t="s">
        <v>1086</v>
      </c>
      <c r="BB10" s="29"/>
      <c r="BC10" s="29" t="s">
        <v>794</v>
      </c>
      <c r="BD10" s="29" t="s">
        <v>795</v>
      </c>
      <c r="BE10" s="29" t="s">
        <v>796</v>
      </c>
      <c r="BF10" s="29" t="s">
        <v>797</v>
      </c>
      <c r="BG10" s="29"/>
      <c r="BH10" s="29" t="s">
        <v>849</v>
      </c>
      <c r="BI10" s="29"/>
      <c r="BJ10" s="29" t="s">
        <v>942</v>
      </c>
      <c r="BK10" s="29" t="s">
        <v>1585</v>
      </c>
      <c r="BL10" s="29" t="s">
        <v>999</v>
      </c>
      <c r="BM10" s="29" t="s">
        <v>998</v>
      </c>
      <c r="BN10" s="29"/>
      <c r="BO10" s="29" t="s">
        <v>1025</v>
      </c>
      <c r="BP10" s="29" t="s">
        <v>768</v>
      </c>
      <c r="BQ10" s="29" t="s">
        <v>300</v>
      </c>
      <c r="BR10" s="29"/>
      <c r="BS10" s="29" t="s">
        <v>765</v>
      </c>
      <c r="BT10" s="29" t="s">
        <v>353</v>
      </c>
      <c r="BU10" s="29" t="s">
        <v>226</v>
      </c>
      <c r="BV10" s="109"/>
      <c r="BW10" s="29"/>
      <c r="BX10" s="29" t="s">
        <v>756</v>
      </c>
      <c r="BY10" s="29" t="s">
        <v>628</v>
      </c>
      <c r="BZ10" s="29" t="s">
        <v>925</v>
      </c>
      <c r="CA10" s="29"/>
      <c r="CB10" s="31"/>
      <c r="CC10" s="141"/>
      <c r="CD10" s="109"/>
      <c r="CE10" s="29"/>
      <c r="CF10" s="29"/>
      <c r="CG10" s="29"/>
      <c r="CH10" s="29"/>
      <c r="CI10" s="29"/>
      <c r="CJ10" s="29"/>
      <c r="CK10" s="29"/>
      <c r="CL10" s="29"/>
      <c r="CM10" s="29"/>
      <c r="CN10" s="129"/>
    </row>
    <row r="11" spans="1:92" s="202" customFormat="1">
      <c r="A11" s="51"/>
      <c r="B11" s="51"/>
      <c r="C11" s="51"/>
      <c r="D11" s="51"/>
      <c r="E11" s="24" t="s">
        <v>1</v>
      </c>
      <c r="F11" s="35">
        <v>24499</v>
      </c>
      <c r="G11" s="35">
        <v>24950</v>
      </c>
      <c r="H11" s="35">
        <v>26387</v>
      </c>
      <c r="I11" s="35">
        <v>27408</v>
      </c>
      <c r="J11" s="35">
        <v>29207</v>
      </c>
      <c r="K11" s="35">
        <v>23358</v>
      </c>
      <c r="L11" s="35">
        <v>33952</v>
      </c>
      <c r="M11" s="35">
        <v>39438</v>
      </c>
      <c r="N11" s="35">
        <v>43298</v>
      </c>
      <c r="O11" s="125">
        <v>43070</v>
      </c>
      <c r="P11" s="35"/>
      <c r="Q11" s="35">
        <v>39326</v>
      </c>
      <c r="R11" s="34"/>
      <c r="S11" s="34"/>
      <c r="T11" s="35">
        <v>43647</v>
      </c>
      <c r="U11" s="35">
        <v>40527</v>
      </c>
      <c r="V11" s="110"/>
      <c r="W11" s="34"/>
      <c r="X11" s="34">
        <v>42887</v>
      </c>
      <c r="Y11" s="34"/>
      <c r="Z11" s="34" t="s">
        <v>879</v>
      </c>
      <c r="AA11" s="34">
        <v>41726</v>
      </c>
      <c r="AB11" s="34">
        <v>40949</v>
      </c>
      <c r="AC11" s="25">
        <v>43523</v>
      </c>
      <c r="AD11" s="34">
        <v>39602</v>
      </c>
      <c r="AE11" s="34">
        <v>39973</v>
      </c>
      <c r="AF11" s="34"/>
      <c r="AG11" s="34"/>
      <c r="AH11" s="34"/>
      <c r="AI11" s="34"/>
      <c r="AJ11" s="34">
        <v>42186</v>
      </c>
      <c r="AK11" s="34">
        <v>42552</v>
      </c>
      <c r="AL11" s="34">
        <v>43054</v>
      </c>
      <c r="AM11" s="34">
        <v>43054</v>
      </c>
      <c r="AN11" s="34">
        <v>43054</v>
      </c>
      <c r="AO11" s="34">
        <v>43616</v>
      </c>
      <c r="AP11" s="34">
        <v>43189</v>
      </c>
      <c r="AQ11" s="34">
        <v>43189</v>
      </c>
      <c r="AR11" s="34">
        <v>43189</v>
      </c>
      <c r="AS11" s="34">
        <v>43189</v>
      </c>
      <c r="AT11" s="34">
        <v>43189</v>
      </c>
      <c r="AU11" s="34"/>
      <c r="AV11" s="34">
        <v>42426</v>
      </c>
      <c r="AW11" s="34"/>
      <c r="AX11" s="34"/>
      <c r="AY11" s="34">
        <v>43047</v>
      </c>
      <c r="AZ11" s="34"/>
      <c r="BA11" s="34"/>
      <c r="BB11" s="34"/>
      <c r="BC11" s="35">
        <v>42586</v>
      </c>
      <c r="BD11" s="35">
        <v>43497</v>
      </c>
      <c r="BE11" s="35">
        <v>42220</v>
      </c>
      <c r="BF11" s="35">
        <v>43435</v>
      </c>
      <c r="BG11" s="35"/>
      <c r="BH11" s="34">
        <v>43599</v>
      </c>
      <c r="BI11" s="34"/>
      <c r="BJ11" s="34">
        <v>43739</v>
      </c>
      <c r="BK11" s="25">
        <v>43923</v>
      </c>
      <c r="BL11" s="34"/>
      <c r="BM11" s="34">
        <v>40357</v>
      </c>
      <c r="BN11" s="34">
        <v>41599</v>
      </c>
      <c r="BO11" s="34">
        <v>43136</v>
      </c>
      <c r="BP11" s="34">
        <v>42782</v>
      </c>
      <c r="BQ11" s="34">
        <v>43580</v>
      </c>
      <c r="BR11" s="34"/>
      <c r="BS11" s="34">
        <v>43709</v>
      </c>
      <c r="BT11" s="34"/>
      <c r="BU11" s="34">
        <v>41740</v>
      </c>
      <c r="BV11" s="119" t="s">
        <v>913</v>
      </c>
      <c r="BW11" s="34">
        <v>43755</v>
      </c>
      <c r="BX11" s="34">
        <v>41690</v>
      </c>
      <c r="BY11" s="34">
        <v>43570</v>
      </c>
      <c r="BZ11" s="34">
        <v>43678</v>
      </c>
      <c r="CA11" s="34">
        <v>42109</v>
      </c>
      <c r="CB11" s="94" t="s">
        <v>154</v>
      </c>
      <c r="CC11" s="142"/>
      <c r="CD11" s="110"/>
      <c r="CE11" s="34"/>
      <c r="CF11" s="34"/>
      <c r="CG11" s="34"/>
      <c r="CH11" s="34"/>
      <c r="CI11" s="34"/>
      <c r="CJ11" s="34"/>
      <c r="CK11" s="34"/>
      <c r="CL11" s="34"/>
      <c r="CM11" s="34"/>
      <c r="CN11" s="155"/>
    </row>
    <row r="12" spans="1:92" s="203" customFormat="1">
      <c r="A12" s="52"/>
      <c r="B12" s="52"/>
      <c r="C12" s="52"/>
      <c r="D12" s="52"/>
      <c r="E12" s="24" t="s">
        <v>2</v>
      </c>
      <c r="F12" s="26" t="s">
        <v>181</v>
      </c>
      <c r="G12" s="26" t="s">
        <v>181</v>
      </c>
      <c r="H12" s="26" t="s">
        <v>181</v>
      </c>
      <c r="I12" s="26" t="s">
        <v>181</v>
      </c>
      <c r="J12" s="26" t="s">
        <v>181</v>
      </c>
      <c r="K12" s="26" t="s">
        <v>181</v>
      </c>
      <c r="L12" s="26" t="s">
        <v>181</v>
      </c>
      <c r="M12" s="26" t="s">
        <v>181</v>
      </c>
      <c r="N12" s="26" t="s">
        <v>181</v>
      </c>
      <c r="O12" s="105"/>
      <c r="P12" s="25"/>
      <c r="Q12" s="25"/>
      <c r="R12" s="25"/>
      <c r="S12" s="25"/>
      <c r="T12" s="25"/>
      <c r="U12" s="22"/>
      <c r="V12" s="111"/>
      <c r="W12" s="25"/>
      <c r="X12" s="25"/>
      <c r="Y12" s="25"/>
      <c r="Z12" s="25"/>
      <c r="AA12" s="25"/>
      <c r="AB12" s="25" t="s">
        <v>160</v>
      </c>
      <c r="AC12" s="79">
        <v>43647</v>
      </c>
      <c r="AD12" s="25" t="s">
        <v>353</v>
      </c>
      <c r="AE12" s="25" t="s">
        <v>353</v>
      </c>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t="s">
        <v>154</v>
      </c>
      <c r="BI12" s="25"/>
      <c r="BJ12" s="25">
        <v>43739</v>
      </c>
      <c r="BK12" s="25"/>
      <c r="BL12" s="25"/>
      <c r="BM12" s="25"/>
      <c r="BN12" s="25"/>
      <c r="BO12" s="25"/>
      <c r="BP12" s="25">
        <v>44243</v>
      </c>
      <c r="BQ12" s="25">
        <v>45407</v>
      </c>
      <c r="BR12" s="25"/>
      <c r="BS12" s="25" t="s">
        <v>154</v>
      </c>
      <c r="BT12" s="25"/>
      <c r="BU12" s="25"/>
      <c r="BV12" s="111"/>
      <c r="BW12" s="25"/>
      <c r="BX12" s="25"/>
      <c r="BY12" s="25"/>
      <c r="BZ12" s="25"/>
      <c r="CA12" s="25"/>
      <c r="CB12" s="26"/>
      <c r="CC12" s="143"/>
      <c r="CD12" s="111"/>
      <c r="CE12" s="25"/>
      <c r="CF12" s="25"/>
      <c r="CG12" s="25"/>
      <c r="CH12" s="25"/>
      <c r="CI12" s="25"/>
      <c r="CJ12" s="25"/>
      <c r="CK12" s="25"/>
      <c r="CL12" s="25"/>
      <c r="CM12" s="25"/>
      <c r="CN12" s="156"/>
    </row>
    <row r="13" spans="1:92" s="201" customFormat="1">
      <c r="A13" s="50"/>
      <c r="B13" s="50"/>
      <c r="C13" s="50"/>
      <c r="D13" s="50"/>
      <c r="E13" s="18" t="s">
        <v>146</v>
      </c>
      <c r="F13" s="27">
        <v>1</v>
      </c>
      <c r="G13" s="27">
        <v>1</v>
      </c>
      <c r="H13" s="27">
        <v>1</v>
      </c>
      <c r="I13" s="27">
        <v>1</v>
      </c>
      <c r="J13" s="27">
        <v>1</v>
      </c>
      <c r="K13" s="27">
        <v>1</v>
      </c>
      <c r="L13" s="27">
        <v>1</v>
      </c>
      <c r="M13" s="27">
        <v>1</v>
      </c>
      <c r="N13" s="27">
        <v>1</v>
      </c>
      <c r="O13" s="112"/>
      <c r="P13" s="20"/>
      <c r="Q13" s="27">
        <v>1</v>
      </c>
      <c r="R13" s="20"/>
      <c r="S13" s="20"/>
      <c r="T13" s="43">
        <v>0.66</v>
      </c>
      <c r="U13" s="27">
        <v>1</v>
      </c>
      <c r="V13" s="112"/>
      <c r="W13" s="20"/>
      <c r="X13" s="20"/>
      <c r="Y13" s="20"/>
      <c r="Z13" s="20"/>
      <c r="AA13" s="20"/>
      <c r="AB13" s="20"/>
      <c r="AC13" s="20"/>
      <c r="AD13" s="20" t="s">
        <v>843</v>
      </c>
      <c r="AE13" s="20" t="s">
        <v>843</v>
      </c>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112"/>
      <c r="BW13" s="20"/>
      <c r="BX13" s="20"/>
      <c r="BY13" s="20" t="s">
        <v>622</v>
      </c>
      <c r="BZ13" s="20"/>
      <c r="CA13" s="20"/>
      <c r="CB13" s="28" t="s">
        <v>156</v>
      </c>
      <c r="CC13" s="144"/>
      <c r="CD13" s="112"/>
      <c r="CE13" s="20"/>
      <c r="CF13" s="20"/>
      <c r="CG13" s="20"/>
      <c r="CH13" s="20"/>
      <c r="CI13" s="20"/>
      <c r="CJ13" s="20"/>
      <c r="CK13" s="20"/>
      <c r="CL13" s="20"/>
      <c r="CM13" s="20"/>
      <c r="CN13" s="130"/>
    </row>
    <row r="14" spans="1:92" s="201" customFormat="1">
      <c r="A14" s="50"/>
      <c r="B14" s="50"/>
      <c r="C14" s="50"/>
      <c r="D14" s="50"/>
      <c r="E14" s="18" t="s">
        <v>157</v>
      </c>
      <c r="F14" s="28" t="s">
        <v>135</v>
      </c>
      <c r="G14" s="28" t="s">
        <v>135</v>
      </c>
      <c r="H14" s="28" t="s">
        <v>135</v>
      </c>
      <c r="I14" s="28" t="s">
        <v>135</v>
      </c>
      <c r="J14" s="28" t="s">
        <v>135</v>
      </c>
      <c r="K14" s="20" t="s">
        <v>158</v>
      </c>
      <c r="L14" s="20" t="s">
        <v>158</v>
      </c>
      <c r="M14" s="20" t="s">
        <v>158</v>
      </c>
      <c r="N14" s="20" t="s">
        <v>158</v>
      </c>
      <c r="O14" s="112"/>
      <c r="P14" s="20" t="s">
        <v>135</v>
      </c>
      <c r="Q14" s="20" t="s">
        <v>158</v>
      </c>
      <c r="R14" s="20"/>
      <c r="S14" s="20"/>
      <c r="T14" s="20" t="s">
        <v>135</v>
      </c>
      <c r="U14" s="20" t="s">
        <v>158</v>
      </c>
      <c r="V14" s="112"/>
      <c r="W14" s="20"/>
      <c r="X14" s="20"/>
      <c r="Y14" s="20"/>
      <c r="Z14" s="20"/>
      <c r="AA14" s="20" t="s">
        <v>135</v>
      </c>
      <c r="AB14" s="20" t="s">
        <v>135</v>
      </c>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t="s">
        <v>843</v>
      </c>
      <c r="BK14" s="20"/>
      <c r="BL14" s="20"/>
      <c r="BM14" s="20"/>
      <c r="BN14" s="20"/>
      <c r="BO14" s="20" t="s">
        <v>135</v>
      </c>
      <c r="BP14" s="20" t="s">
        <v>135</v>
      </c>
      <c r="BQ14" s="20" t="s">
        <v>135</v>
      </c>
      <c r="BR14" s="20"/>
      <c r="BS14" s="20" t="s">
        <v>990</v>
      </c>
      <c r="BT14" s="20"/>
      <c r="BU14" s="20"/>
      <c r="BV14" s="112"/>
      <c r="BW14" s="20" t="s">
        <v>1499</v>
      </c>
      <c r="BX14" s="20"/>
      <c r="BY14" s="20" t="s">
        <v>641</v>
      </c>
      <c r="BZ14" s="20"/>
      <c r="CA14" s="20"/>
      <c r="CB14" s="28" t="s">
        <v>158</v>
      </c>
      <c r="CC14" s="144"/>
      <c r="CD14" s="112"/>
      <c r="CE14" s="20"/>
      <c r="CF14" s="20"/>
      <c r="CG14" s="20"/>
      <c r="CH14" s="20"/>
      <c r="CI14" s="20"/>
      <c r="CJ14" s="20"/>
      <c r="CK14" s="20"/>
      <c r="CL14" s="20"/>
      <c r="CM14" s="20"/>
      <c r="CN14" s="130"/>
    </row>
    <row r="15" spans="1:92" s="201" customFormat="1" ht="408.75" customHeight="1">
      <c r="A15" s="50"/>
      <c r="B15" s="50"/>
      <c r="C15" s="50"/>
      <c r="D15" s="50"/>
      <c r="E15" s="18" t="s">
        <v>853</v>
      </c>
      <c r="F15" s="20" t="s">
        <v>627</v>
      </c>
      <c r="G15" s="20" t="s">
        <v>8</v>
      </c>
      <c r="H15" s="20" t="s">
        <v>8</v>
      </c>
      <c r="I15" s="20" t="s">
        <v>8</v>
      </c>
      <c r="J15" s="20" t="s">
        <v>8</v>
      </c>
      <c r="K15" s="20" t="s">
        <v>8</v>
      </c>
      <c r="L15" s="20"/>
      <c r="M15" s="20"/>
      <c r="N15" s="20"/>
      <c r="O15" s="105"/>
      <c r="P15" s="20"/>
      <c r="Q15" s="20"/>
      <c r="R15" s="20" t="s">
        <v>923</v>
      </c>
      <c r="S15" s="20"/>
      <c r="T15" s="20"/>
      <c r="U15" s="22"/>
      <c r="V15" s="112"/>
      <c r="W15" s="20" t="s">
        <v>982</v>
      </c>
      <c r="X15" s="20"/>
      <c r="Y15" s="20"/>
      <c r="Z15" s="20" t="s">
        <v>1442</v>
      </c>
      <c r="AA15" s="20"/>
      <c r="AB15" s="20" t="s">
        <v>381</v>
      </c>
      <c r="AC15" s="20" t="s">
        <v>885</v>
      </c>
      <c r="AD15" s="20"/>
      <c r="AE15" s="20" t="s">
        <v>844</v>
      </c>
      <c r="AF15" s="20"/>
      <c r="AG15" s="20" t="s">
        <v>1444</v>
      </c>
      <c r="AH15" s="20"/>
      <c r="AI15" s="20"/>
      <c r="AJ15" s="20"/>
      <c r="AK15" s="20"/>
      <c r="AL15" s="20"/>
      <c r="AM15" s="20"/>
      <c r="AN15" s="20"/>
      <c r="AO15" s="20"/>
      <c r="AP15" s="20"/>
      <c r="AQ15" s="20"/>
      <c r="AR15" s="20"/>
      <c r="AS15" s="20"/>
      <c r="AT15" s="20"/>
      <c r="AU15" s="20" t="s">
        <v>1443</v>
      </c>
      <c r="AV15" s="20"/>
      <c r="AW15" s="20"/>
      <c r="AX15" s="20"/>
      <c r="AY15" s="20"/>
      <c r="AZ15" s="20"/>
      <c r="BA15" s="20"/>
      <c r="BB15" s="20" t="s">
        <v>910</v>
      </c>
      <c r="BC15" s="20" t="s">
        <v>798</v>
      </c>
      <c r="BD15" s="20" t="s">
        <v>799</v>
      </c>
      <c r="BE15" s="20"/>
      <c r="BF15" s="20" t="s">
        <v>800</v>
      </c>
      <c r="BG15" s="20"/>
      <c r="BH15" s="20"/>
      <c r="BI15" s="20"/>
      <c r="BJ15" s="20"/>
      <c r="BK15" s="20" t="s">
        <v>862</v>
      </c>
      <c r="BL15" s="20"/>
      <c r="BM15" s="20"/>
      <c r="BN15" s="20"/>
      <c r="BO15" s="20"/>
      <c r="BP15" s="20" t="s">
        <v>772</v>
      </c>
      <c r="BQ15" s="20" t="s">
        <v>772</v>
      </c>
      <c r="BR15" s="20"/>
      <c r="BS15" s="20" t="s">
        <v>772</v>
      </c>
      <c r="BT15" s="20"/>
      <c r="BU15" s="20"/>
      <c r="BV15" s="112"/>
      <c r="BW15" s="20"/>
      <c r="BX15" s="20"/>
      <c r="BY15" s="20"/>
      <c r="BZ15" s="20"/>
      <c r="CA15" s="20"/>
      <c r="CB15" s="28"/>
      <c r="CC15" s="144"/>
      <c r="CD15" s="112"/>
      <c r="CE15" s="20"/>
      <c r="CF15" s="20"/>
      <c r="CG15" s="20" t="s">
        <v>1349</v>
      </c>
      <c r="CH15" s="20"/>
      <c r="CI15" s="20"/>
      <c r="CJ15" s="20"/>
      <c r="CK15" s="20"/>
      <c r="CL15" s="20"/>
      <c r="CM15" s="20"/>
      <c r="CN15" s="130"/>
    </row>
    <row r="16" spans="1:92" s="204" customFormat="1" ht="43.2">
      <c r="A16" s="53"/>
      <c r="B16" s="53"/>
      <c r="C16" s="53"/>
      <c r="D16" s="53"/>
      <c r="E16" s="18" t="s">
        <v>177</v>
      </c>
      <c r="F16" s="21" t="s">
        <v>178</v>
      </c>
      <c r="G16" s="21" t="s">
        <v>178</v>
      </c>
      <c r="H16" s="21" t="s">
        <v>178</v>
      </c>
      <c r="I16" s="21" t="s">
        <v>178</v>
      </c>
      <c r="J16" s="21" t="s">
        <v>178</v>
      </c>
      <c r="K16" s="21" t="s">
        <v>178</v>
      </c>
      <c r="L16" s="21" t="s">
        <v>178</v>
      </c>
      <c r="M16" s="21" t="s">
        <v>178</v>
      </c>
      <c r="N16" s="21" t="s">
        <v>178</v>
      </c>
      <c r="O16" s="114" t="s">
        <v>178</v>
      </c>
      <c r="P16" s="21" t="s">
        <v>179</v>
      </c>
      <c r="Q16" s="21" t="s">
        <v>179</v>
      </c>
      <c r="R16" s="17"/>
      <c r="S16" s="17"/>
      <c r="T16" s="21" t="s">
        <v>178</v>
      </c>
      <c r="U16" s="21" t="s">
        <v>178</v>
      </c>
      <c r="V16" s="113"/>
      <c r="W16" s="17"/>
      <c r="X16" s="17"/>
      <c r="Y16" s="17"/>
      <c r="Z16" s="17" t="s">
        <v>81</v>
      </c>
      <c r="AA16" s="17"/>
      <c r="AB16" s="17"/>
      <c r="AC16" s="17"/>
      <c r="AD16" s="17"/>
      <c r="AE16" s="17"/>
      <c r="AF16" s="17" t="s">
        <v>1098</v>
      </c>
      <c r="AG16" s="17"/>
      <c r="AH16" s="17"/>
      <c r="AI16" s="17"/>
      <c r="AJ16" s="17"/>
      <c r="AK16" s="17"/>
      <c r="AL16" s="17"/>
      <c r="AM16" s="17"/>
      <c r="AN16" s="17"/>
      <c r="AO16" s="17"/>
      <c r="AP16" s="17"/>
      <c r="AQ16" s="17"/>
      <c r="AR16" s="17"/>
      <c r="AS16" s="17"/>
      <c r="AT16" s="17"/>
      <c r="AU16" s="17"/>
      <c r="AV16" s="17" t="s">
        <v>903</v>
      </c>
      <c r="AW16" s="17"/>
      <c r="AX16" s="17"/>
      <c r="AY16" s="17"/>
      <c r="AZ16" s="17"/>
      <c r="BA16" s="17"/>
      <c r="BB16" s="17"/>
      <c r="BC16" s="21" t="s">
        <v>801</v>
      </c>
      <c r="BD16" s="21" t="s">
        <v>801</v>
      </c>
      <c r="BE16" s="21" t="s">
        <v>802</v>
      </c>
      <c r="BF16" s="21" t="s">
        <v>803</v>
      </c>
      <c r="BG16" s="21" t="s">
        <v>160</v>
      </c>
      <c r="BH16" s="17"/>
      <c r="BI16" s="17"/>
      <c r="BJ16" s="17" t="s">
        <v>945</v>
      </c>
      <c r="BK16" s="20" t="s">
        <v>863</v>
      </c>
      <c r="BL16" s="17"/>
      <c r="BM16" s="17"/>
      <c r="BN16" s="17"/>
      <c r="BO16" s="17" t="s">
        <v>46</v>
      </c>
      <c r="BP16" s="17" t="s">
        <v>46</v>
      </c>
      <c r="BQ16" s="17" t="s">
        <v>46</v>
      </c>
      <c r="BR16" s="17"/>
      <c r="BS16" s="17" t="s">
        <v>991</v>
      </c>
      <c r="BT16" s="17"/>
      <c r="BU16" s="17" t="s">
        <v>852</v>
      </c>
      <c r="BV16" s="114" t="s">
        <v>184</v>
      </c>
      <c r="BW16" s="17"/>
      <c r="BX16" s="17"/>
      <c r="BY16" s="17" t="s">
        <v>623</v>
      </c>
      <c r="BZ16" s="17" t="s">
        <v>926</v>
      </c>
      <c r="CA16" s="17"/>
      <c r="CB16" s="95">
        <v>25</v>
      </c>
      <c r="CC16" s="145"/>
      <c r="CD16" s="113"/>
      <c r="CE16" s="17"/>
      <c r="CF16" s="17" t="s">
        <v>870</v>
      </c>
      <c r="CG16" s="17"/>
      <c r="CH16" s="17"/>
      <c r="CI16" s="17"/>
      <c r="CJ16" s="17"/>
      <c r="CK16" s="17"/>
      <c r="CL16" s="17"/>
      <c r="CM16" s="17"/>
      <c r="CN16" s="157"/>
    </row>
    <row r="17" spans="1:92" s="204" customFormat="1">
      <c r="A17" s="53"/>
      <c r="B17" s="53"/>
      <c r="C17" s="53"/>
      <c r="D17" s="53"/>
      <c r="E17" s="18" t="s">
        <v>624</v>
      </c>
      <c r="F17" s="21">
        <v>197</v>
      </c>
      <c r="G17" s="21">
        <v>197</v>
      </c>
      <c r="H17" s="21">
        <v>197</v>
      </c>
      <c r="I17" s="21">
        <v>197</v>
      </c>
      <c r="J17" s="21">
        <v>197</v>
      </c>
      <c r="K17" s="21">
        <v>197</v>
      </c>
      <c r="L17" s="21">
        <v>197</v>
      </c>
      <c r="M17" s="21">
        <v>197</v>
      </c>
      <c r="N17" s="21">
        <v>197</v>
      </c>
      <c r="O17" s="114">
        <v>45</v>
      </c>
      <c r="P17" s="21">
        <v>11</v>
      </c>
      <c r="Q17" s="21">
        <v>13</v>
      </c>
      <c r="R17" s="17"/>
      <c r="S17" s="17"/>
      <c r="T17" s="21">
        <v>163</v>
      </c>
      <c r="U17" s="21">
        <v>222</v>
      </c>
      <c r="V17" s="113"/>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21" t="s">
        <v>160</v>
      </c>
      <c r="BH17" s="17"/>
      <c r="BI17" s="17"/>
      <c r="BJ17" s="17"/>
      <c r="BK17" s="17"/>
      <c r="BL17" s="17"/>
      <c r="BM17" s="17"/>
      <c r="BN17" s="17"/>
      <c r="BO17" s="17">
        <v>1</v>
      </c>
      <c r="BP17" s="17">
        <v>1</v>
      </c>
      <c r="BQ17" s="17">
        <v>1</v>
      </c>
      <c r="BR17" s="17"/>
      <c r="BS17" s="17" t="s">
        <v>992</v>
      </c>
      <c r="BT17" s="17"/>
      <c r="BU17" s="17"/>
      <c r="BV17" s="114">
        <v>30000</v>
      </c>
      <c r="BW17" s="17"/>
      <c r="BX17" s="17">
        <v>1</v>
      </c>
      <c r="BY17" s="17">
        <v>20</v>
      </c>
      <c r="BZ17" s="17">
        <v>50</v>
      </c>
      <c r="CA17" s="17"/>
      <c r="CB17" s="95">
        <v>25</v>
      </c>
      <c r="CC17" s="145"/>
      <c r="CD17" s="113"/>
      <c r="CE17" s="17"/>
      <c r="CF17" s="17"/>
      <c r="CG17" s="17"/>
      <c r="CH17" s="17"/>
      <c r="CI17" s="17"/>
      <c r="CJ17" s="17"/>
      <c r="CK17" s="17"/>
      <c r="CL17" s="17"/>
      <c r="CM17" s="17"/>
      <c r="CN17" s="157"/>
    </row>
    <row r="18" spans="1:92" s="201" customFormat="1">
      <c r="A18" s="54"/>
      <c r="B18" s="54"/>
      <c r="C18" s="54"/>
      <c r="D18" s="54"/>
      <c r="E18" s="18" t="s">
        <v>164</v>
      </c>
      <c r="F18" s="20">
        <v>132</v>
      </c>
      <c r="G18" s="20">
        <v>124</v>
      </c>
      <c r="H18" s="20">
        <v>119</v>
      </c>
      <c r="I18" s="20">
        <v>76</v>
      </c>
      <c r="J18" s="20">
        <v>22</v>
      </c>
      <c r="K18" s="20"/>
      <c r="L18" s="20"/>
      <c r="M18" s="20">
        <v>197</v>
      </c>
      <c r="N18" s="20"/>
      <c r="O18" s="112"/>
      <c r="P18" s="20">
        <v>11</v>
      </c>
      <c r="Q18" s="20"/>
      <c r="R18" s="20"/>
      <c r="S18" s="20"/>
      <c r="T18" s="20"/>
      <c r="U18" s="22"/>
      <c r="V18" s="112"/>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v>1</v>
      </c>
      <c r="BP18" s="20">
        <v>1</v>
      </c>
      <c r="BQ18" s="20">
        <v>1</v>
      </c>
      <c r="BR18" s="20"/>
      <c r="BS18" s="20" t="s">
        <v>993</v>
      </c>
      <c r="BT18" s="20"/>
      <c r="BU18" s="20"/>
      <c r="BV18" s="112"/>
      <c r="BW18" s="20"/>
      <c r="BX18" s="20">
        <v>1</v>
      </c>
      <c r="BY18" s="20">
        <v>20</v>
      </c>
      <c r="BZ18" s="20"/>
      <c r="CA18" s="20"/>
      <c r="CB18" s="96">
        <v>25</v>
      </c>
      <c r="CC18" s="144"/>
      <c r="CD18" s="112"/>
      <c r="CE18" s="20"/>
      <c r="CF18" s="20"/>
      <c r="CG18" s="20"/>
      <c r="CH18" s="20"/>
      <c r="CI18" s="20"/>
      <c r="CJ18" s="20"/>
      <c r="CK18" s="20"/>
      <c r="CL18" s="20"/>
      <c r="CM18" s="20"/>
      <c r="CN18" s="130"/>
    </row>
    <row r="19" spans="1:92" s="204" customFormat="1">
      <c r="A19" s="53"/>
      <c r="B19" s="53"/>
      <c r="C19" s="53"/>
      <c r="D19" s="53"/>
      <c r="E19" s="18" t="s">
        <v>303</v>
      </c>
      <c r="F19" s="42">
        <f>13/13</f>
        <v>1</v>
      </c>
      <c r="G19" s="42">
        <f>13/13</f>
        <v>1</v>
      </c>
      <c r="H19" s="42">
        <f>13/13</f>
        <v>1</v>
      </c>
      <c r="I19" s="42" t="s">
        <v>298</v>
      </c>
      <c r="J19" s="42" t="s">
        <v>299</v>
      </c>
      <c r="K19" s="21"/>
      <c r="L19" s="21"/>
      <c r="M19" s="21"/>
      <c r="N19" s="21"/>
      <c r="O19" s="114"/>
      <c r="P19" s="21"/>
      <c r="Q19" s="21"/>
      <c r="R19" s="21"/>
      <c r="S19" s="21"/>
      <c r="T19" s="21"/>
      <c r="U19" s="21"/>
      <c r="V19" s="114"/>
      <c r="W19" s="21"/>
      <c r="X19" s="21"/>
      <c r="Y19" s="21"/>
      <c r="Z19" s="20"/>
      <c r="AA19" s="21"/>
      <c r="AB19" s="21"/>
      <c r="AC19" s="20"/>
      <c r="AD19" s="21"/>
      <c r="AE19" s="21"/>
      <c r="AF19" s="20"/>
      <c r="AG19" s="21"/>
      <c r="AH19" s="21"/>
      <c r="AI19" s="21"/>
      <c r="AJ19" s="21"/>
      <c r="AK19" s="21"/>
      <c r="AL19" s="21"/>
      <c r="AM19" s="21"/>
      <c r="AN19" s="21"/>
      <c r="AO19" s="21"/>
      <c r="AP19" s="21"/>
      <c r="AQ19" s="21"/>
      <c r="AR19" s="21"/>
      <c r="AS19" s="21"/>
      <c r="AT19" s="21"/>
      <c r="AU19" s="21"/>
      <c r="AV19" s="20"/>
      <c r="AW19" s="21"/>
      <c r="AX19" s="20"/>
      <c r="AY19" s="20"/>
      <c r="AZ19" s="21"/>
      <c r="BA19" s="21"/>
      <c r="BB19" s="21"/>
      <c r="BC19" s="21"/>
      <c r="BD19" s="21"/>
      <c r="BE19" s="21"/>
      <c r="BF19" s="21"/>
      <c r="BG19" s="21"/>
      <c r="BH19" s="21"/>
      <c r="BI19" s="21"/>
      <c r="BJ19" s="21"/>
      <c r="BK19" s="20"/>
      <c r="BL19" s="21"/>
      <c r="BM19" s="21"/>
      <c r="BN19" s="21"/>
      <c r="BO19" s="21">
        <f>100*1/12</f>
        <v>8.3333333333333339</v>
      </c>
      <c r="BP19" s="21">
        <f>100*1/12</f>
        <v>8.3333333333333339</v>
      </c>
      <c r="BQ19" s="21">
        <f>100*1/12</f>
        <v>8.3333333333333339</v>
      </c>
      <c r="BR19" s="21"/>
      <c r="BS19" s="21">
        <v>100</v>
      </c>
      <c r="BT19" s="21"/>
      <c r="BU19" s="21"/>
      <c r="BV19" s="114"/>
      <c r="BW19" s="21"/>
      <c r="BX19" s="21"/>
      <c r="BY19" s="21"/>
      <c r="BZ19" s="21"/>
      <c r="CA19" s="21"/>
      <c r="CB19" s="95"/>
      <c r="CC19" s="146"/>
      <c r="CD19" s="114"/>
      <c r="CE19" s="21"/>
      <c r="CF19" s="20"/>
      <c r="CG19" s="21"/>
      <c r="CH19" s="21"/>
      <c r="CI19" s="21"/>
      <c r="CJ19" s="21"/>
      <c r="CK19" s="21"/>
      <c r="CL19" s="21"/>
      <c r="CM19" s="21"/>
      <c r="CN19" s="131"/>
    </row>
    <row r="20" spans="1:92" s="204" customFormat="1">
      <c r="A20" s="53"/>
      <c r="B20" s="53"/>
      <c r="C20" s="53"/>
      <c r="D20" s="53"/>
      <c r="E20" s="18" t="s">
        <v>304</v>
      </c>
      <c r="F20" s="21" t="str">
        <f t="shared" ref="F20:N20" si="0">IF(AND(NOT(ISBLANK(F17)),NOT(ISBLANK(F18))),TEXT(F18/F17,"#%"),"")</f>
        <v>67%</v>
      </c>
      <c r="G20" s="21" t="str">
        <f t="shared" si="0"/>
        <v>63%</v>
      </c>
      <c r="H20" s="21" t="str">
        <f t="shared" si="0"/>
        <v>60%</v>
      </c>
      <c r="I20" s="21" t="str">
        <f t="shared" si="0"/>
        <v>39%</v>
      </c>
      <c r="J20" s="21" t="str">
        <f t="shared" si="0"/>
        <v>11%</v>
      </c>
      <c r="K20" s="21" t="str">
        <f t="shared" si="0"/>
        <v/>
      </c>
      <c r="L20" s="21" t="str">
        <f t="shared" si="0"/>
        <v/>
      </c>
      <c r="M20" s="21" t="str">
        <f t="shared" si="0"/>
        <v>100%</v>
      </c>
      <c r="N20" s="21" t="str">
        <f t="shared" si="0"/>
        <v/>
      </c>
      <c r="O20" s="114"/>
      <c r="P20" s="21" t="str">
        <f>IF(AND(NOT(ISBLANK(P17)),NOT(ISBLANK(P18))),TEXT(P18/P17,"#%"),"")</f>
        <v>100%</v>
      </c>
      <c r="Q20" s="21" t="str">
        <f>IF(AND(NOT(ISBLANK(Q17)),NOT(ISBLANK(Q18))),TEXT(Q18/Q17,"#%"),"")</f>
        <v/>
      </c>
      <c r="R20" s="21" t="str">
        <f>IF(AND(NOT(ISBLANK(R17)),NOT(ISBLANK(R18))),TEXT(R18/R17,"#%"),"")</f>
        <v/>
      </c>
      <c r="S20" s="21" t="str">
        <f t="shared" ref="S20:U20" si="1">IF(AND(NOT(ISBLANK(S17)),NOT(ISBLANK(S18))),TEXT(S18/S17,"#%"),"")</f>
        <v/>
      </c>
      <c r="T20" s="21" t="str">
        <f t="shared" si="1"/>
        <v/>
      </c>
      <c r="U20" s="21" t="str">
        <f t="shared" si="1"/>
        <v/>
      </c>
      <c r="V20" s="114" t="str">
        <f t="shared" ref="V20:AC20" si="2">IF(AND(NOT(ISBLANK(V17)),NOT(ISBLANK(V18))),TEXT(V18/V17,"#%"),"")</f>
        <v/>
      </c>
      <c r="W20" s="21" t="str">
        <f t="shared" si="2"/>
        <v/>
      </c>
      <c r="X20" s="21" t="str">
        <f t="shared" si="2"/>
        <v/>
      </c>
      <c r="Y20" s="21" t="str">
        <f t="shared" si="2"/>
        <v/>
      </c>
      <c r="Z20" s="20" t="str">
        <f t="shared" si="2"/>
        <v/>
      </c>
      <c r="AA20" s="21" t="str">
        <f t="shared" si="2"/>
        <v/>
      </c>
      <c r="AB20" s="21" t="str">
        <f t="shared" si="2"/>
        <v/>
      </c>
      <c r="AC20" s="20" t="str">
        <f t="shared" si="2"/>
        <v/>
      </c>
      <c r="AD20" s="21"/>
      <c r="AE20" s="21"/>
      <c r="AF20" s="20"/>
      <c r="AG20" s="21" t="str">
        <f t="shared" ref="AG20:AW20" si="3">IF(AND(NOT(ISBLANK(AG17)),NOT(ISBLANK(AG18))),TEXT(AG18/AG17,"#%"),"")</f>
        <v/>
      </c>
      <c r="AH20" s="21" t="str">
        <f t="shared" si="3"/>
        <v/>
      </c>
      <c r="AI20" s="21"/>
      <c r="AJ20" s="21" t="str">
        <f t="shared" ref="AJ20:AS20" si="4">IF(AND(NOT(ISBLANK(AJ17)),NOT(ISBLANK(AJ18))),TEXT(AJ18/AJ17,"#%"),"")</f>
        <v/>
      </c>
      <c r="AK20" s="21" t="str">
        <f t="shared" si="4"/>
        <v/>
      </c>
      <c r="AL20" s="21" t="str">
        <f t="shared" si="4"/>
        <v/>
      </c>
      <c r="AM20" s="21" t="str">
        <f t="shared" si="4"/>
        <v/>
      </c>
      <c r="AN20" s="21" t="str">
        <f t="shared" si="4"/>
        <v/>
      </c>
      <c r="AO20" s="21" t="str">
        <f t="shared" si="4"/>
        <v/>
      </c>
      <c r="AP20" s="21" t="str">
        <f t="shared" si="4"/>
        <v/>
      </c>
      <c r="AQ20" s="21" t="str">
        <f t="shared" si="4"/>
        <v/>
      </c>
      <c r="AR20" s="21" t="str">
        <f t="shared" si="4"/>
        <v/>
      </c>
      <c r="AS20" s="21" t="str">
        <f t="shared" si="4"/>
        <v/>
      </c>
      <c r="AT20" s="21" t="str">
        <f t="shared" si="3"/>
        <v/>
      </c>
      <c r="AU20" s="21" t="str">
        <f t="shared" si="3"/>
        <v/>
      </c>
      <c r="AV20" s="20" t="str">
        <f t="shared" si="3"/>
        <v/>
      </c>
      <c r="AW20" s="21" t="str">
        <f t="shared" si="3"/>
        <v/>
      </c>
      <c r="AX20" s="20"/>
      <c r="AY20" s="20"/>
      <c r="AZ20" s="21" t="str">
        <f t="shared" ref="AZ20:CN20" si="5">IF(AND(NOT(ISBLANK(AZ17)),NOT(ISBLANK(AZ18))),TEXT(AZ18/AZ17,"#%"),"")</f>
        <v/>
      </c>
      <c r="BA20" s="21" t="str">
        <f t="shared" si="5"/>
        <v/>
      </c>
      <c r="BB20" s="21" t="str">
        <f t="shared" si="5"/>
        <v/>
      </c>
      <c r="BC20" s="21" t="str">
        <f t="shared" ref="BC20:BH20" si="6">IF(AND(NOT(ISBLANK(BC17)),NOT(ISBLANK(BC18))),TEXT(BC18/BC17,"#%"),"")</f>
        <v/>
      </c>
      <c r="BD20" s="21" t="str">
        <f t="shared" si="6"/>
        <v/>
      </c>
      <c r="BE20" s="21" t="str">
        <f t="shared" si="6"/>
        <v/>
      </c>
      <c r="BF20" s="21" t="str">
        <f t="shared" si="6"/>
        <v/>
      </c>
      <c r="BG20" s="21" t="str">
        <f t="shared" si="6"/>
        <v/>
      </c>
      <c r="BH20" s="21" t="str">
        <f t="shared" si="6"/>
        <v/>
      </c>
      <c r="BI20" s="21"/>
      <c r="BJ20" s="21" t="str">
        <f t="shared" ref="BJ20:BQ20" si="7">IF(AND(NOT(ISBLANK(BJ17)),NOT(ISBLANK(BJ18))),TEXT(BJ18/BJ17,"#%"),"")</f>
        <v/>
      </c>
      <c r="BK20" s="20" t="str">
        <f t="shared" si="7"/>
        <v/>
      </c>
      <c r="BL20" s="21" t="str">
        <f>IF(AND(NOT(ISBLANK(BL17)),NOT(ISBLANK(BL18))),TEXT(BL18/BL17,"#%"),"")</f>
        <v/>
      </c>
      <c r="BM20" s="21" t="str">
        <f t="shared" ref="BM20" si="8">IF(AND(NOT(ISBLANK(BM17)),NOT(ISBLANK(BM18))),TEXT(BM18/BM17,"#%"),"")</f>
        <v/>
      </c>
      <c r="BN20" s="21" t="str">
        <f t="shared" si="7"/>
        <v/>
      </c>
      <c r="BO20" s="21" t="str">
        <f>IF(AND(NOT(ISBLANK(BO17)),NOT(ISBLANK(BO18))),TEXT(BO18/BO17,"#%"),"")</f>
        <v>100%</v>
      </c>
      <c r="BP20" s="21" t="str">
        <f t="shared" si="7"/>
        <v>100%</v>
      </c>
      <c r="BQ20" s="21" t="str">
        <f t="shared" si="7"/>
        <v>100%</v>
      </c>
      <c r="BR20" s="21" t="s">
        <v>1371</v>
      </c>
      <c r="BS20" s="21" t="s">
        <v>994</v>
      </c>
      <c r="BT20" s="21" t="str">
        <f t="shared" ref="BT20:CC20" si="9">IF(AND(NOT(ISBLANK(BT17)),NOT(ISBLANK(BT18))),TEXT(BT18/BT17,"#%"),"")</f>
        <v/>
      </c>
      <c r="BU20" s="21" t="str">
        <f t="shared" si="9"/>
        <v/>
      </c>
      <c r="BV20" s="114" t="str">
        <f t="shared" si="9"/>
        <v/>
      </c>
      <c r="BW20" s="21" t="str">
        <f t="shared" ref="BW20" si="10">IF(AND(NOT(ISBLANK(BW17)),NOT(ISBLANK(BW18))),TEXT(BW18/BW17,"#%"),"")</f>
        <v/>
      </c>
      <c r="BX20" s="21" t="str">
        <f t="shared" si="9"/>
        <v>100%</v>
      </c>
      <c r="BY20" s="21" t="str">
        <f t="shared" si="9"/>
        <v>100%</v>
      </c>
      <c r="BZ20" s="21" t="str">
        <f>IF(AND(NOT(ISBLANK(BZ17)),NOT(ISBLANK(BZ18))),TEXT(BZ18/BZ17,"#%"),"")</f>
        <v/>
      </c>
      <c r="CA20" s="21" t="str">
        <f t="shared" si="9"/>
        <v/>
      </c>
      <c r="CB20" s="95" t="str">
        <f t="shared" si="9"/>
        <v>100%</v>
      </c>
      <c r="CC20" s="146" t="str">
        <f t="shared" si="9"/>
        <v/>
      </c>
      <c r="CD20" s="114" t="str">
        <f t="shared" si="5"/>
        <v/>
      </c>
      <c r="CE20" s="21" t="str">
        <f>IF(AND(NOT(ISBLANK(CE17)),NOT(ISBLANK(CE18))),TEXT(CE18/CE17,"#%"),"")</f>
        <v/>
      </c>
      <c r="CF20" s="20" t="str">
        <f>IF(AND(NOT(ISBLANK(CF17)),NOT(ISBLANK(CF18))),TEXT(CF18/CF17,"#%"),"")</f>
        <v/>
      </c>
      <c r="CG20" s="21" t="str">
        <f>IF(AND(NOT(ISBLANK(CG17)),NOT(ISBLANK(CG18))),TEXT(CG18/CG17,"#%"),"")</f>
        <v/>
      </c>
      <c r="CH20" s="21" t="str">
        <f t="shared" si="5"/>
        <v/>
      </c>
      <c r="CI20" s="21" t="str">
        <f t="shared" si="5"/>
        <v/>
      </c>
      <c r="CJ20" s="21" t="str">
        <f t="shared" si="5"/>
        <v/>
      </c>
      <c r="CK20" s="21" t="str">
        <f>IF(AND(NOT(ISBLANK(CK17)),NOT(ISBLANK(CK18))),TEXT(CK18/CK17,"#%"),"")</f>
        <v/>
      </c>
      <c r="CL20" s="21" t="str">
        <f>IF(AND(NOT(ISBLANK(CL17)),NOT(ISBLANK(CL18))),TEXT(CL18/CL17,"#%"),"")</f>
        <v/>
      </c>
      <c r="CM20" s="21" t="str">
        <f t="shared" si="5"/>
        <v/>
      </c>
      <c r="CN20" s="131" t="str">
        <f t="shared" si="5"/>
        <v/>
      </c>
    </row>
    <row r="21" spans="1:92" s="205" customFormat="1" ht="28.8">
      <c r="A21" s="50"/>
      <c r="B21" s="50"/>
      <c r="C21" s="50"/>
      <c r="D21" s="50"/>
      <c r="E21" s="18" t="s">
        <v>166</v>
      </c>
      <c r="F21" s="19" t="s">
        <v>162</v>
      </c>
      <c r="G21" s="19" t="s">
        <v>162</v>
      </c>
      <c r="H21" s="19" t="s">
        <v>162</v>
      </c>
      <c r="I21" s="19" t="s">
        <v>162</v>
      </c>
      <c r="J21" s="19" t="s">
        <v>162</v>
      </c>
      <c r="K21" s="19" t="s">
        <v>162</v>
      </c>
      <c r="L21" s="19" t="s">
        <v>162</v>
      </c>
      <c r="M21" s="19" t="s">
        <v>162</v>
      </c>
      <c r="N21" s="19" t="s">
        <v>162</v>
      </c>
      <c r="O21" s="121" t="s">
        <v>857</v>
      </c>
      <c r="P21" s="29" t="s">
        <v>306</v>
      </c>
      <c r="Q21" s="29" t="s">
        <v>174</v>
      </c>
      <c r="R21" s="29"/>
      <c r="S21" s="29" t="s">
        <v>246</v>
      </c>
      <c r="T21" s="29" t="s">
        <v>305</v>
      </c>
      <c r="U21" s="29" t="s">
        <v>139</v>
      </c>
      <c r="V21" s="109" t="s">
        <v>173</v>
      </c>
      <c r="W21" s="22"/>
      <c r="X21" s="22"/>
      <c r="Y21" s="22"/>
      <c r="Z21" s="77" t="s">
        <v>880</v>
      </c>
      <c r="AA21" s="22"/>
      <c r="AB21" s="22"/>
      <c r="AC21" s="22"/>
      <c r="AD21" s="22"/>
      <c r="AE21" s="22"/>
      <c r="AF21" s="77"/>
      <c r="AG21" s="22"/>
      <c r="AH21" s="22"/>
      <c r="AI21" s="22"/>
      <c r="AJ21" s="22"/>
      <c r="AK21" s="22"/>
      <c r="AL21" s="22"/>
      <c r="AM21" s="22"/>
      <c r="AN21" s="22"/>
      <c r="AO21" s="22"/>
      <c r="AP21" s="22"/>
      <c r="AQ21" s="22"/>
      <c r="AR21" s="22"/>
      <c r="AS21" s="22"/>
      <c r="AT21" s="22"/>
      <c r="AU21" s="22"/>
      <c r="AV21" s="8" t="s">
        <v>904</v>
      </c>
      <c r="AW21" s="22"/>
      <c r="AX21" s="29"/>
      <c r="AY21" s="29" t="s">
        <v>891</v>
      </c>
      <c r="AZ21" s="22"/>
      <c r="BA21" s="22"/>
      <c r="BB21" s="22"/>
      <c r="BC21" s="58" t="s">
        <v>804</v>
      </c>
      <c r="BD21" s="58" t="s">
        <v>804</v>
      </c>
      <c r="BE21" s="58" t="s">
        <v>804</v>
      </c>
      <c r="BF21" s="58" t="s">
        <v>804</v>
      </c>
      <c r="BG21" s="29" t="s">
        <v>176</v>
      </c>
      <c r="BH21" s="29" t="s">
        <v>849</v>
      </c>
      <c r="BI21" s="22"/>
      <c r="BJ21" s="29" t="s">
        <v>946</v>
      </c>
      <c r="BK21" s="22"/>
      <c r="BL21" s="22"/>
      <c r="BM21" s="22"/>
      <c r="BN21" s="22"/>
      <c r="BO21" s="22"/>
      <c r="BP21" s="22"/>
      <c r="BQ21" s="22"/>
      <c r="BR21" s="22"/>
      <c r="BS21" s="22"/>
      <c r="BT21" s="22"/>
      <c r="BU21" s="22"/>
      <c r="BV21" s="109" t="s">
        <v>175</v>
      </c>
      <c r="BW21" s="29" t="s">
        <v>1500</v>
      </c>
      <c r="BX21" s="29" t="s">
        <v>188</v>
      </c>
      <c r="BY21" s="29" t="s">
        <v>631</v>
      </c>
      <c r="BZ21" s="38" t="s">
        <v>927</v>
      </c>
      <c r="CA21" s="73"/>
      <c r="CB21" s="31" t="s">
        <v>1157</v>
      </c>
      <c r="CC21" s="147"/>
      <c r="CD21" s="115"/>
      <c r="CE21" s="22"/>
      <c r="CF21" s="77" t="s">
        <v>871</v>
      </c>
      <c r="CG21" s="22"/>
      <c r="CH21" s="22"/>
      <c r="CI21" s="22"/>
      <c r="CJ21" s="22"/>
      <c r="CK21" s="73" t="s">
        <v>251</v>
      </c>
      <c r="CL21" s="73"/>
      <c r="CM21" s="73"/>
      <c r="CN21" s="198"/>
    </row>
    <row r="22" spans="1:92" s="205" customFormat="1" ht="40.200000000000003">
      <c r="A22" s="50"/>
      <c r="B22" s="50"/>
      <c r="C22" s="50"/>
      <c r="D22" s="50"/>
      <c r="E22" s="18" t="s">
        <v>137</v>
      </c>
      <c r="F22" s="29" t="s">
        <v>165</v>
      </c>
      <c r="G22" s="29" t="s">
        <v>165</v>
      </c>
      <c r="H22" s="29" t="s">
        <v>165</v>
      </c>
      <c r="I22" s="29" t="s">
        <v>165</v>
      </c>
      <c r="J22" s="29" t="s">
        <v>165</v>
      </c>
      <c r="K22" s="29" t="s">
        <v>165</v>
      </c>
      <c r="L22" s="29" t="s">
        <v>165</v>
      </c>
      <c r="M22" s="29" t="s">
        <v>165</v>
      </c>
      <c r="N22" s="29" t="s">
        <v>165</v>
      </c>
      <c r="O22" s="109"/>
      <c r="P22" s="29" t="s">
        <v>306</v>
      </c>
      <c r="Q22" s="29" t="s">
        <v>393</v>
      </c>
      <c r="R22" s="22"/>
      <c r="S22" s="22"/>
      <c r="T22" s="22"/>
      <c r="U22" s="19" t="s">
        <v>141</v>
      </c>
      <c r="V22" s="115"/>
      <c r="W22" s="22"/>
      <c r="X22" s="22"/>
      <c r="Y22" s="22"/>
      <c r="Z22" s="22"/>
      <c r="AA22" s="22"/>
      <c r="AB22" s="22"/>
      <c r="AC22" s="22"/>
      <c r="AD22" s="22"/>
      <c r="AE22" s="22"/>
      <c r="AF22" s="77"/>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115"/>
      <c r="BW22" s="22"/>
      <c r="BX22" s="22" t="s">
        <v>757</v>
      </c>
      <c r="BY22" s="29" t="s">
        <v>632</v>
      </c>
      <c r="BZ22" s="8" t="s">
        <v>928</v>
      </c>
      <c r="CA22" s="22"/>
      <c r="CB22" s="31" t="s">
        <v>1158</v>
      </c>
      <c r="CC22" s="148"/>
      <c r="CD22" s="115"/>
      <c r="CE22" s="22"/>
      <c r="CF22" s="77" t="s">
        <v>872</v>
      </c>
      <c r="CG22" s="22"/>
      <c r="CH22" s="22"/>
      <c r="CI22" s="22"/>
      <c r="CJ22" s="22"/>
      <c r="CK22" s="22"/>
      <c r="CL22" s="22"/>
      <c r="CM22" s="22"/>
      <c r="CN22" s="158"/>
    </row>
    <row r="23" spans="1:92" s="201" customFormat="1" ht="28.8">
      <c r="A23" s="50"/>
      <c r="B23" s="50"/>
      <c r="C23" s="50"/>
      <c r="D23" s="50"/>
      <c r="E23" s="18" t="s">
        <v>168</v>
      </c>
      <c r="F23" s="29" t="s">
        <v>213</v>
      </c>
      <c r="G23" s="29" t="s">
        <v>213</v>
      </c>
      <c r="H23" s="29" t="s">
        <v>213</v>
      </c>
      <c r="I23" s="29" t="s">
        <v>213</v>
      </c>
      <c r="J23" s="29" t="s">
        <v>213</v>
      </c>
      <c r="K23" s="29" t="s">
        <v>213</v>
      </c>
      <c r="L23" s="29" t="s">
        <v>213</v>
      </c>
      <c r="M23" s="29" t="s">
        <v>213</v>
      </c>
      <c r="N23" s="29" t="s">
        <v>213</v>
      </c>
      <c r="O23" s="121" t="s">
        <v>858</v>
      </c>
      <c r="P23" s="29" t="s">
        <v>306</v>
      </c>
      <c r="Q23" s="20"/>
      <c r="R23" s="20"/>
      <c r="S23" s="29" t="s">
        <v>247</v>
      </c>
      <c r="T23" s="20"/>
      <c r="U23" s="20"/>
      <c r="V23" s="112"/>
      <c r="W23" s="20"/>
      <c r="X23" s="20"/>
      <c r="Y23" s="20"/>
      <c r="Z23" s="20"/>
      <c r="AA23" s="20"/>
      <c r="AB23" s="20"/>
      <c r="AC23" s="20"/>
      <c r="AD23" s="20"/>
      <c r="AE23" s="20"/>
      <c r="AF23" s="20"/>
      <c r="AG23" s="20"/>
      <c r="AH23" s="20"/>
      <c r="AI23" s="29"/>
      <c r="AJ23" s="29" t="s">
        <v>1044</v>
      </c>
      <c r="AK23" s="29" t="s">
        <v>1044</v>
      </c>
      <c r="AL23" s="29" t="s">
        <v>1044</v>
      </c>
      <c r="AM23" s="29" t="s">
        <v>1044</v>
      </c>
      <c r="AN23" s="29" t="s">
        <v>1044</v>
      </c>
      <c r="AO23" s="29" t="s">
        <v>1044</v>
      </c>
      <c r="AP23" s="29" t="s">
        <v>1044</v>
      </c>
      <c r="AQ23" s="29" t="s">
        <v>1044</v>
      </c>
      <c r="AR23" s="29" t="s">
        <v>1044</v>
      </c>
      <c r="AS23" s="29" t="s">
        <v>1044</v>
      </c>
      <c r="AT23" s="29" t="s">
        <v>1044</v>
      </c>
      <c r="AU23" s="20"/>
      <c r="AV23" s="20" t="s">
        <v>892</v>
      </c>
      <c r="AW23" s="20"/>
      <c r="AX23" s="20"/>
      <c r="AY23" s="20" t="s">
        <v>892</v>
      </c>
      <c r="AZ23" s="20"/>
      <c r="BA23" s="20"/>
      <c r="BB23" s="20"/>
      <c r="BC23" s="58" t="s">
        <v>805</v>
      </c>
      <c r="BD23" s="58" t="s">
        <v>805</v>
      </c>
      <c r="BE23" s="58" t="s">
        <v>805</v>
      </c>
      <c r="BF23" s="58" t="s">
        <v>805</v>
      </c>
      <c r="BG23" s="20"/>
      <c r="BH23" s="20"/>
      <c r="BI23" s="20"/>
      <c r="BJ23" s="20"/>
      <c r="BK23" s="20"/>
      <c r="BL23" s="20"/>
      <c r="BM23" s="20"/>
      <c r="BN23" s="20"/>
      <c r="BO23" s="20"/>
      <c r="BP23" s="20"/>
      <c r="BQ23" s="20"/>
      <c r="BR23" s="20"/>
      <c r="BS23" s="20"/>
      <c r="BT23" s="20"/>
      <c r="BU23" s="20"/>
      <c r="BV23" s="112"/>
      <c r="BW23" s="20"/>
      <c r="BX23" s="20"/>
      <c r="BY23" s="20"/>
      <c r="BZ23" s="29"/>
      <c r="CA23" s="29"/>
      <c r="CB23" s="28"/>
      <c r="CC23" s="141"/>
      <c r="CD23" s="112"/>
      <c r="CE23" s="20"/>
      <c r="CF23" s="20"/>
      <c r="CG23" s="20"/>
      <c r="CH23" s="20"/>
      <c r="CI23" s="20"/>
      <c r="CJ23" s="20"/>
      <c r="CK23" s="29"/>
      <c r="CL23" s="29"/>
      <c r="CM23" s="29"/>
      <c r="CN23" s="129"/>
    </row>
    <row r="24" spans="1:92" s="201" customFormat="1" ht="158.4">
      <c r="A24" s="50"/>
      <c r="B24" s="50"/>
      <c r="C24" s="50"/>
      <c r="D24" s="50"/>
      <c r="E24" s="18" t="s">
        <v>28</v>
      </c>
      <c r="F24" s="28" t="s">
        <v>182</v>
      </c>
      <c r="G24" s="28" t="s">
        <v>182</v>
      </c>
      <c r="H24" s="28" t="s">
        <v>182</v>
      </c>
      <c r="I24" s="28" t="s">
        <v>182</v>
      </c>
      <c r="J24" s="28" t="s">
        <v>182</v>
      </c>
      <c r="K24" s="20" t="s">
        <v>182</v>
      </c>
      <c r="L24" s="20" t="s">
        <v>182</v>
      </c>
      <c r="M24" s="20" t="s">
        <v>182</v>
      </c>
      <c r="N24" s="20" t="s">
        <v>182</v>
      </c>
      <c r="O24" s="122" t="s">
        <v>859</v>
      </c>
      <c r="P24" s="20" t="s">
        <v>307</v>
      </c>
      <c r="Q24" s="20" t="s">
        <v>180</v>
      </c>
      <c r="R24" s="20"/>
      <c r="S24" s="20"/>
      <c r="T24" s="20"/>
      <c r="U24" s="20" t="s">
        <v>140</v>
      </c>
      <c r="V24" s="112" t="s">
        <v>189</v>
      </c>
      <c r="W24" s="20"/>
      <c r="X24" s="20"/>
      <c r="Y24" s="20"/>
      <c r="Z24" s="20" t="s">
        <v>881</v>
      </c>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t="s">
        <v>1448</v>
      </c>
      <c r="AZ24" s="20"/>
      <c r="BA24" s="20"/>
      <c r="BB24" s="20"/>
      <c r="BC24" s="67" t="s">
        <v>806</v>
      </c>
      <c r="BD24" s="67" t="s">
        <v>806</v>
      </c>
      <c r="BE24" s="67" t="s">
        <v>806</v>
      </c>
      <c r="BF24" s="67" t="s">
        <v>806</v>
      </c>
      <c r="BG24" s="20"/>
      <c r="BH24" s="20" t="s">
        <v>850</v>
      </c>
      <c r="BI24" s="20"/>
      <c r="BJ24" s="20"/>
      <c r="BK24" s="20"/>
      <c r="BL24" s="20"/>
      <c r="BM24" s="20"/>
      <c r="BN24" s="20"/>
      <c r="BO24" s="20" t="s">
        <v>773</v>
      </c>
      <c r="BP24" s="20" t="s">
        <v>773</v>
      </c>
      <c r="BQ24" s="20" t="s">
        <v>773</v>
      </c>
      <c r="BR24" s="20"/>
      <c r="BS24" s="20" t="s">
        <v>995</v>
      </c>
      <c r="BT24" s="20"/>
      <c r="BU24" s="20" t="s">
        <v>851</v>
      </c>
      <c r="BV24" s="112" t="s">
        <v>183</v>
      </c>
      <c r="BW24" s="20" t="s">
        <v>1501</v>
      </c>
      <c r="BX24" s="20" t="s">
        <v>758</v>
      </c>
      <c r="BY24" s="20" t="s">
        <v>633</v>
      </c>
      <c r="BZ24" s="20" t="s">
        <v>929</v>
      </c>
      <c r="CA24" s="20"/>
      <c r="CB24" s="28" t="s">
        <v>1159</v>
      </c>
      <c r="CC24" s="144"/>
      <c r="CD24" s="112"/>
      <c r="CE24" s="20"/>
      <c r="CF24" s="20" t="s">
        <v>873</v>
      </c>
      <c r="CG24" s="20"/>
      <c r="CH24" s="20"/>
      <c r="CI24" s="20"/>
      <c r="CJ24" s="20"/>
      <c r="CK24" s="20"/>
      <c r="CL24" s="20"/>
      <c r="CM24" s="20"/>
      <c r="CN24" s="130"/>
    </row>
    <row r="25" spans="1:92" s="201" customFormat="1" ht="28.8">
      <c r="A25" s="50"/>
      <c r="B25" s="50"/>
      <c r="C25" s="50"/>
      <c r="D25" s="50"/>
      <c r="E25" s="18" t="s">
        <v>169</v>
      </c>
      <c r="F25" s="58" t="s">
        <v>214</v>
      </c>
      <c r="G25" s="58" t="s">
        <v>214</v>
      </c>
      <c r="H25" s="58" t="s">
        <v>214</v>
      </c>
      <c r="I25" s="58" t="s">
        <v>214</v>
      </c>
      <c r="J25" s="58" t="s">
        <v>214</v>
      </c>
      <c r="K25" s="58" t="s">
        <v>214</v>
      </c>
      <c r="L25" s="58" t="s">
        <v>214</v>
      </c>
      <c r="M25" s="58" t="s">
        <v>214</v>
      </c>
      <c r="N25" s="29" t="s">
        <v>214</v>
      </c>
      <c r="O25" s="109"/>
      <c r="P25" s="29" t="s">
        <v>306</v>
      </c>
      <c r="Q25" s="20"/>
      <c r="R25" s="20"/>
      <c r="S25" s="20"/>
      <c r="T25" s="20"/>
      <c r="U25" s="20"/>
      <c r="V25" s="112"/>
      <c r="W25" s="20"/>
      <c r="X25" s="20"/>
      <c r="Y25" s="20"/>
      <c r="Z25" s="20" t="s">
        <v>882</v>
      </c>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9" t="s">
        <v>769</v>
      </c>
      <c r="BP25" s="29" t="s">
        <v>769</v>
      </c>
      <c r="BQ25" s="29" t="s">
        <v>769</v>
      </c>
      <c r="BR25" s="29"/>
      <c r="BS25" s="20" t="s">
        <v>769</v>
      </c>
      <c r="BT25" s="20"/>
      <c r="BU25" s="20"/>
      <c r="BV25" s="112"/>
      <c r="BW25" s="20"/>
      <c r="BX25" s="20"/>
      <c r="BY25" s="29" t="s">
        <v>634</v>
      </c>
      <c r="BZ25" s="20"/>
      <c r="CA25" s="20"/>
      <c r="CB25" s="28"/>
      <c r="CC25" s="144"/>
      <c r="CD25" s="112"/>
      <c r="CE25" s="20"/>
      <c r="CF25" s="20"/>
      <c r="CG25" s="20"/>
      <c r="CH25" s="20"/>
      <c r="CI25" s="20"/>
      <c r="CJ25" s="20"/>
      <c r="CK25" s="20"/>
      <c r="CL25" s="20"/>
      <c r="CM25" s="20"/>
      <c r="CN25" s="130"/>
    </row>
    <row r="26" spans="1:92" s="201" customFormat="1">
      <c r="A26" s="50"/>
      <c r="B26" s="50"/>
      <c r="C26" s="50"/>
      <c r="D26" s="50"/>
      <c r="E26" s="18" t="s">
        <v>170</v>
      </c>
      <c r="F26" s="74" t="s">
        <v>195</v>
      </c>
      <c r="G26" s="74" t="s">
        <v>195</v>
      </c>
      <c r="H26" s="74" t="s">
        <v>195</v>
      </c>
      <c r="I26" s="74" t="s">
        <v>195</v>
      </c>
      <c r="J26" s="74" t="s">
        <v>195</v>
      </c>
      <c r="K26" s="74" t="s">
        <v>195</v>
      </c>
      <c r="L26" s="74" t="s">
        <v>195</v>
      </c>
      <c r="M26" s="74" t="s">
        <v>195</v>
      </c>
      <c r="N26" s="74" t="s">
        <v>195</v>
      </c>
      <c r="O26" s="112"/>
      <c r="P26" s="20" t="s">
        <v>142</v>
      </c>
      <c r="Q26" s="20" t="s">
        <v>382</v>
      </c>
      <c r="R26" s="20"/>
      <c r="S26" s="20"/>
      <c r="T26" s="20" t="s">
        <v>190</v>
      </c>
      <c r="U26" s="20" t="s">
        <v>220</v>
      </c>
      <c r="V26" s="112"/>
      <c r="W26" s="20"/>
      <c r="X26" s="20"/>
      <c r="Y26" s="20"/>
      <c r="Z26" s="20"/>
      <c r="AA26" s="20" t="s">
        <v>382</v>
      </c>
      <c r="AB26" s="20" t="s">
        <v>382</v>
      </c>
      <c r="AC26" s="20" t="s">
        <v>886</v>
      </c>
      <c r="AD26" s="20"/>
      <c r="AE26" s="20"/>
      <c r="AF26" s="20" t="s">
        <v>1099</v>
      </c>
      <c r="AG26" s="20"/>
      <c r="AH26" s="20"/>
      <c r="AI26" s="20"/>
      <c r="AJ26" s="20" t="s">
        <v>1045</v>
      </c>
      <c r="AK26" s="20" t="s">
        <v>1045</v>
      </c>
      <c r="AL26" s="20" t="s">
        <v>1045</v>
      </c>
      <c r="AM26" s="20" t="s">
        <v>1045</v>
      </c>
      <c r="AN26" s="20" t="s">
        <v>1045</v>
      </c>
      <c r="AO26" s="20" t="s">
        <v>1045</v>
      </c>
      <c r="AP26" s="20" t="s">
        <v>1045</v>
      </c>
      <c r="AQ26" s="20" t="s">
        <v>1045</v>
      </c>
      <c r="AR26" s="20" t="s">
        <v>1045</v>
      </c>
      <c r="AS26" s="20" t="s">
        <v>1045</v>
      </c>
      <c r="AT26" s="20" t="s">
        <v>1045</v>
      </c>
      <c r="AU26" s="20"/>
      <c r="AV26" s="20"/>
      <c r="AW26" s="20"/>
      <c r="AX26" s="20"/>
      <c r="AY26" s="20"/>
      <c r="AZ26" s="20"/>
      <c r="BA26" s="20"/>
      <c r="BB26" s="20"/>
      <c r="BC26" s="20"/>
      <c r="BD26" s="20"/>
      <c r="BE26" s="20"/>
      <c r="BF26" s="20"/>
      <c r="BG26" s="20"/>
      <c r="BH26" s="20"/>
      <c r="BI26" s="20"/>
      <c r="BJ26" s="20"/>
      <c r="BK26" s="20" t="s">
        <v>864</v>
      </c>
      <c r="BL26" s="20"/>
      <c r="BM26" s="20"/>
      <c r="BN26" s="20"/>
      <c r="BO26" s="20"/>
      <c r="BP26" s="20"/>
      <c r="BQ26" s="20"/>
      <c r="BR26" s="20"/>
      <c r="BS26" s="20"/>
      <c r="BT26" s="20"/>
      <c r="BU26" s="20"/>
      <c r="BV26" s="112"/>
      <c r="BW26" s="20" t="s">
        <v>1502</v>
      </c>
      <c r="BX26" s="20" t="s">
        <v>759</v>
      </c>
      <c r="BY26" s="20" t="s">
        <v>635</v>
      </c>
      <c r="BZ26" s="20" t="s">
        <v>930</v>
      </c>
      <c r="CA26" s="20"/>
      <c r="CB26" s="28" t="s">
        <v>142</v>
      </c>
      <c r="CC26" s="144"/>
      <c r="CD26" s="112"/>
      <c r="CE26" s="20"/>
      <c r="CF26" s="20"/>
      <c r="CG26" s="20"/>
      <c r="CH26" s="20"/>
      <c r="CI26" s="20"/>
      <c r="CJ26" s="20"/>
      <c r="CK26" s="20"/>
      <c r="CL26" s="20"/>
      <c r="CM26" s="20"/>
      <c r="CN26" s="130"/>
    </row>
    <row r="27" spans="1:92" s="201" customFormat="1" ht="28.8">
      <c r="A27" s="50"/>
      <c r="B27" s="50"/>
      <c r="C27" s="50"/>
      <c r="D27" s="50"/>
      <c r="E27" s="18" t="s">
        <v>191</v>
      </c>
      <c r="F27" s="28" t="s">
        <v>196</v>
      </c>
      <c r="G27" s="28" t="s">
        <v>196</v>
      </c>
      <c r="H27" s="28" t="s">
        <v>196</v>
      </c>
      <c r="I27" s="28" t="s">
        <v>196</v>
      </c>
      <c r="J27" s="28" t="s">
        <v>196</v>
      </c>
      <c r="K27" s="28" t="s">
        <v>196</v>
      </c>
      <c r="L27" s="28" t="s">
        <v>196</v>
      </c>
      <c r="M27" s="28" t="s">
        <v>196</v>
      </c>
      <c r="N27" s="28" t="s">
        <v>196</v>
      </c>
      <c r="O27" s="112"/>
      <c r="P27" s="20" t="s">
        <v>203</v>
      </c>
      <c r="Q27" s="20" t="s">
        <v>383</v>
      </c>
      <c r="R27" s="20"/>
      <c r="S27" s="20"/>
      <c r="T27" s="20" t="s">
        <v>192</v>
      </c>
      <c r="U27" s="20"/>
      <c r="V27" s="112"/>
      <c r="W27" s="20"/>
      <c r="X27" s="20"/>
      <c r="Y27" s="20"/>
      <c r="Z27" s="20"/>
      <c r="AA27" s="20" t="s">
        <v>383</v>
      </c>
      <c r="AB27" s="20" t="s">
        <v>383</v>
      </c>
      <c r="AC27" s="20" t="s">
        <v>887</v>
      </c>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112"/>
      <c r="BW27" s="20"/>
      <c r="BX27" s="20" t="s">
        <v>760</v>
      </c>
      <c r="BY27" s="20" t="s">
        <v>636</v>
      </c>
      <c r="BZ27" s="20" t="s">
        <v>931</v>
      </c>
      <c r="CA27" s="20"/>
      <c r="CB27" s="28" t="s">
        <v>1160</v>
      </c>
      <c r="CC27" s="144"/>
      <c r="CD27" s="112"/>
      <c r="CE27" s="20"/>
      <c r="CF27" s="20"/>
      <c r="CG27" s="20"/>
      <c r="CH27" s="20"/>
      <c r="CI27" s="20"/>
      <c r="CJ27" s="20"/>
      <c r="CK27" s="20"/>
      <c r="CL27" s="20"/>
      <c r="CM27" s="20"/>
      <c r="CN27" s="130"/>
    </row>
    <row r="28" spans="1:92" s="201" customFormat="1" ht="28.8">
      <c r="A28" s="50"/>
      <c r="B28" s="50"/>
      <c r="C28" s="50"/>
      <c r="D28" s="50"/>
      <c r="E28" s="18" t="s">
        <v>193</v>
      </c>
      <c r="F28" s="28" t="s">
        <v>197</v>
      </c>
      <c r="G28" s="28" t="s">
        <v>197</v>
      </c>
      <c r="H28" s="28" t="s">
        <v>197</v>
      </c>
      <c r="I28" s="28" t="s">
        <v>197</v>
      </c>
      <c r="J28" s="28" t="s">
        <v>197</v>
      </c>
      <c r="K28" s="28" t="s">
        <v>197</v>
      </c>
      <c r="L28" s="28" t="s">
        <v>197</v>
      </c>
      <c r="M28" s="28" t="s">
        <v>197</v>
      </c>
      <c r="N28" s="28" t="s">
        <v>197</v>
      </c>
      <c r="O28" s="112"/>
      <c r="P28" s="20" t="s">
        <v>204</v>
      </c>
      <c r="Q28" s="20" t="s">
        <v>384</v>
      </c>
      <c r="R28" s="20"/>
      <c r="S28" s="20"/>
      <c r="T28" s="20" t="s">
        <v>194</v>
      </c>
      <c r="U28" s="20"/>
      <c r="V28" s="112"/>
      <c r="W28" s="20"/>
      <c r="X28" s="20"/>
      <c r="Y28" s="20"/>
      <c r="Z28" s="20"/>
      <c r="AA28" s="20" t="s">
        <v>384</v>
      </c>
      <c r="AB28" s="20" t="s">
        <v>384</v>
      </c>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t="s">
        <v>865</v>
      </c>
      <c r="BL28" s="20"/>
      <c r="BM28" s="20"/>
      <c r="BN28" s="20"/>
      <c r="BO28" s="20"/>
      <c r="BP28" s="20"/>
      <c r="BQ28" s="20"/>
      <c r="BR28" s="20"/>
      <c r="BS28" s="20"/>
      <c r="BT28" s="20"/>
      <c r="BU28" s="20"/>
      <c r="BV28" s="112"/>
      <c r="BW28" s="20"/>
      <c r="BX28" s="20" t="s">
        <v>761</v>
      </c>
      <c r="BY28" s="20"/>
      <c r="BZ28" s="20"/>
      <c r="CA28" s="20"/>
      <c r="CB28" s="28"/>
      <c r="CC28" s="144"/>
      <c r="CD28" s="112"/>
      <c r="CE28" s="20"/>
      <c r="CF28" s="20"/>
      <c r="CG28" s="20"/>
      <c r="CH28" s="20"/>
      <c r="CI28" s="20"/>
      <c r="CJ28" s="20"/>
      <c r="CK28" s="20"/>
      <c r="CL28" s="20"/>
      <c r="CM28" s="20"/>
      <c r="CN28" s="130"/>
    </row>
    <row r="29" spans="1:92" s="201" customFormat="1">
      <c r="A29" s="50"/>
      <c r="B29" s="50"/>
      <c r="C29" s="50"/>
      <c r="D29" s="50"/>
      <c r="E29" s="18" t="s">
        <v>171</v>
      </c>
      <c r="F29" s="30" t="s">
        <v>198</v>
      </c>
      <c r="G29" s="30" t="s">
        <v>198</v>
      </c>
      <c r="H29" s="30" t="s">
        <v>198</v>
      </c>
      <c r="I29" s="30" t="s">
        <v>198</v>
      </c>
      <c r="J29" s="30" t="s">
        <v>198</v>
      </c>
      <c r="K29" s="30" t="s">
        <v>198</v>
      </c>
      <c r="L29" s="30" t="s">
        <v>198</v>
      </c>
      <c r="M29" s="30" t="s">
        <v>198</v>
      </c>
      <c r="N29" s="30" t="s">
        <v>198</v>
      </c>
      <c r="O29" s="123"/>
      <c r="P29" s="32" t="s">
        <v>205</v>
      </c>
      <c r="Q29" s="32" t="s">
        <v>385</v>
      </c>
      <c r="R29" s="20"/>
      <c r="S29" s="20"/>
      <c r="T29" s="20"/>
      <c r="U29" s="20"/>
      <c r="V29" s="112"/>
      <c r="W29" s="20"/>
      <c r="X29" s="20"/>
      <c r="Y29" s="20"/>
      <c r="Z29" s="20"/>
      <c r="AA29" s="32" t="s">
        <v>385</v>
      </c>
      <c r="AB29" s="32" t="s">
        <v>385</v>
      </c>
      <c r="AC29" s="20"/>
      <c r="AD29" s="20"/>
      <c r="AE29" s="20"/>
      <c r="AF29" s="78"/>
      <c r="AG29" s="20"/>
      <c r="AH29" s="20"/>
      <c r="AI29" s="20"/>
      <c r="AJ29" s="20"/>
      <c r="AK29" s="20"/>
      <c r="AL29" s="20"/>
      <c r="AM29" s="20"/>
      <c r="AN29" s="20"/>
      <c r="AO29" s="20"/>
      <c r="AP29" s="20"/>
      <c r="AQ29" s="20"/>
      <c r="AR29" s="20"/>
      <c r="AS29" s="20"/>
      <c r="AT29" s="20"/>
      <c r="AU29" s="20"/>
      <c r="AV29" s="20"/>
      <c r="AW29" s="20"/>
      <c r="AX29" s="20"/>
      <c r="AY29" s="20" t="s">
        <v>894</v>
      </c>
      <c r="AZ29" s="20"/>
      <c r="BA29" s="20"/>
      <c r="BB29" s="20"/>
      <c r="BC29" s="20"/>
      <c r="BD29" s="20"/>
      <c r="BE29" s="20"/>
      <c r="BF29" s="20"/>
      <c r="BG29" s="20"/>
      <c r="BH29" s="20"/>
      <c r="BI29" s="20"/>
      <c r="BJ29" s="20"/>
      <c r="BK29" s="20" t="s">
        <v>866</v>
      </c>
      <c r="BL29" s="20"/>
      <c r="BM29" s="20"/>
      <c r="BN29" s="20"/>
      <c r="BO29" s="20"/>
      <c r="BP29" s="20"/>
      <c r="BQ29" s="20"/>
      <c r="BR29" s="20"/>
      <c r="BS29" s="20"/>
      <c r="BT29" s="20"/>
      <c r="BU29" s="20"/>
      <c r="BV29" s="112"/>
      <c r="BW29" s="20"/>
      <c r="BX29" s="20" t="s">
        <v>762</v>
      </c>
      <c r="BY29" s="20"/>
      <c r="BZ29" s="20" t="s">
        <v>114</v>
      </c>
      <c r="CA29" s="20"/>
      <c r="CB29" s="28">
        <v>17194824552</v>
      </c>
      <c r="CC29" s="144"/>
      <c r="CD29" s="112"/>
      <c r="CE29" s="20"/>
      <c r="CF29" s="78" t="s">
        <v>874</v>
      </c>
      <c r="CG29" s="20"/>
      <c r="CH29" s="20"/>
      <c r="CI29" s="20"/>
      <c r="CJ29" s="20"/>
      <c r="CK29" s="20"/>
      <c r="CL29" s="20"/>
      <c r="CM29" s="20"/>
      <c r="CN29" s="130"/>
    </row>
    <row r="30" spans="1:92" s="201" customFormat="1">
      <c r="A30" s="50"/>
      <c r="B30" s="50"/>
      <c r="C30" s="50"/>
      <c r="D30" s="50"/>
      <c r="E30" s="18" t="s">
        <v>172</v>
      </c>
      <c r="F30" s="31" t="s">
        <v>199</v>
      </c>
      <c r="G30" s="31" t="s">
        <v>199</v>
      </c>
      <c r="H30" s="31" t="s">
        <v>199</v>
      </c>
      <c r="I30" s="31" t="s">
        <v>199</v>
      </c>
      <c r="J30" s="31" t="s">
        <v>199</v>
      </c>
      <c r="K30" s="31" t="s">
        <v>199</v>
      </c>
      <c r="L30" s="31" t="s">
        <v>199</v>
      </c>
      <c r="M30" s="31" t="s">
        <v>199</v>
      </c>
      <c r="N30" s="31" t="s">
        <v>199</v>
      </c>
      <c r="O30" s="109" t="s">
        <v>860</v>
      </c>
      <c r="P30" s="29" t="s">
        <v>104</v>
      </c>
      <c r="Q30" s="73" t="s">
        <v>386</v>
      </c>
      <c r="R30" s="20"/>
      <c r="S30" s="20"/>
      <c r="T30" s="29" t="s">
        <v>200</v>
      </c>
      <c r="U30" s="29" t="s">
        <v>219</v>
      </c>
      <c r="V30" s="112"/>
      <c r="W30" s="20"/>
      <c r="X30" s="20"/>
      <c r="Y30" s="20"/>
      <c r="Z30" s="20"/>
      <c r="AA30" s="58" t="s">
        <v>386</v>
      </c>
      <c r="AB30" s="58" t="s">
        <v>386</v>
      </c>
      <c r="AC30" s="29" t="s">
        <v>888</v>
      </c>
      <c r="AD30" s="20"/>
      <c r="AE30" s="20"/>
      <c r="AF30" s="78"/>
      <c r="AG30" s="20"/>
      <c r="AH30" s="20"/>
      <c r="AI30" s="29"/>
      <c r="AJ30" s="29" t="s">
        <v>1046</v>
      </c>
      <c r="AK30" s="29" t="s">
        <v>1046</v>
      </c>
      <c r="AL30" s="29" t="s">
        <v>1046</v>
      </c>
      <c r="AM30" s="29" t="s">
        <v>1046</v>
      </c>
      <c r="AN30" s="29" t="s">
        <v>1046</v>
      </c>
      <c r="AO30" s="29" t="s">
        <v>1046</v>
      </c>
      <c r="AP30" s="29" t="s">
        <v>1046</v>
      </c>
      <c r="AQ30" s="29" t="s">
        <v>1046</v>
      </c>
      <c r="AR30" s="29" t="s">
        <v>1046</v>
      </c>
      <c r="AS30" s="29" t="s">
        <v>1046</v>
      </c>
      <c r="AT30" s="29" t="s">
        <v>1046</v>
      </c>
      <c r="AU30" s="20"/>
      <c r="AV30" s="20"/>
      <c r="AW30" s="20"/>
      <c r="AX30" s="20"/>
      <c r="AY30" s="20"/>
      <c r="AZ30" s="20"/>
      <c r="BA30" s="20"/>
      <c r="BB30" s="20"/>
      <c r="BC30" s="20"/>
      <c r="BD30" s="20"/>
      <c r="BE30" s="20"/>
      <c r="BF30" s="20"/>
      <c r="BG30" s="20"/>
      <c r="BH30" s="20"/>
      <c r="BI30" s="20"/>
      <c r="BJ30" s="20"/>
      <c r="BK30" s="76" t="s">
        <v>867</v>
      </c>
      <c r="BL30" s="20"/>
      <c r="BM30" s="20"/>
      <c r="BN30" s="20"/>
      <c r="BO30" s="20"/>
      <c r="BP30" s="20"/>
      <c r="BQ30" s="20"/>
      <c r="BR30" s="20"/>
      <c r="BS30" s="20"/>
      <c r="BT30" s="20"/>
      <c r="BU30" s="20"/>
      <c r="BV30" s="112"/>
      <c r="BW30" s="29" t="s">
        <v>1503</v>
      </c>
      <c r="BX30" s="29" t="s">
        <v>763</v>
      </c>
      <c r="BY30" s="20" t="s">
        <v>637</v>
      </c>
      <c r="BZ30" s="29" t="s">
        <v>115</v>
      </c>
      <c r="CA30" s="20"/>
      <c r="CB30" s="31" t="s">
        <v>1161</v>
      </c>
      <c r="CC30" s="144"/>
      <c r="CD30" s="112"/>
      <c r="CE30" s="20"/>
      <c r="CF30" s="78" t="s">
        <v>875</v>
      </c>
      <c r="CG30" s="20"/>
      <c r="CH30" s="20"/>
      <c r="CI30" s="20"/>
      <c r="CJ30" s="20"/>
      <c r="CK30" s="20"/>
      <c r="CL30" s="20"/>
      <c r="CM30" s="20"/>
      <c r="CN30" s="130"/>
    </row>
    <row r="31" spans="1:92" s="181" customFormat="1">
      <c r="A31" s="55"/>
      <c r="B31" s="55"/>
      <c r="C31" s="55"/>
      <c r="D31" s="56"/>
      <c r="E31" s="40" t="s">
        <v>216</v>
      </c>
      <c r="F31" s="41"/>
      <c r="G31" s="41"/>
      <c r="H31" s="41"/>
      <c r="I31" s="41"/>
      <c r="J31" s="41"/>
      <c r="K31" s="41"/>
      <c r="L31" s="41"/>
      <c r="M31" s="41"/>
      <c r="N31" s="41"/>
      <c r="O31" s="116"/>
      <c r="P31" s="41"/>
      <c r="Q31" s="41"/>
      <c r="R31" s="41"/>
      <c r="S31" s="41"/>
      <c r="T31" s="41"/>
      <c r="U31" s="41"/>
      <c r="V31" s="116"/>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116"/>
      <c r="BW31" s="41"/>
      <c r="BX31" s="41"/>
      <c r="BY31" s="41"/>
      <c r="BZ31" s="41"/>
      <c r="CA31" s="41"/>
      <c r="CB31" s="41"/>
      <c r="CC31" s="149"/>
      <c r="CD31" s="116"/>
      <c r="CE31" s="41"/>
      <c r="CF31" s="41"/>
      <c r="CG31" s="41"/>
      <c r="CH31" s="41"/>
      <c r="CI31" s="41"/>
      <c r="CJ31" s="41"/>
      <c r="CK31" s="41"/>
      <c r="CL31" s="41"/>
      <c r="CM31" s="41"/>
      <c r="CN31" s="132"/>
    </row>
    <row r="32" spans="1:92">
      <c r="A32" s="57"/>
      <c r="B32" s="57"/>
      <c r="C32" s="57"/>
      <c r="D32" s="57"/>
      <c r="E32" s="83" t="s">
        <v>0</v>
      </c>
      <c r="F32" s="1"/>
      <c r="G32" s="1"/>
      <c r="H32" s="1"/>
      <c r="I32" s="1"/>
      <c r="J32" s="1"/>
      <c r="K32" s="1"/>
      <c r="L32" s="1"/>
      <c r="M32" s="1"/>
      <c r="N32" s="44" t="s">
        <v>452</v>
      </c>
      <c r="O32" s="117"/>
      <c r="P32" s="1"/>
      <c r="Q32" s="1"/>
      <c r="R32" s="1"/>
      <c r="S32" s="1"/>
      <c r="T32" s="1"/>
      <c r="U32" s="1"/>
      <c r="V32" s="117"/>
      <c r="W32" s="1"/>
      <c r="X32" s="1"/>
      <c r="Y32" s="1"/>
      <c r="Z32" s="1"/>
      <c r="AA32" s="1"/>
      <c r="AB32" s="1"/>
      <c r="AC32" s="1"/>
      <c r="AD32" s="1"/>
      <c r="AE32" s="1"/>
      <c r="AF32" s="1"/>
      <c r="AG32" s="1"/>
      <c r="AH32" s="1"/>
      <c r="AI32" s="1"/>
      <c r="AJ32" s="1"/>
      <c r="AK32" s="80" t="s">
        <v>1209</v>
      </c>
      <c r="AL32" s="1"/>
      <c r="AM32" s="1"/>
      <c r="AN32" s="1"/>
      <c r="AO32" s="1"/>
      <c r="AP32" s="1"/>
      <c r="AQ32" s="1"/>
      <c r="AR32" s="1"/>
      <c r="AS32" s="1"/>
      <c r="AT32" s="44" t="s">
        <v>387</v>
      </c>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17"/>
      <c r="BW32" s="1"/>
      <c r="BX32" s="1"/>
      <c r="BY32" s="44" t="s">
        <v>387</v>
      </c>
      <c r="BZ32" s="1"/>
      <c r="CA32" s="1"/>
      <c r="CB32" s="97"/>
      <c r="CC32" s="150"/>
      <c r="CD32" s="117"/>
      <c r="CE32" s="1"/>
      <c r="CF32" s="1"/>
      <c r="CG32" s="1"/>
      <c r="CH32" s="1"/>
      <c r="CI32" s="1"/>
      <c r="CJ32" s="1"/>
      <c r="CK32" s="1"/>
      <c r="CL32" s="1"/>
      <c r="CM32" s="1"/>
      <c r="CN32" s="133"/>
    </row>
    <row r="33" spans="1:92">
      <c r="A33" s="57"/>
      <c r="B33" s="57"/>
      <c r="C33" s="57"/>
      <c r="D33" s="57"/>
      <c r="E33" s="83" t="s">
        <v>3</v>
      </c>
      <c r="F33" s="1"/>
      <c r="G33" s="1"/>
      <c r="H33" s="1"/>
      <c r="I33" s="1"/>
      <c r="J33" s="1"/>
      <c r="K33" s="1"/>
      <c r="L33" s="1"/>
      <c r="M33" s="1"/>
      <c r="N33" s="44" t="s">
        <v>452</v>
      </c>
      <c r="O33" s="117"/>
      <c r="P33" s="1"/>
      <c r="Q33" s="1"/>
      <c r="R33" s="1"/>
      <c r="S33" s="1"/>
      <c r="T33" s="1"/>
      <c r="U33" s="1"/>
      <c r="V33" s="117"/>
      <c r="W33" s="1"/>
      <c r="X33" s="1"/>
      <c r="Y33" s="1"/>
      <c r="Z33" s="1"/>
      <c r="AA33" s="1"/>
      <c r="AB33" s="1"/>
      <c r="AC33" s="1"/>
      <c r="AD33" s="1"/>
      <c r="AE33" s="1"/>
      <c r="AF33" s="1"/>
      <c r="AG33" s="1"/>
      <c r="AH33" s="1"/>
      <c r="AI33" s="1"/>
      <c r="AJ33" s="1"/>
      <c r="AK33" s="80" t="s">
        <v>1209</v>
      </c>
      <c r="AL33" s="1"/>
      <c r="AM33" s="1"/>
      <c r="AN33" s="1"/>
      <c r="AO33" s="1"/>
      <c r="AP33" s="1"/>
      <c r="AQ33" s="1"/>
      <c r="AR33" s="1"/>
      <c r="AS33" s="1"/>
      <c r="AT33" s="44" t="s">
        <v>387</v>
      </c>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17"/>
      <c r="BW33" s="1"/>
      <c r="BX33" s="1"/>
      <c r="BY33" s="1"/>
      <c r="BZ33" s="1"/>
      <c r="CA33" s="1"/>
      <c r="CB33" s="97"/>
      <c r="CC33" s="150"/>
      <c r="CD33" s="117"/>
      <c r="CE33" s="1"/>
      <c r="CF33" s="1"/>
      <c r="CG33" s="1"/>
      <c r="CH33" s="1"/>
      <c r="CI33" s="1"/>
      <c r="CJ33" s="1"/>
      <c r="CK33" s="1"/>
      <c r="CL33" s="1"/>
      <c r="CM33" s="1"/>
      <c r="CN33" s="133"/>
    </row>
    <row r="34" spans="1:92">
      <c r="A34" s="57"/>
      <c r="B34" s="57"/>
      <c r="C34" s="57"/>
      <c r="D34" s="57"/>
      <c r="E34" s="83" t="s">
        <v>26</v>
      </c>
      <c r="F34" s="1"/>
      <c r="G34" s="1"/>
      <c r="H34" s="1"/>
      <c r="I34" s="1"/>
      <c r="J34" s="1"/>
      <c r="K34" s="1"/>
      <c r="L34" s="1"/>
      <c r="M34" s="1"/>
      <c r="N34" s="44" t="s">
        <v>452</v>
      </c>
      <c r="O34" s="117"/>
      <c r="P34" s="1"/>
      <c r="Q34" s="1"/>
      <c r="R34" s="1"/>
      <c r="S34" s="1"/>
      <c r="T34" s="1"/>
      <c r="U34" s="1"/>
      <c r="V34" s="117"/>
      <c r="W34" s="1"/>
      <c r="X34" s="1"/>
      <c r="Y34" s="1"/>
      <c r="Z34" s="1"/>
      <c r="AA34" s="1"/>
      <c r="AB34" s="1"/>
      <c r="AC34" s="1"/>
      <c r="AD34" s="1"/>
      <c r="AE34" s="1"/>
      <c r="AF34" s="1"/>
      <c r="AG34" s="1"/>
      <c r="AH34" s="1"/>
      <c r="AI34" s="1"/>
      <c r="AJ34" s="1"/>
      <c r="AK34" s="80" t="s">
        <v>1209</v>
      </c>
      <c r="AL34" s="1"/>
      <c r="AM34" s="1"/>
      <c r="AN34" s="1"/>
      <c r="AO34" s="1"/>
      <c r="AP34" s="1"/>
      <c r="AQ34" s="1"/>
      <c r="AR34" s="1"/>
      <c r="AS34" s="1"/>
      <c r="AT34" s="44" t="s">
        <v>387</v>
      </c>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17"/>
      <c r="BW34" s="1"/>
      <c r="BX34" s="1"/>
      <c r="BY34" s="1"/>
      <c r="BZ34" s="1"/>
      <c r="CA34" s="1"/>
      <c r="CB34" s="97"/>
      <c r="CC34" s="150"/>
      <c r="CD34" s="117"/>
      <c r="CE34" s="1"/>
      <c r="CF34" s="1"/>
      <c r="CG34" s="1"/>
      <c r="CH34" s="1"/>
      <c r="CI34" s="1"/>
      <c r="CJ34" s="1"/>
      <c r="CK34" s="1"/>
      <c r="CL34" s="1"/>
      <c r="CM34" s="1"/>
      <c r="CN34" s="133"/>
    </row>
    <row r="35" spans="1:92">
      <c r="A35" s="57"/>
      <c r="B35" s="57"/>
      <c r="C35" s="57"/>
      <c r="D35" s="57"/>
      <c r="E35" s="83" t="s">
        <v>27</v>
      </c>
      <c r="F35" s="1"/>
      <c r="G35" s="1"/>
      <c r="H35" s="1"/>
      <c r="I35" s="1"/>
      <c r="J35" s="1"/>
      <c r="K35" s="1"/>
      <c r="L35" s="1"/>
      <c r="M35" s="1"/>
      <c r="N35" s="44" t="s">
        <v>452</v>
      </c>
      <c r="O35" s="117"/>
      <c r="P35" s="1"/>
      <c r="Q35" s="1"/>
      <c r="R35" s="1"/>
      <c r="S35" s="1"/>
      <c r="T35" s="1"/>
      <c r="U35" s="1"/>
      <c r="V35" s="117"/>
      <c r="W35" s="1"/>
      <c r="X35" s="1"/>
      <c r="Y35" s="1"/>
      <c r="Z35" s="1"/>
      <c r="AA35" s="1"/>
      <c r="AB35" s="1"/>
      <c r="AC35" s="1"/>
      <c r="AD35" s="1"/>
      <c r="AE35" s="1"/>
      <c r="AF35" s="1"/>
      <c r="AG35" s="1"/>
      <c r="AH35" s="1"/>
      <c r="AI35" s="1"/>
      <c r="AJ35" s="1"/>
      <c r="AK35" s="80" t="s">
        <v>1209</v>
      </c>
      <c r="AL35" s="1"/>
      <c r="AM35" s="1"/>
      <c r="AN35" s="1"/>
      <c r="AO35" s="1"/>
      <c r="AP35" s="1"/>
      <c r="AQ35" s="1"/>
      <c r="AR35" s="1"/>
      <c r="AS35" s="1"/>
      <c r="AT35" s="44" t="s">
        <v>387</v>
      </c>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17"/>
      <c r="BW35" s="1"/>
      <c r="BX35" s="1"/>
      <c r="BY35" s="1"/>
      <c r="BZ35" s="1"/>
      <c r="CA35" s="1"/>
      <c r="CB35" s="97"/>
      <c r="CC35" s="150"/>
      <c r="CD35" s="117"/>
      <c r="CE35" s="1"/>
      <c r="CF35" s="1"/>
      <c r="CG35" s="1"/>
      <c r="CH35" s="1"/>
      <c r="CI35" s="1"/>
      <c r="CJ35" s="1"/>
      <c r="CK35" s="1"/>
      <c r="CL35" s="1"/>
      <c r="CM35" s="1"/>
      <c r="CN35" s="133"/>
    </row>
    <row r="36" spans="1:92">
      <c r="A36" s="57"/>
      <c r="B36" s="57"/>
      <c r="C36" s="57"/>
      <c r="D36" s="57"/>
      <c r="E36" s="83" t="s">
        <v>439</v>
      </c>
      <c r="F36" s="1"/>
      <c r="G36" s="1"/>
      <c r="H36" s="1"/>
      <c r="I36" s="1"/>
      <c r="J36" s="1"/>
      <c r="K36" s="1"/>
      <c r="L36" s="1"/>
      <c r="M36" s="1"/>
      <c r="N36" s="44" t="s">
        <v>452</v>
      </c>
      <c r="O36" s="117"/>
      <c r="P36" s="1"/>
      <c r="Q36" s="1"/>
      <c r="R36" s="1"/>
      <c r="S36" s="1"/>
      <c r="T36" s="1"/>
      <c r="U36" s="1"/>
      <c r="V36" s="117"/>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17"/>
      <c r="BW36" s="1"/>
      <c r="BX36" s="1"/>
      <c r="BY36" s="1"/>
      <c r="BZ36" s="1"/>
      <c r="CA36" s="1"/>
      <c r="CB36" s="97"/>
      <c r="CC36" s="150"/>
      <c r="CD36" s="117"/>
      <c r="CE36" s="1"/>
      <c r="CF36" s="1"/>
      <c r="CG36" s="1"/>
      <c r="CH36" s="1"/>
      <c r="CI36" s="1"/>
      <c r="CJ36" s="1"/>
      <c r="CK36" s="1"/>
      <c r="CL36" s="1"/>
      <c r="CM36" s="1"/>
      <c r="CN36" s="133"/>
    </row>
    <row r="37" spans="1:92" ht="36">
      <c r="A37" s="57"/>
      <c r="B37" s="57"/>
      <c r="C37" s="57"/>
      <c r="D37" s="57"/>
      <c r="E37" s="83" t="s">
        <v>441</v>
      </c>
      <c r="F37" s="1"/>
      <c r="G37" s="1"/>
      <c r="H37" s="1"/>
      <c r="I37" s="1"/>
      <c r="J37" s="1"/>
      <c r="K37" s="1"/>
      <c r="L37" s="1"/>
      <c r="M37" s="1"/>
      <c r="N37" s="44" t="s">
        <v>453</v>
      </c>
      <c r="O37" s="117"/>
      <c r="P37" s="1"/>
      <c r="Q37" s="1"/>
      <c r="R37" s="1"/>
      <c r="S37" s="1"/>
      <c r="T37" s="1"/>
      <c r="U37" s="1"/>
      <c r="V37" s="117"/>
      <c r="W37" s="1"/>
      <c r="X37" s="1"/>
      <c r="Y37" s="1"/>
      <c r="Z37" s="1"/>
      <c r="AA37" s="1"/>
      <c r="AB37" s="1"/>
      <c r="AC37" s="1"/>
      <c r="AD37" s="59"/>
      <c r="AE37" s="44" t="s">
        <v>387</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67"/>
      <c r="BH37" s="1"/>
      <c r="BI37" s="1"/>
      <c r="BJ37" s="1"/>
      <c r="BK37" s="1"/>
      <c r="BL37" s="1"/>
      <c r="BM37" s="1"/>
      <c r="BN37" s="1"/>
      <c r="BO37" s="1"/>
      <c r="BP37" s="1"/>
      <c r="BQ37" s="1"/>
      <c r="BR37" s="1"/>
      <c r="BS37" s="1"/>
      <c r="BT37" s="1"/>
      <c r="BU37" s="1"/>
      <c r="BV37" s="117"/>
      <c r="BW37" s="1"/>
      <c r="BX37" s="1"/>
      <c r="BY37" s="1"/>
      <c r="BZ37" s="1"/>
      <c r="CA37" s="1"/>
      <c r="CB37" s="59" t="s">
        <v>387</v>
      </c>
      <c r="CC37" s="150"/>
      <c r="CD37" s="117"/>
      <c r="CE37" s="1"/>
      <c r="CF37" s="1"/>
      <c r="CG37" s="1"/>
      <c r="CH37" s="1"/>
      <c r="CI37" s="1"/>
      <c r="CJ37" s="1"/>
      <c r="CK37" s="1"/>
      <c r="CL37" s="1"/>
      <c r="CM37" s="1"/>
      <c r="CN37" s="133"/>
    </row>
    <row r="38" spans="1:92">
      <c r="A38" s="57"/>
      <c r="B38" s="57"/>
      <c r="C38" s="57"/>
      <c r="D38" s="57"/>
      <c r="E38" s="83" t="s">
        <v>440</v>
      </c>
      <c r="F38" s="1"/>
      <c r="G38" s="1"/>
      <c r="H38" s="1"/>
      <c r="I38" s="1"/>
      <c r="J38" s="1"/>
      <c r="K38" s="1"/>
      <c r="L38" s="1"/>
      <c r="M38" s="1"/>
      <c r="N38" s="1"/>
      <c r="O38" s="117"/>
      <c r="P38" s="1"/>
      <c r="Q38" s="1"/>
      <c r="R38" s="1"/>
      <c r="S38" s="1"/>
      <c r="T38" s="1"/>
      <c r="U38" s="1"/>
      <c r="V38" s="117"/>
      <c r="W38" s="1"/>
      <c r="X38" s="1"/>
      <c r="Y38" s="1"/>
      <c r="Z38" s="1"/>
      <c r="AA38" s="1"/>
      <c r="AB38" s="1"/>
      <c r="AC38" s="1"/>
      <c r="AD38" s="97"/>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17"/>
      <c r="BW38" s="1"/>
      <c r="BX38" s="1"/>
      <c r="BY38" s="1"/>
      <c r="BZ38" s="1"/>
      <c r="CA38" s="1"/>
      <c r="CB38" s="59" t="s">
        <v>387</v>
      </c>
      <c r="CC38" s="150"/>
      <c r="CD38" s="117"/>
      <c r="CE38" s="1"/>
      <c r="CF38" s="1"/>
      <c r="CG38" s="1"/>
      <c r="CH38" s="1"/>
      <c r="CI38" s="1"/>
      <c r="CJ38" s="1"/>
      <c r="CK38" s="1"/>
      <c r="CL38" s="1"/>
      <c r="CM38" s="1"/>
      <c r="CN38" s="133"/>
    </row>
    <row r="39" spans="1:92">
      <c r="A39" s="57"/>
      <c r="B39" s="57"/>
      <c r="C39" s="57"/>
      <c r="D39" s="57"/>
      <c r="E39" s="83" t="s">
        <v>275</v>
      </c>
      <c r="F39" s="1"/>
      <c r="G39" s="1"/>
      <c r="H39" s="1"/>
      <c r="I39" s="1"/>
      <c r="J39" s="1"/>
      <c r="K39" s="1"/>
      <c r="L39" s="1"/>
      <c r="M39" s="1"/>
      <c r="N39" s="44" t="s">
        <v>592</v>
      </c>
      <c r="O39" s="117"/>
      <c r="P39" s="1"/>
      <c r="Q39" s="1"/>
      <c r="R39" s="1"/>
      <c r="S39" s="1"/>
      <c r="T39" s="1"/>
      <c r="U39" s="1"/>
      <c r="V39" s="117"/>
      <c r="W39" s="1"/>
      <c r="X39" s="80" t="s">
        <v>1019</v>
      </c>
      <c r="Y39" s="1"/>
      <c r="Z39" s="1"/>
      <c r="AA39" s="1"/>
      <c r="AB39" s="1"/>
      <c r="AC39" s="1"/>
      <c r="AD39" s="59"/>
      <c r="AE39" s="44" t="s">
        <v>387</v>
      </c>
      <c r="AF39" s="1"/>
      <c r="AG39" s="1"/>
      <c r="AH39" s="1"/>
      <c r="AI39" s="1"/>
      <c r="AJ39" s="1"/>
      <c r="AK39" s="1"/>
      <c r="AL39" s="1"/>
      <c r="AM39" s="1"/>
      <c r="AN39" s="1"/>
      <c r="AO39" s="1"/>
      <c r="AP39" s="1"/>
      <c r="AQ39" s="1"/>
      <c r="AR39" s="1"/>
      <c r="AS39" s="1"/>
      <c r="AT39" s="1"/>
      <c r="AU39" s="1"/>
      <c r="AV39" s="1"/>
      <c r="AW39" s="1"/>
      <c r="AX39" s="1"/>
      <c r="AY39" s="1"/>
      <c r="AZ39" s="1"/>
      <c r="BA39" s="1"/>
      <c r="BB39" s="44" t="s">
        <v>854</v>
      </c>
      <c r="BC39" s="1"/>
      <c r="BD39" s="1"/>
      <c r="BE39" s="1"/>
      <c r="BF39" s="1"/>
      <c r="BG39" s="1"/>
      <c r="BH39" s="1"/>
      <c r="BI39" s="1"/>
      <c r="BJ39" s="1"/>
      <c r="BK39" s="1"/>
      <c r="BL39" s="1"/>
      <c r="BM39" s="1"/>
      <c r="BN39" s="1"/>
      <c r="BO39" s="1"/>
      <c r="BP39" s="1"/>
      <c r="BQ39" s="1"/>
      <c r="BR39" s="1"/>
      <c r="BS39" s="80" t="s">
        <v>387</v>
      </c>
      <c r="BT39" s="1"/>
      <c r="BU39" s="1"/>
      <c r="BV39" s="117"/>
      <c r="BW39" s="1"/>
      <c r="BX39" s="1"/>
      <c r="BY39" s="1"/>
      <c r="BZ39" s="1"/>
      <c r="CA39" s="1"/>
      <c r="CB39" s="59" t="s">
        <v>387</v>
      </c>
      <c r="CC39" s="150"/>
      <c r="CD39" s="117"/>
      <c r="CE39" s="1"/>
      <c r="CF39" s="1"/>
      <c r="CG39" s="1"/>
      <c r="CH39" s="1"/>
      <c r="CI39" s="1"/>
      <c r="CJ39" s="1"/>
      <c r="CK39" s="1"/>
      <c r="CL39" s="1"/>
      <c r="CM39" s="1"/>
      <c r="CN39" s="133"/>
    </row>
    <row r="40" spans="1:92">
      <c r="A40" s="57"/>
      <c r="B40" s="57"/>
      <c r="C40" s="57"/>
      <c r="D40" s="57"/>
      <c r="E40" s="83" t="s">
        <v>855</v>
      </c>
      <c r="F40" s="1"/>
      <c r="G40" s="1"/>
      <c r="H40" s="1"/>
      <c r="I40" s="1"/>
      <c r="J40" s="1"/>
      <c r="K40" s="1"/>
      <c r="L40" s="1"/>
      <c r="M40" s="1"/>
      <c r="N40" s="1"/>
      <c r="O40" s="117"/>
      <c r="P40" s="1"/>
      <c r="Q40" s="1"/>
      <c r="R40" s="1"/>
      <c r="S40" s="1"/>
      <c r="T40" s="1"/>
      <c r="U40" s="1"/>
      <c r="V40" s="117"/>
      <c r="W40" s="1"/>
      <c r="X40" s="1"/>
      <c r="Y40" s="1"/>
      <c r="Z40" s="1"/>
      <c r="AA40" s="1"/>
      <c r="AB40" s="1"/>
      <c r="AC40" s="1"/>
      <c r="AD40" s="97"/>
      <c r="AE40" s="1"/>
      <c r="AF40" s="1"/>
      <c r="AG40" s="1"/>
      <c r="AH40" s="1"/>
      <c r="AI40" s="1"/>
      <c r="AJ40" s="1"/>
      <c r="AK40" s="1"/>
      <c r="AL40" s="1"/>
      <c r="AM40" s="1"/>
      <c r="AN40" s="1"/>
      <c r="AO40" s="1"/>
      <c r="AP40" s="1"/>
      <c r="AQ40" s="1"/>
      <c r="AR40" s="1"/>
      <c r="AS40" s="1"/>
      <c r="AT40" s="1"/>
      <c r="AU40" s="1"/>
      <c r="AV40" s="44" t="s">
        <v>854</v>
      </c>
      <c r="AW40" s="1"/>
      <c r="AX40" s="1"/>
      <c r="AY40" s="1"/>
      <c r="AZ40" s="1"/>
      <c r="BA40" s="1"/>
      <c r="BB40" s="44" t="s">
        <v>854</v>
      </c>
      <c r="BC40" s="1"/>
      <c r="BD40" s="1"/>
      <c r="BE40" s="1"/>
      <c r="BF40" s="1"/>
      <c r="BG40" s="1"/>
      <c r="BH40" s="1"/>
      <c r="BI40" s="1"/>
      <c r="BJ40" s="1"/>
      <c r="BK40" s="1"/>
      <c r="BL40" s="1"/>
      <c r="BM40" s="1"/>
      <c r="BN40" s="1"/>
      <c r="BO40" s="1"/>
      <c r="BP40" s="1"/>
      <c r="BQ40" s="1"/>
      <c r="BR40" s="1"/>
      <c r="BS40" s="1"/>
      <c r="BT40" s="1"/>
      <c r="BU40" s="1"/>
      <c r="BV40" s="117"/>
      <c r="BW40" s="1"/>
      <c r="BX40" s="1"/>
      <c r="BY40" s="1"/>
      <c r="BZ40" s="1"/>
      <c r="CA40" s="1"/>
      <c r="CB40" s="97"/>
      <c r="CC40" s="150"/>
      <c r="CD40" s="117"/>
      <c r="CE40" s="1"/>
      <c r="CF40" s="1"/>
      <c r="CG40" s="1"/>
      <c r="CH40" s="1"/>
      <c r="CI40" s="1"/>
      <c r="CJ40" s="1"/>
      <c r="CK40" s="1"/>
      <c r="CL40" s="1"/>
      <c r="CM40" s="1"/>
      <c r="CN40" s="133"/>
    </row>
    <row r="41" spans="1:92">
      <c r="A41" s="57"/>
      <c r="B41" s="57"/>
      <c r="C41" s="57"/>
      <c r="D41" s="57"/>
      <c r="E41" s="83" t="s">
        <v>1012</v>
      </c>
      <c r="F41" s="1"/>
      <c r="G41" s="1"/>
      <c r="H41" s="1"/>
      <c r="I41" s="1"/>
      <c r="J41" s="1"/>
      <c r="K41" s="1"/>
      <c r="L41" s="1"/>
      <c r="M41" s="1"/>
      <c r="N41" s="1"/>
      <c r="O41" s="117"/>
      <c r="P41" s="1"/>
      <c r="Q41" s="1"/>
      <c r="R41" s="1"/>
      <c r="S41" s="1"/>
      <c r="T41" s="1"/>
      <c r="U41" s="1"/>
      <c r="V41" s="117"/>
      <c r="W41" s="1"/>
      <c r="X41" s="80" t="s">
        <v>1013</v>
      </c>
      <c r="Y41" s="1"/>
      <c r="Z41" s="1"/>
      <c r="AA41" s="1"/>
      <c r="AB41" s="1"/>
      <c r="AC41" s="1"/>
      <c r="AD41" s="97"/>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17"/>
      <c r="BW41" s="1"/>
      <c r="BX41" s="1"/>
      <c r="BY41" s="1"/>
      <c r="BZ41" s="1"/>
      <c r="CA41" s="1"/>
      <c r="CB41" s="97"/>
      <c r="CC41" s="150"/>
      <c r="CD41" s="117"/>
      <c r="CE41" s="1"/>
      <c r="CF41" s="1"/>
      <c r="CG41" s="1"/>
      <c r="CH41" s="1"/>
      <c r="CI41" s="1"/>
      <c r="CJ41" s="1"/>
      <c r="CK41" s="1"/>
      <c r="CL41" s="1"/>
      <c r="CM41" s="1"/>
      <c r="CN41" s="133"/>
    </row>
    <row r="42" spans="1:92" ht="36">
      <c r="A42" s="57"/>
      <c r="B42" s="57"/>
      <c r="C42" s="57"/>
      <c r="D42" s="57"/>
      <c r="E42" s="83" t="s">
        <v>444</v>
      </c>
      <c r="F42" s="1"/>
      <c r="G42" s="1"/>
      <c r="H42" s="1"/>
      <c r="I42" s="1"/>
      <c r="J42" s="1"/>
      <c r="K42" s="1"/>
      <c r="L42" s="1"/>
      <c r="M42" s="1"/>
      <c r="N42" s="44" t="s">
        <v>592</v>
      </c>
      <c r="O42" s="117"/>
      <c r="P42" s="1"/>
      <c r="Q42" s="1"/>
      <c r="R42" s="1"/>
      <c r="S42" s="1"/>
      <c r="T42" s="1"/>
      <c r="U42" s="1"/>
      <c r="V42" s="117"/>
      <c r="W42" s="1"/>
      <c r="X42" s="1"/>
      <c r="Y42" s="1"/>
      <c r="Z42" s="1"/>
      <c r="AA42" s="1"/>
      <c r="AB42" s="1"/>
      <c r="AC42" s="1"/>
      <c r="AD42" s="97"/>
      <c r="AE42" s="1"/>
      <c r="AF42" s="1"/>
      <c r="AG42" s="1"/>
      <c r="AH42" s="1"/>
      <c r="AI42" s="1"/>
      <c r="AJ42" s="1"/>
      <c r="AK42" s="1"/>
      <c r="AL42" s="1"/>
      <c r="AM42" s="1"/>
      <c r="AN42" s="1"/>
      <c r="AO42" s="1"/>
      <c r="AP42" s="1"/>
      <c r="AQ42" s="1"/>
      <c r="AR42" s="1"/>
      <c r="AS42" s="1"/>
      <c r="AT42" s="1"/>
      <c r="AU42" s="1"/>
      <c r="AV42" s="1"/>
      <c r="AW42" s="1"/>
      <c r="AX42" s="1"/>
      <c r="AY42" s="1"/>
      <c r="AZ42" s="1"/>
      <c r="BA42" s="1"/>
      <c r="BB42" s="1"/>
      <c r="BC42" s="80" t="s">
        <v>807</v>
      </c>
      <c r="BD42" s="80" t="s">
        <v>808</v>
      </c>
      <c r="BE42" s="1"/>
      <c r="BF42" s="1"/>
      <c r="BG42" s="1"/>
      <c r="BH42" s="1"/>
      <c r="BI42" s="1"/>
      <c r="BJ42" s="1"/>
      <c r="BK42" s="1"/>
      <c r="BL42" s="1"/>
      <c r="BM42" s="1"/>
      <c r="BN42" s="1"/>
      <c r="BO42" s="1"/>
      <c r="BP42" s="1"/>
      <c r="BQ42" s="1"/>
      <c r="BR42" s="1"/>
      <c r="BS42" s="1"/>
      <c r="BT42" s="1"/>
      <c r="BU42" s="1"/>
      <c r="BV42" s="117"/>
      <c r="BW42" s="1"/>
      <c r="BX42" s="1"/>
      <c r="BY42" s="44" t="s">
        <v>387</v>
      </c>
      <c r="BZ42" s="1"/>
      <c r="CA42" s="44" t="s">
        <v>416</v>
      </c>
      <c r="CB42" s="59" t="s">
        <v>387</v>
      </c>
      <c r="CC42" s="150"/>
      <c r="CD42" s="117"/>
      <c r="CE42" s="1"/>
      <c r="CF42" s="1"/>
      <c r="CG42" s="1"/>
      <c r="CH42" s="1"/>
      <c r="CI42" s="1"/>
      <c r="CJ42" s="1"/>
      <c r="CK42" s="1"/>
      <c r="CL42" s="1"/>
      <c r="CM42" s="1"/>
      <c r="CN42" s="133"/>
    </row>
    <row r="43" spans="1:92">
      <c r="A43" s="57"/>
      <c r="B43" s="57"/>
      <c r="C43" s="57"/>
      <c r="D43" s="57"/>
      <c r="E43" s="83" t="s">
        <v>276</v>
      </c>
      <c r="F43" s="1"/>
      <c r="G43" s="1"/>
      <c r="H43" s="1"/>
      <c r="I43" s="1"/>
      <c r="J43" s="1"/>
      <c r="K43" s="1"/>
      <c r="L43" s="1"/>
      <c r="M43" s="1"/>
      <c r="N43" s="44" t="s">
        <v>592</v>
      </c>
      <c r="O43" s="117"/>
      <c r="P43" s="1"/>
      <c r="Q43" s="1"/>
      <c r="R43" s="1"/>
      <c r="S43" s="1"/>
      <c r="T43" s="1"/>
      <c r="U43" s="1"/>
      <c r="V43" s="117"/>
      <c r="W43" s="1"/>
      <c r="X43" s="1"/>
      <c r="Y43" s="1"/>
      <c r="Z43" s="1"/>
      <c r="AA43" s="1"/>
      <c r="AB43" s="44" t="s">
        <v>387</v>
      </c>
      <c r="AC43" s="1"/>
      <c r="AD43" s="59"/>
      <c r="AE43" s="44" t="s">
        <v>387</v>
      </c>
      <c r="AF43" s="1"/>
      <c r="AG43" s="1"/>
      <c r="AH43" s="1"/>
      <c r="AI43" s="1"/>
      <c r="AJ43" s="1"/>
      <c r="AK43" s="1"/>
      <c r="AL43" s="1"/>
      <c r="AM43" s="1"/>
      <c r="AN43" s="1"/>
      <c r="AO43" s="1"/>
      <c r="AP43" s="1"/>
      <c r="AQ43" s="1"/>
      <c r="AR43" s="1"/>
      <c r="AS43" s="1"/>
      <c r="AT43" s="1"/>
      <c r="AU43" s="1"/>
      <c r="AV43" s="1"/>
      <c r="AW43" s="1"/>
      <c r="AX43" s="1"/>
      <c r="AY43" s="1"/>
      <c r="AZ43" s="1"/>
      <c r="BA43" s="1"/>
      <c r="BB43" s="44" t="s">
        <v>854</v>
      </c>
      <c r="BC43" s="1"/>
      <c r="BD43" s="1"/>
      <c r="BE43" s="1"/>
      <c r="BF43" s="1"/>
      <c r="BG43" s="1"/>
      <c r="BH43" s="1"/>
      <c r="BI43" s="1"/>
      <c r="BJ43" s="1"/>
      <c r="BK43" s="1"/>
      <c r="BL43" s="1"/>
      <c r="BM43" s="1"/>
      <c r="BN43" s="1"/>
      <c r="BO43" s="1"/>
      <c r="BP43" s="1"/>
      <c r="BQ43" s="1"/>
      <c r="BR43" s="1"/>
      <c r="BS43" s="1"/>
      <c r="BT43" s="1"/>
      <c r="BU43" s="1"/>
      <c r="BV43" s="117"/>
      <c r="BW43" s="1"/>
      <c r="BX43" s="1"/>
      <c r="BY43" s="44" t="s">
        <v>387</v>
      </c>
      <c r="BZ43" s="1"/>
      <c r="CA43" s="1"/>
      <c r="CB43" s="59" t="s">
        <v>387</v>
      </c>
      <c r="CC43" s="150"/>
      <c r="CD43" s="117"/>
      <c r="CE43" s="1"/>
      <c r="CF43" s="1"/>
      <c r="CG43" s="1"/>
      <c r="CH43" s="1"/>
      <c r="CI43" s="1"/>
      <c r="CJ43" s="1"/>
      <c r="CK43" s="1"/>
      <c r="CL43" s="1"/>
      <c r="CM43" s="1"/>
      <c r="CN43" s="133"/>
    </row>
    <row r="44" spans="1:92">
      <c r="A44" s="57"/>
      <c r="B44" s="57"/>
      <c r="C44" s="57"/>
      <c r="D44" s="57"/>
      <c r="E44" s="83" t="s">
        <v>443</v>
      </c>
      <c r="F44" s="1"/>
      <c r="G44" s="1"/>
      <c r="H44" s="1"/>
      <c r="I44" s="1"/>
      <c r="J44" s="1"/>
      <c r="K44" s="1"/>
      <c r="L44" s="1"/>
      <c r="M44" s="1"/>
      <c r="N44" s="44" t="s">
        <v>592</v>
      </c>
      <c r="O44" s="117"/>
      <c r="P44" s="1"/>
      <c r="Q44" s="1"/>
      <c r="R44" s="1"/>
      <c r="S44" s="1"/>
      <c r="T44" s="1"/>
      <c r="U44" s="1"/>
      <c r="V44" s="117"/>
      <c r="W44" s="1"/>
      <c r="X44" s="1"/>
      <c r="Y44" s="1"/>
      <c r="Z44" s="1"/>
      <c r="AA44" s="1"/>
      <c r="AB44" s="44" t="s">
        <v>387</v>
      </c>
      <c r="AC44" s="1"/>
      <c r="AD44" s="97"/>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17"/>
      <c r="BW44" s="1"/>
      <c r="BX44" s="1"/>
      <c r="BY44" s="44" t="s">
        <v>387</v>
      </c>
      <c r="BZ44" s="1"/>
      <c r="CA44" s="1"/>
      <c r="CB44" s="59" t="s">
        <v>387</v>
      </c>
      <c r="CC44" s="150"/>
      <c r="CD44" s="117"/>
      <c r="CE44" s="1"/>
      <c r="CF44" s="1"/>
      <c r="CG44" s="1"/>
      <c r="CH44" s="1"/>
      <c r="CI44" s="1"/>
      <c r="CJ44" s="1"/>
      <c r="CK44" s="1"/>
      <c r="CL44" s="1"/>
      <c r="CM44" s="1"/>
      <c r="CN44" s="133"/>
    </row>
    <row r="45" spans="1:92">
      <c r="A45" s="57"/>
      <c r="B45" s="57"/>
      <c r="C45" s="57"/>
      <c r="D45" s="57"/>
      <c r="E45" s="83" t="s">
        <v>1229</v>
      </c>
      <c r="F45" s="1"/>
      <c r="G45" s="1"/>
      <c r="H45" s="1"/>
      <c r="I45" s="1"/>
      <c r="J45" s="1"/>
      <c r="K45" s="1"/>
      <c r="L45" s="1"/>
      <c r="M45" s="1"/>
      <c r="N45" s="44" t="s">
        <v>592</v>
      </c>
      <c r="O45" s="117"/>
      <c r="P45" s="1"/>
      <c r="Q45" s="1"/>
      <c r="R45" s="1"/>
      <c r="S45" s="1"/>
      <c r="T45" s="1"/>
      <c r="U45" s="1"/>
      <c r="V45" s="117"/>
      <c r="W45" s="1"/>
      <c r="X45" s="1"/>
      <c r="Y45" s="1"/>
      <c r="Z45" s="1"/>
      <c r="AA45" s="44" t="s">
        <v>387</v>
      </c>
      <c r="AB45" s="1"/>
      <c r="AC45" s="1"/>
      <c r="AD45" s="1"/>
      <c r="AE45" s="44" t="s">
        <v>1398</v>
      </c>
      <c r="AF45" s="1"/>
      <c r="AG45" s="1"/>
      <c r="AH45" s="1"/>
      <c r="AI45" s="1"/>
      <c r="AJ45" s="1"/>
      <c r="AK45" s="1"/>
      <c r="AL45" s="1"/>
      <c r="AM45" s="1"/>
      <c r="AN45" s="1"/>
      <c r="AO45" s="1"/>
      <c r="AP45" s="1"/>
      <c r="AQ45" s="1"/>
      <c r="AR45" s="1"/>
      <c r="AS45" s="1"/>
      <c r="AT45" s="44" t="s">
        <v>387</v>
      </c>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17"/>
      <c r="BW45" s="1"/>
      <c r="BX45" s="1"/>
      <c r="BY45" s="1"/>
      <c r="BZ45" s="1"/>
      <c r="CA45" s="1"/>
      <c r="CB45" s="97"/>
      <c r="CC45" s="150"/>
      <c r="CD45" s="117"/>
      <c r="CE45" s="1"/>
      <c r="CF45" s="1"/>
      <c r="CG45" s="1"/>
      <c r="CH45" s="1"/>
      <c r="CI45" s="1"/>
      <c r="CJ45" s="1"/>
      <c r="CK45" s="1"/>
      <c r="CL45" s="1"/>
      <c r="CM45" s="1"/>
      <c r="CN45" s="133"/>
    </row>
    <row r="46" spans="1:92">
      <c r="A46" s="57"/>
      <c r="B46" s="57"/>
      <c r="C46" s="57"/>
      <c r="D46" s="57"/>
      <c r="E46" s="83" t="s">
        <v>378</v>
      </c>
      <c r="F46" s="1"/>
      <c r="G46" s="1"/>
      <c r="H46" s="1"/>
      <c r="I46" s="1"/>
      <c r="J46" s="1"/>
      <c r="K46" s="1"/>
      <c r="L46" s="1"/>
      <c r="M46" s="1"/>
      <c r="N46" s="1"/>
      <c r="O46" s="117"/>
      <c r="P46" s="1"/>
      <c r="Q46" s="1"/>
      <c r="R46" s="1"/>
      <c r="S46" s="1"/>
      <c r="T46" s="1"/>
      <c r="U46" s="1"/>
      <c r="V46" s="117"/>
      <c r="W46" s="1"/>
      <c r="X46" s="1"/>
      <c r="Y46" s="1"/>
      <c r="Z46" s="1"/>
      <c r="AA46" s="44" t="s">
        <v>387</v>
      </c>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17"/>
      <c r="BW46" s="1"/>
      <c r="BX46" s="1"/>
      <c r="BY46" s="1"/>
      <c r="BZ46" s="1"/>
      <c r="CA46" s="1"/>
      <c r="CB46" s="97"/>
      <c r="CC46" s="150"/>
      <c r="CD46" s="117"/>
      <c r="CE46" s="1"/>
      <c r="CF46" s="1"/>
      <c r="CG46" s="1"/>
      <c r="CH46" s="1"/>
      <c r="CI46" s="1"/>
      <c r="CJ46" s="1"/>
      <c r="CK46" s="1"/>
      <c r="CL46" s="1"/>
      <c r="CM46" s="1"/>
      <c r="CN46" s="133"/>
    </row>
    <row r="47" spans="1:92">
      <c r="A47" s="57"/>
      <c r="B47" s="57"/>
      <c r="C47" s="57"/>
      <c r="D47" s="57"/>
      <c r="E47" s="83" t="s">
        <v>754</v>
      </c>
      <c r="F47" s="1"/>
      <c r="G47" s="1"/>
      <c r="H47" s="1"/>
      <c r="I47" s="1"/>
      <c r="J47" s="1"/>
      <c r="K47" s="1"/>
      <c r="L47" s="1"/>
      <c r="M47" s="1"/>
      <c r="N47" s="1"/>
      <c r="O47" s="124"/>
      <c r="P47" s="1"/>
      <c r="Q47" s="1"/>
      <c r="R47" s="1"/>
      <c r="S47" s="1"/>
      <c r="T47" s="1"/>
      <c r="U47" s="1"/>
      <c r="V47" s="117"/>
      <c r="W47" s="1"/>
      <c r="X47" s="1"/>
      <c r="Y47" s="1"/>
      <c r="Z47" s="1"/>
      <c r="AA47" s="59"/>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44" t="s">
        <v>854</v>
      </c>
      <c r="BC47" s="1"/>
      <c r="BD47" s="1"/>
      <c r="BE47" s="1"/>
      <c r="BF47" s="1"/>
      <c r="BG47" s="1"/>
      <c r="BH47" s="1"/>
      <c r="BI47" s="1"/>
      <c r="BJ47" s="1"/>
      <c r="BK47" s="1"/>
      <c r="BL47" s="1"/>
      <c r="BM47" s="1"/>
      <c r="BN47" s="1"/>
      <c r="BO47" s="80" t="s">
        <v>387</v>
      </c>
      <c r="BP47" s="87"/>
      <c r="BQ47" s="80" t="s">
        <v>387</v>
      </c>
      <c r="BR47" s="1"/>
      <c r="BS47" s="80" t="s">
        <v>387</v>
      </c>
      <c r="BT47" s="1"/>
      <c r="BU47" s="1"/>
      <c r="BV47" s="117"/>
      <c r="BW47" s="59"/>
      <c r="BX47" s="44" t="s">
        <v>387</v>
      </c>
      <c r="BY47" s="1"/>
      <c r="BZ47" s="1"/>
      <c r="CA47" s="1"/>
      <c r="CB47" s="97"/>
      <c r="CC47" s="150"/>
      <c r="CD47" s="117"/>
      <c r="CE47" s="1"/>
      <c r="CF47" s="1"/>
      <c r="CG47" s="1"/>
      <c r="CH47" s="1"/>
      <c r="CI47" s="1"/>
      <c r="CJ47" s="1"/>
      <c r="CK47" s="1"/>
      <c r="CL47" s="1"/>
      <c r="CM47" s="1"/>
      <c r="CN47" s="133"/>
    </row>
    <row r="48" spans="1:92">
      <c r="A48" s="57"/>
      <c r="B48" s="57"/>
      <c r="C48" s="57"/>
      <c r="D48" s="57"/>
      <c r="E48" s="83" t="s">
        <v>1037</v>
      </c>
      <c r="F48" s="1"/>
      <c r="G48" s="1"/>
      <c r="H48" s="1"/>
      <c r="I48" s="1"/>
      <c r="J48" s="1"/>
      <c r="K48" s="1"/>
      <c r="L48" s="1"/>
      <c r="M48" s="1"/>
      <c r="N48" s="1"/>
      <c r="O48" s="124"/>
      <c r="P48" s="1"/>
      <c r="Q48" s="1"/>
      <c r="R48" s="1"/>
      <c r="S48" s="1"/>
      <c r="T48" s="1"/>
      <c r="U48" s="1"/>
      <c r="V48" s="117"/>
      <c r="W48" s="1"/>
      <c r="X48" s="1"/>
      <c r="Y48" s="1"/>
      <c r="Z48" s="1"/>
      <c r="AA48" s="59"/>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80" t="s">
        <v>387</v>
      </c>
      <c r="BP48" s="80" t="s">
        <v>387</v>
      </c>
      <c r="BQ48" s="1"/>
      <c r="BR48" s="1"/>
      <c r="BS48" s="1"/>
      <c r="BT48" s="1"/>
      <c r="BU48" s="1"/>
      <c r="BV48" s="117"/>
      <c r="BW48" s="1"/>
      <c r="BX48" s="1"/>
      <c r="BY48" s="1"/>
      <c r="BZ48" s="1"/>
      <c r="CA48" s="1"/>
      <c r="CB48" s="97"/>
      <c r="CC48" s="150"/>
      <c r="CD48" s="117"/>
      <c r="CE48" s="1"/>
      <c r="CF48" s="1"/>
      <c r="CG48" s="1"/>
      <c r="CH48" s="1"/>
      <c r="CI48" s="1"/>
      <c r="CJ48" s="1"/>
      <c r="CK48" s="1"/>
      <c r="CL48" s="1"/>
      <c r="CM48" s="1"/>
      <c r="CN48" s="133"/>
    </row>
    <row r="49" spans="1:92" ht="36">
      <c r="A49" s="57"/>
      <c r="B49" s="57"/>
      <c r="C49" s="57"/>
      <c r="D49" s="57"/>
      <c r="E49" s="83" t="s">
        <v>964</v>
      </c>
      <c r="F49" s="1"/>
      <c r="G49" s="1"/>
      <c r="H49" s="1"/>
      <c r="I49" s="1"/>
      <c r="J49" s="1"/>
      <c r="K49" s="1"/>
      <c r="L49" s="1"/>
      <c r="M49" s="1"/>
      <c r="N49" s="1"/>
      <c r="O49" s="124"/>
      <c r="P49" s="1"/>
      <c r="Q49" s="1"/>
      <c r="R49" s="1"/>
      <c r="S49" s="1"/>
      <c r="T49" s="1"/>
      <c r="U49" s="1"/>
      <c r="V49" s="117"/>
      <c r="W49" s="1"/>
      <c r="X49" s="1"/>
      <c r="Y49" s="1"/>
      <c r="Z49" s="1"/>
      <c r="AA49" s="59"/>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80" t="s">
        <v>387</v>
      </c>
      <c r="BI49" s="1"/>
      <c r="BJ49" s="1"/>
      <c r="BK49" s="1"/>
      <c r="BL49" s="1"/>
      <c r="BM49" s="1"/>
      <c r="BN49" s="1"/>
      <c r="BO49" s="1"/>
      <c r="BP49" s="80" t="s">
        <v>387</v>
      </c>
      <c r="BQ49" s="1"/>
      <c r="BR49" s="1"/>
      <c r="BS49" s="80" t="s">
        <v>387</v>
      </c>
      <c r="BT49" s="1"/>
      <c r="BU49" s="80" t="s">
        <v>1135</v>
      </c>
      <c r="BV49" s="117"/>
      <c r="BW49" s="1"/>
      <c r="BX49" s="1"/>
      <c r="BY49" s="1"/>
      <c r="BZ49" s="1"/>
      <c r="CA49" s="1"/>
      <c r="CB49" s="97"/>
      <c r="CC49" s="150"/>
      <c r="CD49" s="117"/>
      <c r="CE49" s="1"/>
      <c r="CF49" s="1"/>
      <c r="CG49" s="1"/>
      <c r="CH49" s="1"/>
      <c r="CI49" s="1"/>
      <c r="CJ49" s="1"/>
      <c r="CK49" s="1"/>
      <c r="CL49" s="1"/>
      <c r="CM49" s="1"/>
      <c r="CN49" s="133"/>
    </row>
    <row r="50" spans="1:92" s="181" customFormat="1">
      <c r="A50" s="40" t="s">
        <v>263</v>
      </c>
      <c r="B50" s="40" t="s">
        <v>564</v>
      </c>
      <c r="C50" s="40" t="s">
        <v>578</v>
      </c>
      <c r="D50" s="40" t="s">
        <v>366</v>
      </c>
      <c r="E50" s="40" t="s">
        <v>145</v>
      </c>
      <c r="F50" s="41"/>
      <c r="G50" s="41"/>
      <c r="H50" s="41"/>
      <c r="I50" s="41"/>
      <c r="J50" s="41"/>
      <c r="K50" s="41"/>
      <c r="L50" s="41"/>
      <c r="M50" s="41"/>
      <c r="N50" s="41"/>
      <c r="O50" s="116"/>
      <c r="P50" s="41"/>
      <c r="Q50" s="41"/>
      <c r="R50" s="41"/>
      <c r="S50" s="41"/>
      <c r="T50" s="41"/>
      <c r="U50" s="41"/>
      <c r="V50" s="116"/>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116"/>
      <c r="BW50" s="41"/>
      <c r="BX50" s="41"/>
      <c r="BY50" s="41"/>
      <c r="BZ50" s="41"/>
      <c r="CA50" s="41"/>
      <c r="CB50" s="41"/>
      <c r="CC50" s="149"/>
      <c r="CD50" s="116"/>
      <c r="CE50" s="41"/>
      <c r="CF50" s="41"/>
      <c r="CG50" s="41"/>
      <c r="CH50" s="41"/>
      <c r="CI50" s="41"/>
      <c r="CJ50" s="41"/>
      <c r="CK50" s="41"/>
      <c r="CL50" s="41"/>
      <c r="CM50" s="41"/>
      <c r="CN50" s="132"/>
    </row>
    <row r="51" spans="1:92" ht="43.2">
      <c r="A51" s="2" t="s">
        <v>161</v>
      </c>
      <c r="B51" s="2" t="s">
        <v>565</v>
      </c>
      <c r="C51" s="2" t="s">
        <v>607</v>
      </c>
      <c r="D51" s="2" t="s">
        <v>618</v>
      </c>
      <c r="E51" s="3" t="s">
        <v>610</v>
      </c>
      <c r="F51" s="60"/>
      <c r="G51" s="60"/>
      <c r="H51" s="60"/>
      <c r="I51" s="60"/>
      <c r="J51" s="60"/>
      <c r="K51" s="60"/>
      <c r="L51" s="60"/>
      <c r="M51" s="60"/>
      <c r="N51" s="60" t="s">
        <v>608</v>
      </c>
      <c r="O51" s="118"/>
      <c r="P51" s="60"/>
      <c r="Q51" s="60"/>
      <c r="R51" s="60"/>
      <c r="S51" s="60"/>
      <c r="T51" s="60"/>
      <c r="U51" s="61"/>
      <c r="V51" s="118"/>
      <c r="W51" s="60"/>
      <c r="X51" s="60"/>
      <c r="Y51" s="60"/>
      <c r="Z51" s="60"/>
      <c r="AA51" s="60"/>
      <c r="AB51" s="60"/>
      <c r="AC51" s="60"/>
      <c r="AD51" s="65"/>
      <c r="AE51" s="65"/>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118"/>
      <c r="BW51" s="60"/>
      <c r="BX51" s="60"/>
      <c r="BY51" s="60"/>
      <c r="BZ51" s="60"/>
      <c r="CA51" s="60"/>
      <c r="CB51" s="86"/>
      <c r="CC51" s="152"/>
      <c r="CD51" s="118"/>
      <c r="CE51" s="60"/>
      <c r="CF51" s="60"/>
      <c r="CG51" s="60"/>
      <c r="CH51" s="60"/>
      <c r="CI51" s="60"/>
      <c r="CJ51" s="60"/>
      <c r="CK51" s="60"/>
      <c r="CL51" s="60"/>
      <c r="CM51" s="60"/>
      <c r="CN51" s="81"/>
    </row>
    <row r="52" spans="1:92" ht="72">
      <c r="A52" s="2" t="s">
        <v>161</v>
      </c>
      <c r="B52" s="2" t="s">
        <v>565</v>
      </c>
      <c r="C52" s="2" t="s">
        <v>607</v>
      </c>
      <c r="D52" s="2" t="s">
        <v>618</v>
      </c>
      <c r="E52" s="3" t="s">
        <v>609</v>
      </c>
      <c r="F52" s="60"/>
      <c r="G52" s="60"/>
      <c r="H52" s="60"/>
      <c r="I52" s="60"/>
      <c r="J52" s="60"/>
      <c r="K52" s="60"/>
      <c r="L52" s="60"/>
      <c r="M52" s="60"/>
      <c r="N52" s="60" t="s">
        <v>611</v>
      </c>
      <c r="O52" s="118"/>
      <c r="P52" s="60"/>
      <c r="Q52" s="60"/>
      <c r="R52" s="60"/>
      <c r="S52" s="60"/>
      <c r="T52" s="60"/>
      <c r="U52" s="61"/>
      <c r="V52" s="118"/>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86"/>
      <c r="BT52" s="60"/>
      <c r="BU52" s="60"/>
      <c r="BV52" s="118"/>
      <c r="BW52" s="60"/>
      <c r="BX52" s="60"/>
      <c r="BY52" s="60"/>
      <c r="BZ52" s="86" t="s">
        <v>1485</v>
      </c>
      <c r="CA52" s="60"/>
      <c r="CB52" s="86"/>
      <c r="CC52" s="152"/>
      <c r="CD52" s="118"/>
      <c r="CE52" s="60"/>
      <c r="CF52" s="60"/>
      <c r="CG52" s="60"/>
      <c r="CH52" s="60"/>
      <c r="CI52" s="60"/>
      <c r="CJ52" s="60"/>
      <c r="CK52" s="60"/>
      <c r="CL52" s="60"/>
      <c r="CM52" s="60"/>
      <c r="CN52" s="81"/>
    </row>
    <row r="53" spans="1:92" ht="43.2">
      <c r="A53" s="2" t="s">
        <v>161</v>
      </c>
      <c r="B53" s="2" t="s">
        <v>565</v>
      </c>
      <c r="C53" s="2" t="s">
        <v>607</v>
      </c>
      <c r="D53" s="2" t="s">
        <v>618</v>
      </c>
      <c r="E53" s="3" t="s">
        <v>612</v>
      </c>
      <c r="F53" s="60"/>
      <c r="G53" s="60"/>
      <c r="H53" s="60"/>
      <c r="I53" s="60"/>
      <c r="J53" s="60"/>
      <c r="K53" s="60"/>
      <c r="L53" s="60"/>
      <c r="M53" s="60"/>
      <c r="N53" s="60" t="s">
        <v>613</v>
      </c>
      <c r="O53" s="118"/>
      <c r="P53" s="60"/>
      <c r="Q53" s="60"/>
      <c r="R53" s="60"/>
      <c r="S53" s="60"/>
      <c r="T53" s="60"/>
      <c r="U53" s="61"/>
      <c r="V53" s="118"/>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86"/>
      <c r="BT53" s="60"/>
      <c r="BU53" s="60"/>
      <c r="BV53" s="118"/>
      <c r="BW53" s="60"/>
      <c r="BX53" s="60"/>
      <c r="BY53" s="60"/>
      <c r="BZ53" s="86" t="s">
        <v>1154</v>
      </c>
      <c r="CA53" s="60"/>
      <c r="CB53" s="86"/>
      <c r="CC53" s="152"/>
      <c r="CD53" s="118"/>
      <c r="CE53" s="60"/>
      <c r="CF53" s="60"/>
      <c r="CG53" s="60"/>
      <c r="CH53" s="60"/>
      <c r="CI53" s="60"/>
      <c r="CJ53" s="60"/>
      <c r="CK53" s="60"/>
      <c r="CL53" s="60"/>
      <c r="CM53" s="60"/>
      <c r="CN53" s="81"/>
    </row>
    <row r="54" spans="1:92" ht="28.8">
      <c r="A54" s="2" t="s">
        <v>161</v>
      </c>
      <c r="B54" s="2" t="s">
        <v>645</v>
      </c>
      <c r="C54" s="2" t="s">
        <v>607</v>
      </c>
      <c r="D54" s="2" t="s">
        <v>638</v>
      </c>
      <c r="E54" s="3" t="s">
        <v>703</v>
      </c>
      <c r="F54" s="60"/>
      <c r="G54" s="60"/>
      <c r="H54" s="60"/>
      <c r="I54" s="60"/>
      <c r="J54" s="60"/>
      <c r="K54" s="60"/>
      <c r="L54" s="60"/>
      <c r="M54" s="60"/>
      <c r="N54" s="60"/>
      <c r="O54" s="118"/>
      <c r="P54" s="60"/>
      <c r="Q54" s="60"/>
      <c r="R54" s="60"/>
      <c r="S54" s="60"/>
      <c r="T54" s="60"/>
      <c r="U54" s="61"/>
      <c r="V54" s="118"/>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86"/>
      <c r="BT54" s="60"/>
      <c r="BU54" s="60"/>
      <c r="BV54" s="118"/>
      <c r="BW54" s="60"/>
      <c r="BX54" s="60"/>
      <c r="BY54" s="60" t="s">
        <v>700</v>
      </c>
      <c r="BZ54" s="86"/>
      <c r="CA54" s="60"/>
      <c r="CB54" s="86"/>
      <c r="CC54" s="152"/>
      <c r="CD54" s="118"/>
      <c r="CE54" s="60"/>
      <c r="CF54" s="60"/>
      <c r="CG54" s="60"/>
      <c r="CH54" s="60"/>
      <c r="CI54" s="60"/>
      <c r="CJ54" s="60"/>
      <c r="CK54" s="60"/>
      <c r="CL54" s="60"/>
      <c r="CM54" s="60"/>
      <c r="CN54" s="81"/>
    </row>
    <row r="55" spans="1:92" ht="187.2">
      <c r="A55" s="2" t="s">
        <v>161</v>
      </c>
      <c r="B55" s="2" t="s">
        <v>565</v>
      </c>
      <c r="C55" s="2" t="s">
        <v>607</v>
      </c>
      <c r="D55" s="2" t="s">
        <v>618</v>
      </c>
      <c r="E55" s="3" t="s">
        <v>616</v>
      </c>
      <c r="F55" s="60" t="s">
        <v>1513</v>
      </c>
      <c r="G55" s="60"/>
      <c r="H55" s="60"/>
      <c r="I55" s="60"/>
      <c r="J55" s="60"/>
      <c r="K55" s="60"/>
      <c r="L55" s="60"/>
      <c r="M55" s="60"/>
      <c r="N55" s="60" t="s">
        <v>617</v>
      </c>
      <c r="O55" s="118"/>
      <c r="P55" s="60"/>
      <c r="Q55" s="60"/>
      <c r="R55" s="60"/>
      <c r="S55" s="60"/>
      <c r="T55" s="60"/>
      <c r="U55" s="61"/>
      <c r="V55" s="118"/>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86"/>
      <c r="BT55" s="60"/>
      <c r="BU55" s="60"/>
      <c r="BV55" s="118"/>
      <c r="BW55" s="60"/>
      <c r="BX55" s="60"/>
      <c r="BY55" s="60"/>
      <c r="BZ55" s="86"/>
      <c r="CA55" s="60"/>
      <c r="CB55" s="86"/>
      <c r="CC55" s="152"/>
      <c r="CD55" s="118"/>
      <c r="CE55" s="60"/>
      <c r="CF55" s="60"/>
      <c r="CG55" s="60"/>
      <c r="CH55" s="60"/>
      <c r="CI55" s="60"/>
      <c r="CJ55" s="60"/>
      <c r="CK55" s="60"/>
      <c r="CL55" s="60"/>
      <c r="CM55" s="60"/>
      <c r="CN55" s="81"/>
    </row>
    <row r="56" spans="1:92" ht="57.6">
      <c r="A56" s="2" t="s">
        <v>161</v>
      </c>
      <c r="B56" s="2" t="s">
        <v>565</v>
      </c>
      <c r="C56" s="2" t="s">
        <v>364</v>
      </c>
      <c r="D56" s="2" t="s">
        <v>618</v>
      </c>
      <c r="E56" s="3" t="s">
        <v>549</v>
      </c>
      <c r="F56" s="60"/>
      <c r="G56" s="60"/>
      <c r="H56" s="60"/>
      <c r="I56" s="60"/>
      <c r="J56" s="60"/>
      <c r="K56" s="60"/>
      <c r="L56" s="60"/>
      <c r="M56" s="60"/>
      <c r="N56" s="60" t="s">
        <v>595</v>
      </c>
      <c r="O56" s="118"/>
      <c r="P56" s="60"/>
      <c r="Q56" s="60"/>
      <c r="R56" s="60"/>
      <c r="S56" s="60"/>
      <c r="T56" s="60"/>
      <c r="U56" s="61"/>
      <c r="V56" s="118"/>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86"/>
      <c r="BT56" s="60"/>
      <c r="BU56" s="60"/>
      <c r="BV56" s="118" t="s">
        <v>919</v>
      </c>
      <c r="BW56" s="60"/>
      <c r="BX56" s="60"/>
      <c r="BY56" s="60"/>
      <c r="BZ56" s="86"/>
      <c r="CA56" s="60"/>
      <c r="CB56" s="86"/>
      <c r="CC56" s="152"/>
      <c r="CD56" s="118"/>
      <c r="CE56" s="60"/>
      <c r="CF56" s="60"/>
      <c r="CG56" s="60"/>
      <c r="CH56" s="60"/>
      <c r="CI56" s="60"/>
      <c r="CJ56" s="60"/>
      <c r="CK56" s="60"/>
      <c r="CL56" s="60"/>
      <c r="CM56" s="60"/>
      <c r="CN56" s="81"/>
    </row>
    <row r="57" spans="1:92" ht="28.8">
      <c r="A57" s="2" t="s">
        <v>161</v>
      </c>
      <c r="B57" s="2" t="s">
        <v>565</v>
      </c>
      <c r="C57" s="2" t="s">
        <v>364</v>
      </c>
      <c r="D57" s="2" t="s">
        <v>618</v>
      </c>
      <c r="E57" s="3" t="s">
        <v>451</v>
      </c>
      <c r="F57" s="81"/>
      <c r="G57" s="81"/>
      <c r="H57" s="81"/>
      <c r="I57" s="81"/>
      <c r="J57" s="81"/>
      <c r="K57" s="81"/>
      <c r="L57" s="81"/>
      <c r="M57" s="81"/>
      <c r="N57" s="81" t="s">
        <v>503</v>
      </c>
      <c r="O57" s="118"/>
      <c r="P57" s="81"/>
      <c r="Q57" s="81"/>
      <c r="R57" s="81"/>
      <c r="S57" s="81"/>
      <c r="T57" s="81"/>
      <c r="U57" s="84"/>
      <c r="V57" s="118"/>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8"/>
      <c r="BT57" s="81"/>
      <c r="BU57" s="81"/>
      <c r="BV57" s="118"/>
      <c r="BW57" s="81"/>
      <c r="BX57" s="81"/>
      <c r="BY57" s="60"/>
      <c r="BZ57" s="88"/>
      <c r="CA57" s="81"/>
      <c r="CB57" s="88"/>
      <c r="CC57" s="152"/>
      <c r="CD57" s="118"/>
      <c r="CE57" s="81"/>
      <c r="CF57" s="81"/>
      <c r="CG57" s="81"/>
      <c r="CH57" s="81"/>
      <c r="CI57" s="81"/>
      <c r="CJ57" s="81"/>
      <c r="CK57" s="81"/>
      <c r="CL57" s="81"/>
      <c r="CM57" s="81"/>
      <c r="CN57" s="81"/>
    </row>
    <row r="58" spans="1:92" ht="28.8">
      <c r="A58" s="2" t="s">
        <v>161</v>
      </c>
      <c r="B58" s="2" t="s">
        <v>565</v>
      </c>
      <c r="C58" s="2" t="s">
        <v>607</v>
      </c>
      <c r="D58" s="2" t="s">
        <v>618</v>
      </c>
      <c r="E58" s="3" t="s">
        <v>614</v>
      </c>
      <c r="F58" s="60"/>
      <c r="G58" s="60"/>
      <c r="H58" s="60"/>
      <c r="I58" s="60"/>
      <c r="J58" s="60"/>
      <c r="K58" s="60"/>
      <c r="L58" s="60"/>
      <c r="M58" s="60"/>
      <c r="N58" s="60" t="s">
        <v>615</v>
      </c>
      <c r="O58" s="118"/>
      <c r="P58" s="60"/>
      <c r="Q58" s="60"/>
      <c r="R58" s="60"/>
      <c r="S58" s="60"/>
      <c r="T58" s="60"/>
      <c r="U58" s="61"/>
      <c r="V58" s="118"/>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86"/>
      <c r="BT58" s="60"/>
      <c r="BU58" s="60"/>
      <c r="BV58" s="118"/>
      <c r="BW58" s="60"/>
      <c r="BX58" s="60"/>
      <c r="BY58" s="60"/>
      <c r="BZ58" s="86"/>
      <c r="CA58" s="60"/>
      <c r="CB58" s="86"/>
      <c r="CC58" s="152"/>
      <c r="CD58" s="118"/>
      <c r="CE58" s="60"/>
      <c r="CF58" s="60"/>
      <c r="CG58" s="60"/>
      <c r="CH58" s="60"/>
      <c r="CI58" s="60"/>
      <c r="CJ58" s="60"/>
      <c r="CK58" s="60"/>
      <c r="CL58" s="60"/>
      <c r="CM58" s="60"/>
      <c r="CN58" s="81"/>
    </row>
    <row r="59" spans="1:92" ht="158.4">
      <c r="A59" s="2" t="s">
        <v>265</v>
      </c>
      <c r="B59" s="2" t="s">
        <v>566</v>
      </c>
      <c r="C59" s="2" t="s">
        <v>607</v>
      </c>
      <c r="D59" s="2" t="s">
        <v>618</v>
      </c>
      <c r="E59" s="3" t="s">
        <v>956</v>
      </c>
      <c r="F59" s="60"/>
      <c r="G59" s="60"/>
      <c r="H59" s="60"/>
      <c r="I59" s="60"/>
      <c r="J59" s="60"/>
      <c r="K59" s="60"/>
      <c r="L59" s="60"/>
      <c r="M59" s="60"/>
      <c r="N59" s="60"/>
      <c r="O59" s="118"/>
      <c r="P59" s="60"/>
      <c r="Q59" s="60"/>
      <c r="R59" s="60"/>
      <c r="S59" s="60"/>
      <c r="T59" s="60"/>
      <c r="U59" s="61"/>
      <c r="V59" s="118"/>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t="s">
        <v>959</v>
      </c>
      <c r="BJ59" s="60"/>
      <c r="BK59" s="60"/>
      <c r="BL59" s="60"/>
      <c r="BM59" s="60"/>
      <c r="BN59" s="60"/>
      <c r="BO59" s="60"/>
      <c r="BP59" s="60"/>
      <c r="BQ59" s="60"/>
      <c r="BR59" s="60"/>
      <c r="BS59" s="86"/>
      <c r="BT59" s="60"/>
      <c r="BU59" s="60"/>
      <c r="BV59" s="118"/>
      <c r="BW59" s="60"/>
      <c r="BX59" s="60"/>
      <c r="BY59" s="60"/>
      <c r="BZ59" s="86"/>
      <c r="CA59" s="60"/>
      <c r="CB59" s="86"/>
      <c r="CC59" s="152"/>
      <c r="CD59" s="118"/>
      <c r="CE59" s="60"/>
      <c r="CF59" s="60"/>
      <c r="CG59" s="60"/>
      <c r="CH59" s="60"/>
      <c r="CI59" s="60"/>
      <c r="CJ59" s="60"/>
      <c r="CK59" s="60"/>
      <c r="CL59" s="60"/>
      <c r="CM59" s="60"/>
      <c r="CN59" s="81"/>
    </row>
    <row r="60" spans="1:92" ht="115.2">
      <c r="A60" s="2" t="s">
        <v>265</v>
      </c>
      <c r="B60" s="2" t="s">
        <v>567</v>
      </c>
      <c r="C60" s="2" t="s">
        <v>364</v>
      </c>
      <c r="D60" s="2" t="s">
        <v>360</v>
      </c>
      <c r="E60" s="3" t="s">
        <v>1031</v>
      </c>
      <c r="F60" s="60"/>
      <c r="G60" s="60"/>
      <c r="H60" s="60"/>
      <c r="I60" s="60"/>
      <c r="J60" s="60"/>
      <c r="K60" s="60"/>
      <c r="L60" s="60"/>
      <c r="M60" s="60"/>
      <c r="N60" s="60"/>
      <c r="O60" s="118"/>
      <c r="P60" s="60"/>
      <c r="Q60" s="60"/>
      <c r="R60" s="60"/>
      <c r="S60" s="60" t="s">
        <v>1004</v>
      </c>
      <c r="T60" s="60"/>
      <c r="U60" s="61"/>
      <c r="V60" s="118"/>
      <c r="W60" s="60"/>
      <c r="X60" s="60"/>
      <c r="Y60" s="60"/>
      <c r="Z60" s="60"/>
      <c r="AA60" s="60"/>
      <c r="AB60" s="60"/>
      <c r="AC60" s="60"/>
      <c r="AD60" s="60"/>
      <c r="AE60" s="60" t="s">
        <v>1409</v>
      </c>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t="s">
        <v>1035</v>
      </c>
      <c r="BP60" s="60"/>
      <c r="BQ60" s="60"/>
      <c r="BR60" s="60"/>
      <c r="BS60" s="86"/>
      <c r="BT60" s="60"/>
      <c r="BU60" s="60" t="s">
        <v>1117</v>
      </c>
      <c r="BV60" s="118"/>
      <c r="BW60" s="60"/>
      <c r="BX60" s="60"/>
      <c r="BY60" s="60"/>
      <c r="BZ60" s="86"/>
      <c r="CA60" s="60"/>
      <c r="CB60" s="86"/>
      <c r="CC60" s="152"/>
      <c r="CD60" s="118"/>
      <c r="CE60" s="60"/>
      <c r="CF60" s="60"/>
      <c r="CG60" s="60"/>
      <c r="CH60" s="60"/>
      <c r="CI60" s="60"/>
      <c r="CJ60" s="60"/>
      <c r="CK60" s="60"/>
      <c r="CL60" s="60"/>
      <c r="CM60" s="60"/>
      <c r="CN60" s="81"/>
    </row>
    <row r="61" spans="1:92" ht="360">
      <c r="A61" s="2" t="s">
        <v>265</v>
      </c>
      <c r="B61" s="2" t="s">
        <v>567</v>
      </c>
      <c r="C61" s="2" t="s">
        <v>364</v>
      </c>
      <c r="D61" s="2" t="s">
        <v>360</v>
      </c>
      <c r="E61" s="3" t="s">
        <v>1032</v>
      </c>
      <c r="F61" s="60"/>
      <c r="G61" s="60"/>
      <c r="H61" s="60"/>
      <c r="I61" s="60"/>
      <c r="J61" s="60"/>
      <c r="K61" s="60"/>
      <c r="L61" s="60"/>
      <c r="M61" s="60"/>
      <c r="N61" s="60"/>
      <c r="O61" s="118"/>
      <c r="P61" s="60"/>
      <c r="Q61" s="60"/>
      <c r="R61" s="60"/>
      <c r="S61" s="60"/>
      <c r="T61" s="60"/>
      <c r="U61" s="61"/>
      <c r="V61" s="118"/>
      <c r="W61" s="60"/>
      <c r="X61" s="60"/>
      <c r="Y61" s="60"/>
      <c r="Z61" s="60"/>
      <c r="AA61" s="60"/>
      <c r="AB61" s="60"/>
      <c r="AC61" s="60"/>
      <c r="AD61" s="60" t="s">
        <v>1394</v>
      </c>
      <c r="AE61" s="60" t="s">
        <v>1405</v>
      </c>
      <c r="AF61" s="60"/>
      <c r="AG61" s="60"/>
      <c r="AH61" s="60"/>
      <c r="AI61" s="60"/>
      <c r="AJ61" s="60"/>
      <c r="AK61" s="60"/>
      <c r="AL61" s="60"/>
      <c r="AM61" s="60"/>
      <c r="AN61" s="60" t="s">
        <v>1296</v>
      </c>
      <c r="AO61" s="60"/>
      <c r="AP61" s="60" t="s">
        <v>1307</v>
      </c>
      <c r="AQ61" s="60"/>
      <c r="AR61" s="60" t="s">
        <v>1306</v>
      </c>
      <c r="AS61" s="60"/>
      <c r="AT61" s="60"/>
      <c r="AU61" s="60"/>
      <c r="AV61" s="60"/>
      <c r="AW61" s="60"/>
      <c r="AX61" s="60"/>
      <c r="AY61" s="60"/>
      <c r="AZ61" s="60"/>
      <c r="BA61" s="60"/>
      <c r="BB61" s="60"/>
      <c r="BC61" s="60"/>
      <c r="BD61" s="60"/>
      <c r="BE61" s="60"/>
      <c r="BF61" s="60"/>
      <c r="BG61" s="60"/>
      <c r="BH61" s="60"/>
      <c r="BI61" s="60"/>
      <c r="BJ61" s="60"/>
      <c r="BK61" s="60"/>
      <c r="BL61" s="60"/>
      <c r="BM61" s="60"/>
      <c r="BN61" s="60"/>
      <c r="BO61" s="60" t="s">
        <v>1036</v>
      </c>
      <c r="BP61" s="60"/>
      <c r="BQ61" s="60"/>
      <c r="BR61" s="60"/>
      <c r="BS61" s="86"/>
      <c r="BT61" s="60"/>
      <c r="BU61" s="60" t="s">
        <v>1119</v>
      </c>
      <c r="BV61" s="118"/>
      <c r="BW61" s="60"/>
      <c r="BX61" s="60"/>
      <c r="BY61" s="60"/>
      <c r="BZ61" s="86" t="s">
        <v>1495</v>
      </c>
      <c r="CA61" s="60"/>
      <c r="CB61" s="86"/>
      <c r="CC61" s="152"/>
      <c r="CD61" s="118"/>
      <c r="CE61" s="60"/>
      <c r="CF61" s="60"/>
      <c r="CG61" s="60"/>
      <c r="CH61" s="60"/>
      <c r="CI61" s="60"/>
      <c r="CJ61" s="60"/>
      <c r="CK61" s="60"/>
      <c r="CL61" s="60"/>
      <c r="CM61" s="60"/>
      <c r="CN61" s="81"/>
    </row>
    <row r="62" spans="1:92" ht="409.6" customHeight="1">
      <c r="A62" s="2" t="s">
        <v>265</v>
      </c>
      <c r="B62" s="2" t="s">
        <v>567</v>
      </c>
      <c r="C62" s="2" t="s">
        <v>364</v>
      </c>
      <c r="D62" s="2" t="s">
        <v>354</v>
      </c>
      <c r="E62" s="66" t="s">
        <v>1028</v>
      </c>
      <c r="F62" s="60"/>
      <c r="G62" s="60"/>
      <c r="H62" s="60"/>
      <c r="I62" s="60"/>
      <c r="J62" s="60"/>
      <c r="K62" s="60"/>
      <c r="L62" s="60"/>
      <c r="M62" s="60"/>
      <c r="N62" s="60"/>
      <c r="O62" s="118"/>
      <c r="P62" s="60"/>
      <c r="Q62" s="60"/>
      <c r="R62" s="60"/>
      <c r="S62" s="60"/>
      <c r="T62" s="60"/>
      <c r="U62" s="61"/>
      <c r="V62" s="118"/>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t="s">
        <v>954</v>
      </c>
      <c r="BJ62" s="60"/>
      <c r="BK62" s="86" t="s">
        <v>1606</v>
      </c>
      <c r="BL62" s="60"/>
      <c r="BM62" s="60"/>
      <c r="BN62" s="60"/>
      <c r="BO62" s="60"/>
      <c r="BP62" s="60"/>
      <c r="BQ62" s="60" t="s">
        <v>1081</v>
      </c>
      <c r="BR62" s="60"/>
      <c r="BS62" s="89" t="s">
        <v>1141</v>
      </c>
      <c r="BT62" s="60"/>
      <c r="BU62" s="60" t="s">
        <v>1134</v>
      </c>
      <c r="BV62" s="118"/>
      <c r="BW62" s="60"/>
      <c r="BX62" s="60"/>
      <c r="BY62" s="60"/>
      <c r="BZ62" s="86"/>
      <c r="CA62" s="60"/>
      <c r="CB62" s="86"/>
      <c r="CC62" s="152"/>
      <c r="CD62" s="118"/>
      <c r="CE62" s="60"/>
      <c r="CF62" s="60"/>
      <c r="CG62" s="60"/>
      <c r="CH62" s="60"/>
      <c r="CI62" s="60"/>
      <c r="CJ62" s="60"/>
      <c r="CK62" s="60"/>
      <c r="CL62" s="60"/>
      <c r="CM62" s="60"/>
      <c r="CN62" s="81"/>
    </row>
    <row r="63" spans="1:92" ht="57.6">
      <c r="A63" s="2" t="s">
        <v>265</v>
      </c>
      <c r="B63" s="2" t="s">
        <v>567</v>
      </c>
      <c r="C63" s="2" t="s">
        <v>364</v>
      </c>
      <c r="D63" s="2" t="s">
        <v>360</v>
      </c>
      <c r="E63" s="3" t="s">
        <v>1029</v>
      </c>
      <c r="F63" s="60"/>
      <c r="G63" s="60"/>
      <c r="H63" s="60"/>
      <c r="I63" s="60"/>
      <c r="J63" s="60"/>
      <c r="K63" s="60"/>
      <c r="L63" s="60"/>
      <c r="M63" s="60"/>
      <c r="N63" s="60"/>
      <c r="O63" s="118"/>
      <c r="P63" s="60"/>
      <c r="Q63" s="60"/>
      <c r="R63" s="60"/>
      <c r="S63" s="60"/>
      <c r="T63" s="60"/>
      <c r="U63" s="61"/>
      <c r="V63" s="118"/>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t="s">
        <v>1034</v>
      </c>
      <c r="BP63" s="60"/>
      <c r="BQ63" s="60"/>
      <c r="BR63" s="60"/>
      <c r="BS63" s="86"/>
      <c r="BT63" s="60"/>
      <c r="BU63" s="60" t="s">
        <v>1116</v>
      </c>
      <c r="BV63" s="118"/>
      <c r="BW63" s="60"/>
      <c r="BX63" s="60"/>
      <c r="BY63" s="60"/>
      <c r="BZ63" s="86"/>
      <c r="CA63" s="60"/>
      <c r="CB63" s="86"/>
      <c r="CC63" s="152"/>
      <c r="CD63" s="118"/>
      <c r="CE63" s="60"/>
      <c r="CF63" s="60"/>
      <c r="CG63" s="60"/>
      <c r="CH63" s="60"/>
      <c r="CI63" s="60"/>
      <c r="CJ63" s="60"/>
      <c r="CK63" s="60"/>
      <c r="CL63" s="60"/>
      <c r="CM63" s="60"/>
      <c r="CN63" s="81"/>
    </row>
    <row r="64" spans="1:92" ht="57.6">
      <c r="A64" s="2" t="s">
        <v>265</v>
      </c>
      <c r="B64" s="2" t="s">
        <v>567</v>
      </c>
      <c r="C64" s="2" t="s">
        <v>364</v>
      </c>
      <c r="D64" s="2" t="s">
        <v>360</v>
      </c>
      <c r="E64" s="3" t="s">
        <v>1030</v>
      </c>
      <c r="F64" s="60"/>
      <c r="G64" s="60"/>
      <c r="H64" s="60"/>
      <c r="I64" s="60"/>
      <c r="J64" s="60"/>
      <c r="K64" s="60"/>
      <c r="L64" s="60"/>
      <c r="M64" s="60"/>
      <c r="N64" s="60"/>
      <c r="O64" s="118"/>
      <c r="P64" s="60"/>
      <c r="Q64" s="60"/>
      <c r="R64" s="60"/>
      <c r="S64" s="60"/>
      <c r="T64" s="60"/>
      <c r="U64" s="61"/>
      <c r="V64" s="118"/>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t="s">
        <v>1033</v>
      </c>
      <c r="BP64" s="60"/>
      <c r="BQ64" s="60"/>
      <c r="BR64" s="60"/>
      <c r="BS64" s="86" t="s">
        <v>1141</v>
      </c>
      <c r="BT64" s="60"/>
      <c r="BU64" s="60" t="s">
        <v>1118</v>
      </c>
      <c r="BV64" s="118"/>
      <c r="BW64" s="60"/>
      <c r="BX64" s="60"/>
      <c r="BY64" s="60"/>
      <c r="BZ64" s="86"/>
      <c r="CA64" s="60"/>
      <c r="CB64" s="86"/>
      <c r="CC64" s="152"/>
      <c r="CD64" s="118"/>
      <c r="CE64" s="60"/>
      <c r="CF64" s="60"/>
      <c r="CG64" s="60"/>
      <c r="CH64" s="60"/>
      <c r="CI64" s="60"/>
      <c r="CJ64" s="60"/>
      <c r="CK64" s="60"/>
      <c r="CL64" s="60"/>
      <c r="CM64" s="60"/>
      <c r="CN64" s="81"/>
    </row>
    <row r="65" spans="1:92" ht="409.6" customHeight="1">
      <c r="A65" s="2" t="s">
        <v>265</v>
      </c>
      <c r="B65" s="2" t="s">
        <v>566</v>
      </c>
      <c r="C65" s="2" t="s">
        <v>273</v>
      </c>
      <c r="D65" s="2" t="s">
        <v>361</v>
      </c>
      <c r="E65" s="3" t="s">
        <v>599</v>
      </c>
      <c r="F65" s="60"/>
      <c r="G65" s="60"/>
      <c r="H65" s="60"/>
      <c r="I65" s="60"/>
      <c r="J65" s="60"/>
      <c r="K65" s="60"/>
      <c r="L65" s="60"/>
      <c r="M65" s="60"/>
      <c r="N65" s="60" t="s">
        <v>600</v>
      </c>
      <c r="O65" s="118"/>
      <c r="P65" s="60"/>
      <c r="Q65" s="60"/>
      <c r="R65" s="60"/>
      <c r="S65" s="60"/>
      <c r="T65" s="60"/>
      <c r="U65" s="61"/>
      <c r="V65" s="118"/>
      <c r="W65" s="60"/>
      <c r="X65" s="60"/>
      <c r="Y65" s="60"/>
      <c r="Z65" s="60"/>
      <c r="AA65" s="60"/>
      <c r="AB65" s="60"/>
      <c r="AC65" s="60"/>
      <c r="AD65" s="60"/>
      <c r="AE65" s="60"/>
      <c r="AF65" s="60"/>
      <c r="AG65" s="60"/>
      <c r="AH65" s="60"/>
      <c r="AI65" s="60"/>
      <c r="AJ65" s="60"/>
      <c r="AK65" s="60" t="s">
        <v>1210</v>
      </c>
      <c r="AL65" s="60"/>
      <c r="AM65" s="60" t="s">
        <v>1322</v>
      </c>
      <c r="AN65" s="60" t="s">
        <v>1295</v>
      </c>
      <c r="AO65" s="1"/>
      <c r="AP65" s="60"/>
      <c r="AQ65" s="60"/>
      <c r="AR65" s="60"/>
      <c r="AS65" s="60" t="s">
        <v>1245</v>
      </c>
      <c r="AT65" s="60" t="s">
        <v>1221</v>
      </c>
      <c r="AU65" s="60"/>
      <c r="AV65" s="60"/>
      <c r="AW65" s="60"/>
      <c r="AX65" s="60"/>
      <c r="AY65" s="60"/>
      <c r="AZ65" s="60"/>
      <c r="BA65" s="60"/>
      <c r="BB65" s="60"/>
      <c r="BC65" s="60"/>
      <c r="BD65" s="60"/>
      <c r="BE65" s="60"/>
      <c r="BF65" s="60"/>
      <c r="BG65" s="60"/>
      <c r="BH65" s="60"/>
      <c r="BI65" s="60"/>
      <c r="BJ65" s="60"/>
      <c r="BK65" s="86" t="s">
        <v>1604</v>
      </c>
      <c r="BL65" s="60"/>
      <c r="BM65" s="60"/>
      <c r="BN65" s="60"/>
      <c r="BO65" s="60"/>
      <c r="BP65" s="60"/>
      <c r="BQ65" s="60"/>
      <c r="BR65" s="60"/>
      <c r="BS65" s="86" t="s">
        <v>1141</v>
      </c>
      <c r="BT65" s="60"/>
      <c r="BU65" s="60"/>
      <c r="BV65" s="118"/>
      <c r="BW65" s="60"/>
      <c r="BX65" s="60"/>
      <c r="BY65" s="60"/>
      <c r="BZ65" s="86"/>
      <c r="CA65" s="60"/>
      <c r="CB65" s="86" t="s">
        <v>1168</v>
      </c>
      <c r="CC65" s="152"/>
      <c r="CD65" s="118"/>
      <c r="CE65" s="60"/>
      <c r="CF65" s="60"/>
      <c r="CG65" s="60"/>
      <c r="CH65" s="60"/>
      <c r="CI65" s="60"/>
      <c r="CJ65" s="60"/>
      <c r="CK65" s="60"/>
      <c r="CL65" s="60"/>
      <c r="CM65" s="60"/>
      <c r="CN65" s="81"/>
    </row>
    <row r="66" spans="1:92" ht="86.4">
      <c r="A66" s="2" t="s">
        <v>265</v>
      </c>
      <c r="B66" s="2" t="s">
        <v>565</v>
      </c>
      <c r="C66" s="2" t="s">
        <v>363</v>
      </c>
      <c r="D66" s="2" t="s">
        <v>361</v>
      </c>
      <c r="E66" s="3" t="s">
        <v>414</v>
      </c>
      <c r="F66" s="60"/>
      <c r="G66" s="60"/>
      <c r="H66" s="60"/>
      <c r="I66" s="60"/>
      <c r="J66" s="60"/>
      <c r="K66" s="60"/>
      <c r="L66" s="60"/>
      <c r="M66" s="60"/>
      <c r="N66" s="60" t="s">
        <v>598</v>
      </c>
      <c r="O66" s="118"/>
      <c r="P66" s="60"/>
      <c r="Q66" s="60" t="s">
        <v>454</v>
      </c>
      <c r="R66" s="60"/>
      <c r="S66" s="60"/>
      <c r="T66" s="60"/>
      <c r="U66" s="61"/>
      <c r="V66" s="118"/>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t="s">
        <v>1069</v>
      </c>
      <c r="BQ66" s="60"/>
      <c r="BR66" s="60"/>
      <c r="BS66" s="86"/>
      <c r="BT66" s="60"/>
      <c r="BU66" s="60"/>
      <c r="BV66" s="118"/>
      <c r="BW66" s="60"/>
      <c r="BX66" s="60"/>
      <c r="BY66" s="60"/>
      <c r="BZ66" s="86"/>
      <c r="CA66" s="60"/>
      <c r="CB66" s="86"/>
      <c r="CC66" s="152"/>
      <c r="CD66" s="118"/>
      <c r="CE66" s="60"/>
      <c r="CF66" s="60"/>
      <c r="CG66" s="60"/>
      <c r="CH66" s="60"/>
      <c r="CI66" s="60"/>
      <c r="CJ66" s="60"/>
      <c r="CK66" s="60"/>
      <c r="CL66" s="60"/>
      <c r="CM66" s="60"/>
      <c r="CN66" s="81"/>
    </row>
    <row r="67" spans="1:92" ht="144">
      <c r="A67" s="2" t="s">
        <v>265</v>
      </c>
      <c r="B67" s="2" t="s">
        <v>567</v>
      </c>
      <c r="C67" s="2" t="s">
        <v>273</v>
      </c>
      <c r="D67" s="2" t="s">
        <v>618</v>
      </c>
      <c r="E67" s="3" t="s">
        <v>961</v>
      </c>
      <c r="F67" s="60"/>
      <c r="G67" s="60"/>
      <c r="H67" s="60"/>
      <c r="I67" s="60"/>
      <c r="J67" s="60"/>
      <c r="K67" s="60"/>
      <c r="L67" s="60"/>
      <c r="M67" s="60"/>
      <c r="N67" s="60"/>
      <c r="O67" s="118"/>
      <c r="P67" s="60"/>
      <c r="Q67" s="60"/>
      <c r="R67" s="60"/>
      <c r="S67" s="60"/>
      <c r="T67" s="60"/>
      <c r="U67" s="61"/>
      <c r="V67" s="118"/>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t="s">
        <v>962</v>
      </c>
      <c r="BJ67" s="60"/>
      <c r="BK67" s="60"/>
      <c r="BL67" s="60"/>
      <c r="BM67" s="60"/>
      <c r="BN67" s="60"/>
      <c r="BO67" s="60"/>
      <c r="BP67" s="60"/>
      <c r="BQ67" s="60"/>
      <c r="BR67" s="60"/>
      <c r="BS67" s="86"/>
      <c r="BT67" s="60"/>
      <c r="BU67" s="60"/>
      <c r="BV67" s="118"/>
      <c r="BW67" s="60"/>
      <c r="BX67" s="60"/>
      <c r="BY67" s="60"/>
      <c r="BZ67" s="86"/>
      <c r="CA67" s="60"/>
      <c r="CB67" s="86"/>
      <c r="CC67" s="152"/>
      <c r="CD67" s="118"/>
      <c r="CE67" s="60"/>
      <c r="CF67" s="60"/>
      <c r="CG67" s="60"/>
      <c r="CH67" s="60"/>
      <c r="CI67" s="60"/>
      <c r="CJ67" s="60"/>
      <c r="CK67" s="60"/>
      <c r="CL67" s="60"/>
      <c r="CM67" s="60"/>
      <c r="CN67" s="81"/>
    </row>
    <row r="68" spans="1:92" ht="408" customHeight="1">
      <c r="A68" s="2" t="s">
        <v>265</v>
      </c>
      <c r="B68" s="2" t="s">
        <v>571</v>
      </c>
      <c r="C68" s="2" t="s">
        <v>607</v>
      </c>
      <c r="D68" s="2" t="s">
        <v>618</v>
      </c>
      <c r="E68" s="66" t="s">
        <v>955</v>
      </c>
      <c r="F68" s="60"/>
      <c r="G68" s="60"/>
      <c r="H68" s="60"/>
      <c r="I68" s="60"/>
      <c r="J68" s="60"/>
      <c r="K68" s="60"/>
      <c r="L68" s="60"/>
      <c r="M68" s="60"/>
      <c r="N68" s="60"/>
      <c r="O68" s="118"/>
      <c r="P68" s="60"/>
      <c r="Q68" s="60"/>
      <c r="R68" s="60"/>
      <c r="S68" s="60"/>
      <c r="T68" s="60"/>
      <c r="U68" s="61"/>
      <c r="V68" s="118"/>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t="s">
        <v>960</v>
      </c>
      <c r="BJ68" s="60"/>
      <c r="BK68" s="60"/>
      <c r="BL68" s="60"/>
      <c r="BM68" s="60"/>
      <c r="BN68" s="60"/>
      <c r="BO68" s="60"/>
      <c r="BP68" s="60"/>
      <c r="BQ68" s="60"/>
      <c r="BR68" s="60"/>
      <c r="BS68" s="86"/>
      <c r="BT68" s="60"/>
      <c r="BU68" s="60"/>
      <c r="BV68" s="118"/>
      <c r="BW68" s="60"/>
      <c r="BX68" s="60"/>
      <c r="BY68" s="60"/>
      <c r="BZ68" s="86"/>
      <c r="CA68" s="60"/>
      <c r="CB68" s="86"/>
      <c r="CC68" s="152"/>
      <c r="CD68" s="118"/>
      <c r="CE68" s="60"/>
      <c r="CF68" s="60"/>
      <c r="CG68" s="60"/>
      <c r="CH68" s="60"/>
      <c r="CI68" s="60"/>
      <c r="CJ68" s="60"/>
      <c r="CK68" s="60"/>
      <c r="CL68" s="60"/>
      <c r="CM68" s="60"/>
      <c r="CN68" s="81"/>
    </row>
    <row r="69" spans="1:92" ht="172.8">
      <c r="A69" s="2" t="s">
        <v>265</v>
      </c>
      <c r="B69" s="2" t="s">
        <v>570</v>
      </c>
      <c r="C69" s="2" t="s">
        <v>607</v>
      </c>
      <c r="D69" s="2" t="s">
        <v>360</v>
      </c>
      <c r="E69" s="3" t="s">
        <v>1305</v>
      </c>
      <c r="F69" s="60"/>
      <c r="G69" s="60"/>
      <c r="H69" s="60"/>
      <c r="I69" s="60"/>
      <c r="J69" s="60"/>
      <c r="K69" s="60"/>
      <c r="L69" s="60"/>
      <c r="M69" s="60"/>
      <c r="N69" s="60"/>
      <c r="O69" s="118"/>
      <c r="P69" s="60"/>
      <c r="Q69" s="60"/>
      <c r="R69" s="60"/>
      <c r="S69" s="60"/>
      <c r="T69" s="60"/>
      <c r="U69" s="61"/>
      <c r="V69" s="118"/>
      <c r="W69" s="60"/>
      <c r="X69" s="60"/>
      <c r="Y69" s="60"/>
      <c r="Z69" s="60"/>
      <c r="AA69" s="60"/>
      <c r="AB69" s="60"/>
      <c r="AC69" s="60"/>
      <c r="AD69" s="60"/>
      <c r="AE69" s="60" t="s">
        <v>1410</v>
      </c>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t="s">
        <v>1467</v>
      </c>
      <c r="BP69" s="60"/>
      <c r="BQ69" s="60"/>
      <c r="BR69" s="60"/>
      <c r="BS69" s="86"/>
      <c r="BT69" s="60"/>
      <c r="BU69" s="60"/>
      <c r="BV69" s="118"/>
      <c r="BW69" s="60"/>
      <c r="BX69" s="60"/>
      <c r="BY69" s="60"/>
      <c r="BZ69" s="86"/>
      <c r="CA69" s="60"/>
      <c r="CB69" s="86"/>
      <c r="CC69" s="152"/>
      <c r="CD69" s="118"/>
      <c r="CE69" s="60"/>
      <c r="CF69" s="60"/>
      <c r="CG69" s="60"/>
      <c r="CH69" s="60"/>
      <c r="CI69" s="60"/>
      <c r="CJ69" s="60"/>
      <c r="CK69" s="60"/>
      <c r="CL69" s="60"/>
      <c r="CM69" s="60"/>
      <c r="CN69" s="81"/>
    </row>
    <row r="70" spans="1:92" ht="408.6" customHeight="1">
      <c r="A70" s="2" t="s">
        <v>265</v>
      </c>
      <c r="B70" s="2" t="s">
        <v>642</v>
      </c>
      <c r="C70" s="2" t="s">
        <v>364</v>
      </c>
      <c r="D70" s="2" t="s">
        <v>361</v>
      </c>
      <c r="E70" s="3" t="s">
        <v>1345</v>
      </c>
      <c r="F70" s="60"/>
      <c r="G70" s="60"/>
      <c r="H70" s="60"/>
      <c r="I70" s="60"/>
      <c r="J70" s="60"/>
      <c r="K70" s="60"/>
      <c r="L70" s="60"/>
      <c r="M70" s="60"/>
      <c r="N70" s="60" t="s">
        <v>597</v>
      </c>
      <c r="O70" s="118"/>
      <c r="P70" s="60"/>
      <c r="Q70" s="60" t="s">
        <v>455</v>
      </c>
      <c r="R70" s="60"/>
      <c r="S70" s="60"/>
      <c r="T70" s="60" t="s">
        <v>1346</v>
      </c>
      <c r="U70" s="61"/>
      <c r="V70" s="118"/>
      <c r="W70" s="60"/>
      <c r="X70" s="60"/>
      <c r="Y70" s="60"/>
      <c r="Z70" s="60"/>
      <c r="AA70" s="60"/>
      <c r="AB70" s="60"/>
      <c r="AC70" s="60"/>
      <c r="AD70" s="60"/>
      <c r="AE70" s="60" t="s">
        <v>1428</v>
      </c>
      <c r="AF70" s="60"/>
      <c r="AG70" s="60"/>
      <c r="AH70" s="60"/>
      <c r="AI70" s="60"/>
      <c r="AJ70" s="60"/>
      <c r="AK70" s="60"/>
      <c r="AL70" s="60"/>
      <c r="AM70" s="60"/>
      <c r="AN70" s="60"/>
      <c r="AO70" s="60"/>
      <c r="AP70" s="60"/>
      <c r="AQ70" s="60"/>
      <c r="AR70" s="60"/>
      <c r="AS70" s="60"/>
      <c r="AT70" s="60"/>
      <c r="AU70" s="60"/>
      <c r="AV70" s="60"/>
      <c r="AW70" s="60"/>
      <c r="AX70" s="60"/>
      <c r="AY70" s="60" t="s">
        <v>1449</v>
      </c>
      <c r="AZ70" s="60"/>
      <c r="BA70" s="60"/>
      <c r="BB70" s="60"/>
      <c r="BC70" s="60"/>
      <c r="BD70" s="60"/>
      <c r="BE70" s="60"/>
      <c r="BF70" s="60"/>
      <c r="BG70" s="60"/>
      <c r="BH70" s="60"/>
      <c r="BI70" s="60"/>
      <c r="BJ70" s="60" t="s">
        <v>947</v>
      </c>
      <c r="BK70" s="86" t="s">
        <v>1604</v>
      </c>
      <c r="BL70" s="60"/>
      <c r="BM70" s="60"/>
      <c r="BN70" s="60"/>
      <c r="BO70" s="60"/>
      <c r="BP70" s="60" t="s">
        <v>1058</v>
      </c>
      <c r="BQ70" s="60"/>
      <c r="BR70" s="60"/>
      <c r="BS70" s="86" t="s">
        <v>1141</v>
      </c>
      <c r="BT70" s="60"/>
      <c r="BU70" s="60"/>
      <c r="BV70" s="118"/>
      <c r="BW70" s="60"/>
      <c r="BX70" s="60" t="s">
        <v>775</v>
      </c>
      <c r="BY70" s="60"/>
      <c r="BZ70" s="86"/>
      <c r="CA70" s="60"/>
      <c r="CB70" s="86" t="s">
        <v>1177</v>
      </c>
      <c r="CC70" s="152"/>
      <c r="CD70" s="118"/>
      <c r="CE70" s="60"/>
      <c r="CF70" s="60"/>
      <c r="CG70" s="60"/>
      <c r="CH70" s="60"/>
      <c r="CI70" s="60"/>
      <c r="CJ70" s="60"/>
      <c r="CK70" s="60"/>
      <c r="CL70" s="60"/>
      <c r="CM70" s="60"/>
      <c r="CN70" s="81"/>
    </row>
    <row r="71" spans="1:92" ht="172.8">
      <c r="A71" s="2" t="s">
        <v>265</v>
      </c>
      <c r="B71" s="2" t="s">
        <v>642</v>
      </c>
      <c r="C71" s="2" t="s">
        <v>273</v>
      </c>
      <c r="D71" s="2" t="s">
        <v>618</v>
      </c>
      <c r="E71" s="3" t="s">
        <v>957</v>
      </c>
      <c r="F71" s="60"/>
      <c r="G71" s="60"/>
      <c r="H71" s="60"/>
      <c r="I71" s="60"/>
      <c r="J71" s="60"/>
      <c r="K71" s="60"/>
      <c r="L71" s="60"/>
      <c r="M71" s="60"/>
      <c r="N71" s="60"/>
      <c r="O71" s="118"/>
      <c r="P71" s="60"/>
      <c r="Q71" s="60"/>
      <c r="R71" s="60"/>
      <c r="S71" s="60"/>
      <c r="T71" s="60"/>
      <c r="U71" s="61"/>
      <c r="V71" s="118"/>
      <c r="W71" s="60"/>
      <c r="X71" s="60"/>
      <c r="Y71" s="60"/>
      <c r="Z71" s="60"/>
      <c r="AA71" s="60"/>
      <c r="AB71" s="60"/>
      <c r="AC71" s="60"/>
      <c r="AD71" s="60"/>
      <c r="AE71" s="60" t="s">
        <v>1399</v>
      </c>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t="s">
        <v>958</v>
      </c>
      <c r="BJ71" s="60"/>
      <c r="BK71" s="60"/>
      <c r="BL71" s="60"/>
      <c r="BM71" s="60"/>
      <c r="BN71" s="60"/>
      <c r="BO71" s="60"/>
      <c r="BP71" s="60"/>
      <c r="BQ71" s="60"/>
      <c r="BR71" s="60"/>
      <c r="BS71" s="86" t="s">
        <v>1142</v>
      </c>
      <c r="BT71" s="60"/>
      <c r="BU71" s="60"/>
      <c r="BV71" s="118"/>
      <c r="BW71" s="60"/>
      <c r="BX71" s="60"/>
      <c r="BY71" s="60"/>
      <c r="BZ71" s="86"/>
      <c r="CA71" s="60"/>
      <c r="CB71" s="86"/>
      <c r="CC71" s="152"/>
      <c r="CD71" s="118"/>
      <c r="CE71" s="60"/>
      <c r="CF71" s="60"/>
      <c r="CG71" s="60"/>
      <c r="CH71" s="60"/>
      <c r="CI71" s="60"/>
      <c r="CJ71" s="60"/>
      <c r="CK71" s="60"/>
      <c r="CL71" s="60"/>
      <c r="CM71" s="60"/>
      <c r="CN71" s="81"/>
    </row>
    <row r="72" spans="1:92" ht="144">
      <c r="A72" s="2" t="s">
        <v>268</v>
      </c>
      <c r="B72" s="2" t="s">
        <v>1051</v>
      </c>
      <c r="C72" s="2" t="s">
        <v>607</v>
      </c>
      <c r="D72" s="2" t="s">
        <v>356</v>
      </c>
      <c r="E72" s="3" t="s">
        <v>1136</v>
      </c>
      <c r="F72" s="60"/>
      <c r="G72" s="60"/>
      <c r="H72" s="60"/>
      <c r="I72" s="60"/>
      <c r="J72" s="60"/>
      <c r="K72" s="60"/>
      <c r="L72" s="60"/>
      <c r="M72" s="60"/>
      <c r="N72" s="60"/>
      <c r="O72" s="118"/>
      <c r="P72" s="60"/>
      <c r="Q72" s="60"/>
      <c r="R72" s="60"/>
      <c r="S72" s="60"/>
      <c r="T72" s="60"/>
      <c r="U72" s="61"/>
      <c r="V72" s="118"/>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t="s">
        <v>1052</v>
      </c>
      <c r="BQ72" s="60"/>
      <c r="BR72" s="60"/>
      <c r="BS72" s="86" t="s">
        <v>1149</v>
      </c>
      <c r="BT72" s="60"/>
      <c r="BU72" s="60" t="s">
        <v>1137</v>
      </c>
      <c r="BV72" s="118"/>
      <c r="BW72" s="60"/>
      <c r="BX72" s="60"/>
      <c r="BY72" s="60"/>
      <c r="BZ72" s="86"/>
      <c r="CA72" s="60"/>
      <c r="CB72" s="86"/>
      <c r="CC72" s="152"/>
      <c r="CD72" s="118"/>
      <c r="CE72" s="60"/>
      <c r="CF72" s="60"/>
      <c r="CG72" s="60"/>
      <c r="CH72" s="60"/>
      <c r="CI72" s="60"/>
      <c r="CJ72" s="60"/>
      <c r="CK72" s="60"/>
      <c r="CL72" s="60"/>
      <c r="CM72" s="60"/>
      <c r="CN72" s="81"/>
    </row>
    <row r="73" spans="1:92" ht="100.8">
      <c r="A73" s="2" t="s">
        <v>268</v>
      </c>
      <c r="B73" s="2" t="s">
        <v>566</v>
      </c>
      <c r="C73" s="2" t="s">
        <v>273</v>
      </c>
      <c r="D73" s="2" t="s">
        <v>358</v>
      </c>
      <c r="E73" s="3" t="s">
        <v>1270</v>
      </c>
      <c r="F73" s="60"/>
      <c r="G73" s="60"/>
      <c r="H73" s="60"/>
      <c r="I73" s="60"/>
      <c r="J73" s="60"/>
      <c r="K73" s="60"/>
      <c r="L73" s="60"/>
      <c r="M73" s="60"/>
      <c r="N73" s="60"/>
      <c r="O73" s="118"/>
      <c r="P73" s="60"/>
      <c r="Q73" s="60"/>
      <c r="R73" s="60"/>
      <c r="S73" s="60"/>
      <c r="T73" s="60"/>
      <c r="U73" s="61"/>
      <c r="V73" s="118"/>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118"/>
      <c r="BW73" s="60"/>
      <c r="BX73" s="60"/>
      <c r="BY73" s="60"/>
      <c r="BZ73" s="86"/>
      <c r="CA73" s="60"/>
      <c r="CB73" s="86" t="s">
        <v>1169</v>
      </c>
      <c r="CC73" s="152"/>
      <c r="CD73" s="118"/>
      <c r="CE73" s="60"/>
      <c r="CF73" s="60"/>
      <c r="CG73" s="60"/>
      <c r="CH73" s="60"/>
      <c r="CI73" s="60"/>
      <c r="CJ73" s="60"/>
      <c r="CK73" s="60"/>
      <c r="CL73" s="60"/>
      <c r="CM73" s="60"/>
      <c r="CN73" s="81"/>
    </row>
    <row r="74" spans="1:92" ht="172.8">
      <c r="A74" s="2" t="s">
        <v>268</v>
      </c>
      <c r="B74" s="2" t="s">
        <v>571</v>
      </c>
      <c r="C74" s="2" t="s">
        <v>607</v>
      </c>
      <c r="D74" s="2" t="s">
        <v>358</v>
      </c>
      <c r="E74" s="3" t="s">
        <v>1126</v>
      </c>
      <c r="F74" s="60"/>
      <c r="G74" s="60"/>
      <c r="H74" s="60"/>
      <c r="I74" s="60"/>
      <c r="J74" s="60"/>
      <c r="K74" s="60"/>
      <c r="L74" s="60"/>
      <c r="M74" s="60"/>
      <c r="N74" s="60"/>
      <c r="O74" s="118"/>
      <c r="P74" s="60"/>
      <c r="Q74" s="60"/>
      <c r="R74" s="60"/>
      <c r="S74" s="60"/>
      <c r="T74" s="60"/>
      <c r="U74" s="61"/>
      <c r="V74" s="118"/>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t="s">
        <v>1062</v>
      </c>
      <c r="BQ74" s="60"/>
      <c r="BR74" s="60"/>
      <c r="BS74" s="86" t="s">
        <v>1143</v>
      </c>
      <c r="BT74" s="60"/>
      <c r="BU74" s="60" t="s">
        <v>1105</v>
      </c>
      <c r="BV74" s="118"/>
      <c r="BW74" s="60"/>
      <c r="BX74" s="60"/>
      <c r="BY74" s="60"/>
      <c r="BZ74" s="86"/>
      <c r="CA74" s="60"/>
      <c r="CB74" s="86"/>
      <c r="CC74" s="152"/>
      <c r="CD74" s="118"/>
      <c r="CE74" s="60"/>
      <c r="CF74" s="60"/>
      <c r="CG74" s="60"/>
      <c r="CH74" s="60"/>
      <c r="CI74" s="60"/>
      <c r="CJ74" s="60"/>
      <c r="CK74" s="60"/>
      <c r="CL74" s="60"/>
      <c r="CM74" s="60"/>
      <c r="CN74" s="81"/>
    </row>
    <row r="75" spans="1:92" ht="148.80000000000001" customHeight="1">
      <c r="A75" s="2" t="s">
        <v>268</v>
      </c>
      <c r="B75" s="2" t="s">
        <v>566</v>
      </c>
      <c r="C75" s="2" t="s">
        <v>273</v>
      </c>
      <c r="D75" s="2" t="s">
        <v>358</v>
      </c>
      <c r="E75" s="3" t="s">
        <v>448</v>
      </c>
      <c r="F75" s="60"/>
      <c r="G75" s="60"/>
      <c r="H75" s="60"/>
      <c r="I75" s="60"/>
      <c r="J75" s="60"/>
      <c r="K75" s="60"/>
      <c r="L75" s="60"/>
      <c r="M75" s="60"/>
      <c r="N75" s="60" t="s">
        <v>450</v>
      </c>
      <c r="O75" s="118"/>
      <c r="P75" s="60"/>
      <c r="Q75" s="60"/>
      <c r="R75" s="60"/>
      <c r="S75" s="60"/>
      <c r="T75" s="60" t="s">
        <v>693</v>
      </c>
      <c r="U75" s="60"/>
      <c r="V75" s="118"/>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t="s">
        <v>895</v>
      </c>
      <c r="AZ75" s="60"/>
      <c r="BA75" s="60"/>
      <c r="BB75" s="60"/>
      <c r="BC75" s="60"/>
      <c r="BD75" s="60"/>
      <c r="BE75" s="60"/>
      <c r="BF75" s="60"/>
      <c r="BG75" s="60"/>
      <c r="BH75" s="60"/>
      <c r="BI75" s="60"/>
      <c r="BJ75" s="60"/>
      <c r="BK75" s="86" t="s">
        <v>1592</v>
      </c>
      <c r="BL75" s="60"/>
      <c r="BM75" s="60"/>
      <c r="BN75" s="60"/>
      <c r="BO75" s="60"/>
      <c r="BP75" s="60"/>
      <c r="BQ75" s="60"/>
      <c r="BR75" s="60"/>
      <c r="BS75" s="86" t="s">
        <v>1143</v>
      </c>
      <c r="BT75" s="60"/>
      <c r="BU75" s="60"/>
      <c r="BV75" s="118"/>
      <c r="BW75" s="60" t="s">
        <v>1507</v>
      </c>
      <c r="BX75" s="60"/>
      <c r="BY75" s="60"/>
      <c r="BZ75" s="86"/>
      <c r="CA75" s="60"/>
      <c r="CB75" s="86"/>
      <c r="CC75" s="152"/>
      <c r="CD75" s="118"/>
      <c r="CE75" s="60"/>
      <c r="CF75" s="60"/>
      <c r="CG75" s="60"/>
      <c r="CH75" s="60"/>
      <c r="CI75" s="60"/>
      <c r="CJ75" s="60"/>
      <c r="CK75" s="60"/>
      <c r="CL75" s="60"/>
      <c r="CM75" s="60"/>
      <c r="CN75" s="81"/>
    </row>
    <row r="76" spans="1:92" ht="210.6" customHeight="1">
      <c r="A76" s="2" t="s">
        <v>268</v>
      </c>
      <c r="B76" s="2" t="s">
        <v>566</v>
      </c>
      <c r="C76" s="2" t="s">
        <v>273</v>
      </c>
      <c r="D76" s="2" t="s">
        <v>358</v>
      </c>
      <c r="E76" s="3" t="s">
        <v>449</v>
      </c>
      <c r="F76" s="60"/>
      <c r="G76" s="60"/>
      <c r="H76" s="60"/>
      <c r="I76" s="60"/>
      <c r="J76" s="60"/>
      <c r="K76" s="60"/>
      <c r="L76" s="60"/>
      <c r="M76" s="60"/>
      <c r="N76" s="60" t="s">
        <v>450</v>
      </c>
      <c r="O76" s="118"/>
      <c r="P76" s="60"/>
      <c r="Q76" s="60"/>
      <c r="R76" s="60"/>
      <c r="S76" s="60"/>
      <c r="T76" s="60" t="s">
        <v>694</v>
      </c>
      <c r="U76" s="61"/>
      <c r="V76" s="118"/>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86" t="s">
        <v>1593</v>
      </c>
      <c r="BL76" s="60"/>
      <c r="BM76" s="60"/>
      <c r="BN76" s="60"/>
      <c r="BO76" s="60"/>
      <c r="BP76" s="60"/>
      <c r="BQ76" s="60"/>
      <c r="BR76" s="60"/>
      <c r="BS76" s="86" t="s">
        <v>1144</v>
      </c>
      <c r="BT76" s="60"/>
      <c r="BU76" s="60" t="s">
        <v>1131</v>
      </c>
      <c r="BV76" s="118"/>
      <c r="BW76" s="60"/>
      <c r="BX76" s="60"/>
      <c r="BY76" s="60"/>
      <c r="BZ76" s="86"/>
      <c r="CA76" s="60"/>
      <c r="CB76" s="86"/>
      <c r="CC76" s="152"/>
      <c r="CD76" s="118"/>
      <c r="CE76" s="60"/>
      <c r="CF76" s="60"/>
      <c r="CG76" s="60"/>
      <c r="CH76" s="60"/>
      <c r="CI76" s="60"/>
      <c r="CJ76" s="60"/>
      <c r="CK76" s="60"/>
      <c r="CL76" s="60"/>
      <c r="CM76" s="60"/>
      <c r="CN76" s="81"/>
    </row>
    <row r="77" spans="1:92" ht="244.8">
      <c r="A77" s="2" t="s">
        <v>268</v>
      </c>
      <c r="B77" s="2" t="s">
        <v>567</v>
      </c>
      <c r="C77" s="2" t="s">
        <v>363</v>
      </c>
      <c r="D77" s="2" t="s">
        <v>361</v>
      </c>
      <c r="E77" s="3" t="s">
        <v>1120</v>
      </c>
      <c r="F77" s="60"/>
      <c r="G77" s="60"/>
      <c r="H77" s="60"/>
      <c r="I77" s="60"/>
      <c r="J77" s="60"/>
      <c r="K77" s="60"/>
      <c r="L77" s="60"/>
      <c r="M77" s="60"/>
      <c r="N77" s="60"/>
      <c r="O77" s="118"/>
      <c r="P77" s="60"/>
      <c r="Q77" s="60"/>
      <c r="R77" s="60"/>
      <c r="S77" s="60"/>
      <c r="T77" s="60"/>
      <c r="U77" s="60"/>
      <c r="V77" s="118"/>
      <c r="W77" s="60"/>
      <c r="X77" s="60"/>
      <c r="Y77" s="60"/>
      <c r="Z77" s="60"/>
      <c r="AA77" s="60"/>
      <c r="AB77" s="60"/>
      <c r="AC77" s="60"/>
      <c r="AD77" s="60"/>
      <c r="AE77" s="60"/>
      <c r="AF77" s="60"/>
      <c r="AG77" s="60"/>
      <c r="AH77" s="60"/>
      <c r="AI77" s="60"/>
      <c r="AJ77" s="60"/>
      <c r="AK77" s="60"/>
      <c r="AL77" s="60"/>
      <c r="AM77" s="60"/>
      <c r="AN77" s="60" t="s">
        <v>1294</v>
      </c>
      <c r="AO77" s="60"/>
      <c r="AP77" s="60"/>
      <c r="AQ77" s="60"/>
      <c r="AR77" s="60"/>
      <c r="AS77" s="60"/>
      <c r="AT77" s="60"/>
      <c r="AU77" s="60"/>
      <c r="AV77" s="60"/>
      <c r="AW77" s="60"/>
      <c r="AX77" s="60"/>
      <c r="AY77" s="60"/>
      <c r="AZ77" s="60"/>
      <c r="BA77" s="60"/>
      <c r="BB77" s="60"/>
      <c r="BC77" s="60"/>
      <c r="BD77" s="60"/>
      <c r="BE77" s="60"/>
      <c r="BF77" s="60" t="s">
        <v>814</v>
      </c>
      <c r="BG77" s="60"/>
      <c r="BH77" s="60"/>
      <c r="BI77" s="60"/>
      <c r="BJ77" s="60" t="s">
        <v>949</v>
      </c>
      <c r="BK77" s="60" t="s">
        <v>1605</v>
      </c>
      <c r="BL77" s="60"/>
      <c r="BM77" s="60"/>
      <c r="BN77" s="60"/>
      <c r="BO77" s="60" t="s">
        <v>1470</v>
      </c>
      <c r="BP77" s="60"/>
      <c r="BQ77" s="60"/>
      <c r="BR77" s="60"/>
      <c r="BS77" s="86"/>
      <c r="BT77" s="60"/>
      <c r="BU77" s="60" t="s">
        <v>1329</v>
      </c>
      <c r="BV77" s="118"/>
      <c r="BW77" s="60"/>
      <c r="BX77" s="60"/>
      <c r="BY77" s="60"/>
      <c r="BZ77" s="86"/>
      <c r="CA77" s="60"/>
      <c r="CB77" s="86"/>
      <c r="CC77" s="152"/>
      <c r="CD77" s="118"/>
      <c r="CE77" s="60"/>
      <c r="CF77" s="60"/>
      <c r="CG77" s="60"/>
      <c r="CH77" s="60"/>
      <c r="CI77" s="60"/>
      <c r="CJ77" s="60"/>
      <c r="CK77" s="60"/>
      <c r="CL77" s="60"/>
      <c r="CM77" s="60"/>
      <c r="CN77" s="81"/>
    </row>
    <row r="78" spans="1:92" ht="331.2">
      <c r="A78" s="2" t="s">
        <v>268</v>
      </c>
      <c r="B78" s="2" t="s">
        <v>570</v>
      </c>
      <c r="C78" s="2" t="s">
        <v>363</v>
      </c>
      <c r="D78" s="2" t="s">
        <v>360</v>
      </c>
      <c r="E78" s="3" t="s">
        <v>1301</v>
      </c>
      <c r="F78" s="60"/>
      <c r="G78" s="60"/>
      <c r="H78" s="60"/>
      <c r="I78" s="60"/>
      <c r="J78" s="60"/>
      <c r="K78" s="60"/>
      <c r="L78" s="60"/>
      <c r="M78" s="60"/>
      <c r="N78" s="60" t="s">
        <v>551</v>
      </c>
      <c r="O78" s="118"/>
      <c r="P78" s="60"/>
      <c r="Q78" s="60" t="s">
        <v>459</v>
      </c>
      <c r="R78" s="60"/>
      <c r="S78" s="60"/>
      <c r="T78" s="60"/>
      <c r="U78" s="60"/>
      <c r="V78" s="118"/>
      <c r="W78" s="60"/>
      <c r="X78" s="60"/>
      <c r="Y78" s="60"/>
      <c r="Z78" s="60"/>
      <c r="AA78" s="60"/>
      <c r="AB78" s="60"/>
      <c r="AC78" s="60"/>
      <c r="AD78" s="60"/>
      <c r="AE78" s="60"/>
      <c r="AF78" s="60"/>
      <c r="AG78" s="60"/>
      <c r="AH78" s="60"/>
      <c r="AI78" s="60"/>
      <c r="AJ78" s="60"/>
      <c r="AK78" s="60"/>
      <c r="AL78" s="60"/>
      <c r="AM78" s="60"/>
      <c r="AN78" s="60" t="s">
        <v>1293</v>
      </c>
      <c r="AO78" s="60"/>
      <c r="AP78" s="60"/>
      <c r="AQ78" s="60"/>
      <c r="AR78" s="60"/>
      <c r="AS78" s="60"/>
      <c r="AT78" s="60"/>
      <c r="AU78" s="60"/>
      <c r="AV78" s="60"/>
      <c r="AW78" s="60"/>
      <c r="AX78" s="60"/>
      <c r="AY78" s="60"/>
      <c r="AZ78" s="60"/>
      <c r="BA78" s="60"/>
      <c r="BB78" s="60"/>
      <c r="BC78" s="60"/>
      <c r="BD78" s="60" t="s">
        <v>809</v>
      </c>
      <c r="BE78" s="60" t="s">
        <v>810</v>
      </c>
      <c r="BF78" s="60" t="s">
        <v>811</v>
      </c>
      <c r="BG78" s="60"/>
      <c r="BH78" s="60"/>
      <c r="BI78" s="60"/>
      <c r="BJ78" s="60" t="s">
        <v>948</v>
      </c>
      <c r="BK78" s="60"/>
      <c r="BL78" s="60"/>
      <c r="BM78" s="60"/>
      <c r="BN78" s="60"/>
      <c r="BO78" s="60"/>
      <c r="BP78" s="60" t="s">
        <v>1057</v>
      </c>
      <c r="BQ78" s="60"/>
      <c r="BR78" s="60"/>
      <c r="BS78" s="86"/>
      <c r="BT78" s="60"/>
      <c r="BU78" s="60" t="s">
        <v>1330</v>
      </c>
      <c r="BV78" s="118"/>
      <c r="BW78" s="60"/>
      <c r="BX78" s="60"/>
      <c r="BY78" s="60"/>
      <c r="BZ78" s="86"/>
      <c r="CA78" s="60"/>
      <c r="CB78" s="86" t="s">
        <v>739</v>
      </c>
      <c r="CC78" s="152"/>
      <c r="CD78" s="118"/>
      <c r="CE78" s="60"/>
      <c r="CF78" s="60"/>
      <c r="CG78" s="60"/>
      <c r="CH78" s="60"/>
      <c r="CI78" s="60"/>
      <c r="CJ78" s="60"/>
      <c r="CK78" s="60"/>
      <c r="CL78" s="60"/>
      <c r="CM78" s="60"/>
      <c r="CN78" s="81"/>
    </row>
    <row r="79" spans="1:92" ht="201.6">
      <c r="A79" s="2" t="s">
        <v>268</v>
      </c>
      <c r="B79" s="2" t="s">
        <v>570</v>
      </c>
      <c r="C79" s="2" t="s">
        <v>607</v>
      </c>
      <c r="D79" s="2" t="s">
        <v>360</v>
      </c>
      <c r="E79" s="3" t="s">
        <v>1299</v>
      </c>
      <c r="F79" s="60"/>
      <c r="G79" s="60"/>
      <c r="H79" s="60"/>
      <c r="I79" s="60"/>
      <c r="J79" s="60"/>
      <c r="K79" s="60"/>
      <c r="L79" s="60"/>
      <c r="M79" s="60"/>
      <c r="N79" s="60" t="s">
        <v>1038</v>
      </c>
      <c r="O79" s="118"/>
      <c r="P79" s="60"/>
      <c r="Q79" s="60"/>
      <c r="R79" s="60"/>
      <c r="S79" s="60"/>
      <c r="T79" s="60"/>
      <c r="U79" s="61"/>
      <c r="V79" s="118"/>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t="s">
        <v>1469</v>
      </c>
      <c r="BP79" s="60"/>
      <c r="BQ79" s="60"/>
      <c r="BR79" s="60"/>
      <c r="BS79" s="86"/>
      <c r="BT79" s="60"/>
      <c r="BU79" s="60"/>
      <c r="BV79" s="118"/>
      <c r="BW79" s="60"/>
      <c r="BX79" s="60"/>
      <c r="BY79" s="60"/>
      <c r="BZ79" s="86"/>
      <c r="CA79" s="60"/>
      <c r="CB79" s="86"/>
      <c r="CC79" s="152"/>
      <c r="CD79" s="118"/>
      <c r="CE79" s="60"/>
      <c r="CF79" s="60"/>
      <c r="CG79" s="60"/>
      <c r="CH79" s="60"/>
      <c r="CI79" s="60"/>
      <c r="CJ79" s="60"/>
      <c r="CK79" s="60"/>
      <c r="CL79" s="60"/>
      <c r="CM79" s="60"/>
      <c r="CN79" s="81"/>
    </row>
    <row r="80" spans="1:92" ht="403.2">
      <c r="A80" s="2" t="s">
        <v>268</v>
      </c>
      <c r="B80" s="2" t="s">
        <v>570</v>
      </c>
      <c r="C80" s="2" t="s">
        <v>607</v>
      </c>
      <c r="D80" s="2" t="s">
        <v>360</v>
      </c>
      <c r="E80" s="3" t="s">
        <v>1300</v>
      </c>
      <c r="F80" s="60"/>
      <c r="G80" s="60"/>
      <c r="H80" s="60"/>
      <c r="I80" s="60"/>
      <c r="J80" s="60"/>
      <c r="K80" s="60"/>
      <c r="L80" s="60"/>
      <c r="M80" s="60"/>
      <c r="N80" s="60" t="s">
        <v>1038</v>
      </c>
      <c r="O80" s="118"/>
      <c r="P80" s="60"/>
      <c r="Q80" s="60"/>
      <c r="R80" s="60"/>
      <c r="S80" s="60"/>
      <c r="T80" s="60"/>
      <c r="U80" s="61"/>
      <c r="V80" s="118"/>
      <c r="W80" s="60"/>
      <c r="X80" s="60"/>
      <c r="Y80" s="60"/>
      <c r="Z80" s="60"/>
      <c r="AA80" s="60"/>
      <c r="AB80" s="60"/>
      <c r="AC80" s="60"/>
      <c r="AD80" s="60"/>
      <c r="AE80" s="60" t="s">
        <v>1415</v>
      </c>
      <c r="AF80" s="60"/>
      <c r="AG80" s="60"/>
      <c r="AH80" s="60"/>
      <c r="AI80" s="60"/>
      <c r="AJ80" s="60"/>
      <c r="AK80" s="60"/>
      <c r="AL80" s="60"/>
      <c r="AM80" s="60"/>
      <c r="AN80" s="60"/>
      <c r="AO80" s="60"/>
      <c r="AP80" s="60" t="s">
        <v>1297</v>
      </c>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t="s">
        <v>1040</v>
      </c>
      <c r="BP80" s="60"/>
      <c r="BQ80" s="60"/>
      <c r="BR80" s="60"/>
      <c r="BS80" s="86"/>
      <c r="BT80" s="60"/>
      <c r="BU80" s="60"/>
      <c r="BV80" s="118"/>
      <c r="BW80" s="60"/>
      <c r="BX80" s="60"/>
      <c r="BY80" s="60"/>
      <c r="BZ80" s="86"/>
      <c r="CA80" s="60"/>
      <c r="CB80" s="86"/>
      <c r="CC80" s="152"/>
      <c r="CD80" s="118"/>
      <c r="CE80" s="60"/>
      <c r="CF80" s="60"/>
      <c r="CG80" s="60"/>
      <c r="CH80" s="60"/>
      <c r="CI80" s="60"/>
      <c r="CJ80" s="60"/>
      <c r="CK80" s="60"/>
      <c r="CL80" s="60"/>
      <c r="CM80" s="60"/>
      <c r="CN80" s="81"/>
    </row>
    <row r="81" spans="1:92" ht="408.6" customHeight="1">
      <c r="A81" s="2" t="s">
        <v>268</v>
      </c>
      <c r="B81" s="2" t="s">
        <v>540</v>
      </c>
      <c r="C81" s="2" t="s">
        <v>273</v>
      </c>
      <c r="D81" s="2" t="s">
        <v>354</v>
      </c>
      <c r="E81" s="3" t="s">
        <v>544</v>
      </c>
      <c r="F81" s="60"/>
      <c r="G81" s="60"/>
      <c r="H81" s="60"/>
      <c r="I81" s="60"/>
      <c r="J81" s="60"/>
      <c r="K81" s="60"/>
      <c r="L81" s="60"/>
      <c r="M81" s="60"/>
      <c r="N81" s="60" t="s">
        <v>550</v>
      </c>
      <c r="O81" s="118"/>
      <c r="P81" s="60"/>
      <c r="Q81" s="60" t="s">
        <v>459</v>
      </c>
      <c r="R81" s="60"/>
      <c r="S81" s="60"/>
      <c r="T81" s="60" t="s">
        <v>460</v>
      </c>
      <c r="U81" s="60"/>
      <c r="V81" s="118"/>
      <c r="W81" s="60"/>
      <c r="X81" s="60"/>
      <c r="Y81" s="60"/>
      <c r="Z81" s="60"/>
      <c r="AA81" s="60"/>
      <c r="AB81" s="60"/>
      <c r="AC81" s="60"/>
      <c r="AD81" s="60"/>
      <c r="AE81" s="60" t="s">
        <v>1421</v>
      </c>
      <c r="AF81" s="60"/>
      <c r="AG81" s="60"/>
      <c r="AH81" s="60"/>
      <c r="AI81" s="60"/>
      <c r="AJ81" s="60"/>
      <c r="AK81" s="60" t="s">
        <v>1243</v>
      </c>
      <c r="AL81" s="60"/>
      <c r="AM81" s="60" t="s">
        <v>1327</v>
      </c>
      <c r="AN81" s="60" t="s">
        <v>1292</v>
      </c>
      <c r="AO81" s="60" t="s">
        <v>1313</v>
      </c>
      <c r="AP81" s="60"/>
      <c r="AQ81" s="60"/>
      <c r="AR81" s="60"/>
      <c r="AS81" s="60" t="s">
        <v>1244</v>
      </c>
      <c r="AT81" s="60" t="s">
        <v>1217</v>
      </c>
      <c r="AU81" s="60"/>
      <c r="AV81" s="60"/>
      <c r="AW81" s="60"/>
      <c r="AX81" s="60"/>
      <c r="AY81" s="60"/>
      <c r="AZ81" s="60"/>
      <c r="BA81" s="60"/>
      <c r="BB81" s="60"/>
      <c r="BC81" s="60" t="s">
        <v>812</v>
      </c>
      <c r="BD81" s="60"/>
      <c r="BE81" s="60" t="s">
        <v>813</v>
      </c>
      <c r="BF81" s="60"/>
      <c r="BG81" s="60"/>
      <c r="BH81" s="60"/>
      <c r="BI81" s="60"/>
      <c r="BJ81" s="60"/>
      <c r="BK81" s="60" t="s">
        <v>1595</v>
      </c>
      <c r="BL81" s="60"/>
      <c r="BM81" s="60"/>
      <c r="BN81" s="60"/>
      <c r="BO81" s="60"/>
      <c r="BP81" s="60"/>
      <c r="BQ81" s="60"/>
      <c r="BR81" s="60"/>
      <c r="BS81" s="86" t="s">
        <v>1468</v>
      </c>
      <c r="BT81" s="60"/>
      <c r="BU81" s="60" t="s">
        <v>1132</v>
      </c>
      <c r="BV81" s="118" t="s">
        <v>916</v>
      </c>
      <c r="BW81" s="60" t="s">
        <v>1510</v>
      </c>
      <c r="BX81" s="60"/>
      <c r="BY81" s="60" t="s">
        <v>728</v>
      </c>
      <c r="BZ81" s="86"/>
      <c r="CA81" s="60"/>
      <c r="CB81" s="86" t="s">
        <v>1172</v>
      </c>
      <c r="CC81" s="152"/>
      <c r="CD81" s="118"/>
      <c r="CE81" s="60"/>
      <c r="CF81" s="60"/>
      <c r="CG81" s="60"/>
      <c r="CH81" s="60"/>
      <c r="CI81" s="60"/>
      <c r="CJ81" s="60"/>
      <c r="CK81" s="60"/>
      <c r="CL81" s="60"/>
      <c r="CM81" s="60"/>
      <c r="CN81" s="81"/>
    </row>
    <row r="82" spans="1:92" ht="396.6" customHeight="1">
      <c r="A82" s="2" t="s">
        <v>268</v>
      </c>
      <c r="B82" s="2" t="s">
        <v>571</v>
      </c>
      <c r="C82" s="2" t="s">
        <v>273</v>
      </c>
      <c r="D82" s="2" t="s">
        <v>357</v>
      </c>
      <c r="E82" s="3" t="s">
        <v>415</v>
      </c>
      <c r="F82" s="60"/>
      <c r="G82" s="60"/>
      <c r="H82" s="60"/>
      <c r="I82" s="60"/>
      <c r="J82" s="60"/>
      <c r="K82" s="60"/>
      <c r="L82" s="60"/>
      <c r="M82" s="60"/>
      <c r="N82" s="60"/>
      <c r="O82" s="118"/>
      <c r="P82" s="60"/>
      <c r="Q82" s="60" t="s">
        <v>461</v>
      </c>
      <c r="R82" s="60"/>
      <c r="S82" s="60"/>
      <c r="T82" s="60" t="s">
        <v>462</v>
      </c>
      <c r="U82" s="60"/>
      <c r="V82" s="118"/>
      <c r="W82" s="60"/>
      <c r="X82" s="60" t="s">
        <v>1010</v>
      </c>
      <c r="Y82" s="60"/>
      <c r="Z82" s="60"/>
      <c r="AA82" s="60"/>
      <c r="AB82" s="60"/>
      <c r="AC82" s="60"/>
      <c r="AD82" s="60"/>
      <c r="AE82" s="60"/>
      <c r="AF82" s="60"/>
      <c r="AG82" s="60"/>
      <c r="AH82" s="60"/>
      <c r="AI82" s="60"/>
      <c r="AJ82" s="60"/>
      <c r="AK82" s="60"/>
      <c r="AL82" s="60"/>
      <c r="AM82" s="60"/>
      <c r="AN82" s="60"/>
      <c r="AO82" s="60"/>
      <c r="AP82" s="60"/>
      <c r="AQ82" s="60"/>
      <c r="AR82" s="60"/>
      <c r="AS82" s="60" t="s">
        <v>1231</v>
      </c>
      <c r="AT82" s="60"/>
      <c r="AU82" s="60"/>
      <c r="AV82" s="60"/>
      <c r="AW82" s="60"/>
      <c r="AX82" s="60"/>
      <c r="AY82" s="60"/>
      <c r="AZ82" s="60"/>
      <c r="BA82" s="60"/>
      <c r="BB82" s="60"/>
      <c r="BC82" s="60"/>
      <c r="BD82" s="60"/>
      <c r="BE82" s="60" t="s">
        <v>815</v>
      </c>
      <c r="BF82" s="60"/>
      <c r="BG82" s="60"/>
      <c r="BH82" s="60"/>
      <c r="BI82" s="60"/>
      <c r="BJ82" s="60"/>
      <c r="BK82" s="60" t="s">
        <v>1596</v>
      </c>
      <c r="BL82" s="60"/>
      <c r="BM82" s="60"/>
      <c r="BN82" s="60"/>
      <c r="BO82" s="60"/>
      <c r="BP82" s="60"/>
      <c r="BQ82" s="60"/>
      <c r="BR82" s="60"/>
      <c r="BS82" s="86"/>
      <c r="BT82" s="60"/>
      <c r="BU82" s="60" t="s">
        <v>1115</v>
      </c>
      <c r="BV82" s="118"/>
      <c r="BW82" s="60" t="s">
        <v>1508</v>
      </c>
      <c r="BX82" s="60"/>
      <c r="BY82" s="60" t="s">
        <v>719</v>
      </c>
      <c r="BZ82" s="86" t="s">
        <v>1493</v>
      </c>
      <c r="CA82" s="60"/>
      <c r="CB82" s="86" t="s">
        <v>1166</v>
      </c>
      <c r="CC82" s="152"/>
      <c r="CD82" s="118"/>
      <c r="CE82" s="60"/>
      <c r="CF82" s="60"/>
      <c r="CG82" s="60"/>
      <c r="CH82" s="60"/>
      <c r="CI82" s="60"/>
      <c r="CJ82" s="60"/>
      <c r="CK82" s="60"/>
      <c r="CL82" s="60"/>
      <c r="CM82" s="60"/>
      <c r="CN82" s="81"/>
    </row>
    <row r="83" spans="1:92" ht="322.95" customHeight="1">
      <c r="A83" s="2" t="s">
        <v>268</v>
      </c>
      <c r="B83" s="2" t="s">
        <v>642</v>
      </c>
      <c r="C83" s="2" t="s">
        <v>1234</v>
      </c>
      <c r="D83" s="2" t="s">
        <v>618</v>
      </c>
      <c r="E83" s="3" t="s">
        <v>1235</v>
      </c>
      <c r="F83" s="60"/>
      <c r="G83" s="60"/>
      <c r="H83" s="60"/>
      <c r="I83" s="60"/>
      <c r="J83" s="60"/>
      <c r="K83" s="60"/>
      <c r="L83" s="60"/>
      <c r="M83" s="60"/>
      <c r="N83" s="60"/>
      <c r="O83" s="118" t="s">
        <v>1381</v>
      </c>
      <c r="P83" s="60"/>
      <c r="Q83" s="60"/>
      <c r="R83" s="60"/>
      <c r="S83" s="60"/>
      <c r="T83" s="60"/>
      <c r="U83" s="61"/>
      <c r="V83" s="118"/>
      <c r="W83" s="60"/>
      <c r="X83" s="60"/>
      <c r="Y83" s="60"/>
      <c r="Z83" s="60"/>
      <c r="AA83" s="60"/>
      <c r="AB83" s="60"/>
      <c r="AC83" s="60"/>
      <c r="AD83" s="60"/>
      <c r="AE83" s="60" t="s">
        <v>1427</v>
      </c>
      <c r="AF83" s="60"/>
      <c r="AG83" s="60"/>
      <c r="AH83" s="60"/>
      <c r="AI83" s="60"/>
      <c r="AJ83" s="60"/>
      <c r="AK83" s="1"/>
      <c r="AL83" s="60"/>
      <c r="AM83" s="60" t="s">
        <v>1323</v>
      </c>
      <c r="AN83" s="60" t="s">
        <v>1291</v>
      </c>
      <c r="AO83" s="60"/>
      <c r="AP83" s="60"/>
      <c r="AQ83" s="60"/>
      <c r="AR83" s="60"/>
      <c r="AS83" s="60" t="s">
        <v>1236</v>
      </c>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118"/>
      <c r="BW83" s="60"/>
      <c r="BX83" s="60"/>
      <c r="BY83" s="60"/>
      <c r="BZ83" s="86"/>
      <c r="CA83" s="60"/>
      <c r="CB83" s="86"/>
      <c r="CC83" s="152"/>
      <c r="CD83" s="118"/>
      <c r="CE83" s="60"/>
      <c r="CF83" s="60"/>
      <c r="CG83" s="60"/>
      <c r="CH83" s="60"/>
      <c r="CI83" s="60"/>
      <c r="CJ83" s="60"/>
      <c r="CK83" s="60"/>
      <c r="CL83" s="60"/>
      <c r="CM83" s="60"/>
      <c r="CN83" s="81"/>
    </row>
    <row r="84" spans="1:92" ht="273.60000000000002">
      <c r="A84" s="2" t="s">
        <v>268</v>
      </c>
      <c r="B84" s="2" t="s">
        <v>642</v>
      </c>
      <c r="C84" s="2" t="s">
        <v>282</v>
      </c>
      <c r="D84" s="2" t="s">
        <v>618</v>
      </c>
      <c r="E84" s="3" t="s">
        <v>1335</v>
      </c>
      <c r="F84" s="60" t="s">
        <v>658</v>
      </c>
      <c r="G84" s="60"/>
      <c r="H84" s="60"/>
      <c r="I84" s="60"/>
      <c r="J84" s="60"/>
      <c r="K84" s="60"/>
      <c r="L84" s="60"/>
      <c r="M84" s="60"/>
      <c r="N84" s="60" t="s">
        <v>464</v>
      </c>
      <c r="O84" s="118" t="s">
        <v>1381</v>
      </c>
      <c r="P84" s="60"/>
      <c r="Q84" s="60"/>
      <c r="R84" s="60"/>
      <c r="S84" s="60"/>
      <c r="T84" s="60"/>
      <c r="U84" s="60"/>
      <c r="V84" s="118"/>
      <c r="W84" s="60"/>
      <c r="X84" s="60"/>
      <c r="Y84" s="60"/>
      <c r="Z84" s="60"/>
      <c r="AA84" s="60"/>
      <c r="AB84" s="60"/>
      <c r="AC84" s="60"/>
      <c r="AD84" s="60"/>
      <c r="AE84" s="60" t="s">
        <v>1403</v>
      </c>
      <c r="AF84" s="60"/>
      <c r="AG84" s="60"/>
      <c r="AH84" s="60"/>
      <c r="AI84" s="60"/>
      <c r="AJ84" s="60"/>
      <c r="AK84" s="60" t="s">
        <v>1212</v>
      </c>
      <c r="AL84" s="60"/>
      <c r="AM84" s="60" t="s">
        <v>1324</v>
      </c>
      <c r="AN84" s="60" t="s">
        <v>1290</v>
      </c>
      <c r="AO84" s="60"/>
      <c r="AP84" s="60"/>
      <c r="AQ84" s="60"/>
      <c r="AR84" s="60"/>
      <c r="AS84" s="60" t="s">
        <v>1246</v>
      </c>
      <c r="AT84" s="60" t="s">
        <v>1222</v>
      </c>
      <c r="AU84" s="60"/>
      <c r="AV84" s="60"/>
      <c r="AW84" s="60"/>
      <c r="AX84" s="60"/>
      <c r="AY84" s="60"/>
      <c r="AZ84" s="60"/>
      <c r="BA84" s="60"/>
      <c r="BB84" s="60"/>
      <c r="BC84" s="60"/>
      <c r="BD84" s="60"/>
      <c r="BE84" s="60"/>
      <c r="BF84" s="60"/>
      <c r="BG84" s="60"/>
      <c r="BH84" s="60"/>
      <c r="BI84" s="60"/>
      <c r="BJ84" s="60"/>
      <c r="BK84" s="60"/>
      <c r="BL84" s="60"/>
      <c r="BM84" s="60"/>
      <c r="BN84" s="60"/>
      <c r="BO84" s="60"/>
      <c r="BP84" s="60" t="s">
        <v>1059</v>
      </c>
      <c r="BQ84" s="60"/>
      <c r="BR84" s="60"/>
      <c r="BS84" s="86"/>
      <c r="BT84" s="60"/>
      <c r="BU84" s="60"/>
      <c r="BV84" s="118"/>
      <c r="BW84" s="60"/>
      <c r="BX84" s="60"/>
      <c r="BY84" s="60"/>
      <c r="BZ84" s="86"/>
      <c r="CA84" s="60"/>
      <c r="CB84" s="86"/>
      <c r="CC84" s="152"/>
      <c r="CD84" s="118"/>
      <c r="CE84" s="60"/>
      <c r="CF84" s="60"/>
      <c r="CG84" s="60"/>
      <c r="CH84" s="60"/>
      <c r="CI84" s="60"/>
      <c r="CJ84" s="60"/>
      <c r="CK84" s="60"/>
      <c r="CL84" s="60"/>
      <c r="CM84" s="60"/>
      <c r="CN84" s="81"/>
    </row>
    <row r="85" spans="1:92" ht="100.8">
      <c r="A85" s="2" t="s">
        <v>268</v>
      </c>
      <c r="B85" s="2" t="s">
        <v>540</v>
      </c>
      <c r="C85" s="2" t="s">
        <v>273</v>
      </c>
      <c r="D85" s="2" t="s">
        <v>358</v>
      </c>
      <c r="E85" s="3" t="s">
        <v>413</v>
      </c>
      <c r="F85" s="60"/>
      <c r="G85" s="60"/>
      <c r="H85" s="60"/>
      <c r="I85" s="60"/>
      <c r="J85" s="60"/>
      <c r="K85" s="60"/>
      <c r="L85" s="60"/>
      <c r="M85" s="60"/>
      <c r="N85" s="60"/>
      <c r="O85" s="118"/>
      <c r="P85" s="60"/>
      <c r="Q85" s="60"/>
      <c r="R85" s="60"/>
      <c r="S85" s="60"/>
      <c r="T85" s="60" t="s">
        <v>463</v>
      </c>
      <c r="U85" s="61"/>
      <c r="V85" s="118"/>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t="s">
        <v>953</v>
      </c>
      <c r="BK85" s="60"/>
      <c r="BL85" s="60"/>
      <c r="BM85" s="60"/>
      <c r="BN85" s="60"/>
      <c r="BO85" s="60"/>
      <c r="BP85" s="60"/>
      <c r="BQ85" s="60"/>
      <c r="BR85" s="60"/>
      <c r="BS85" s="86" t="s">
        <v>1142</v>
      </c>
      <c r="BT85" s="60"/>
      <c r="BU85" s="60"/>
      <c r="BV85" s="118"/>
      <c r="BW85" s="60"/>
      <c r="BX85" s="60"/>
      <c r="BY85" s="60"/>
      <c r="BZ85" s="86"/>
      <c r="CA85" s="60"/>
      <c r="CB85" s="86"/>
      <c r="CC85" s="152"/>
      <c r="CD85" s="118"/>
      <c r="CE85" s="60"/>
      <c r="CF85" s="60"/>
      <c r="CG85" s="60"/>
      <c r="CH85" s="60"/>
      <c r="CI85" s="60"/>
      <c r="CJ85" s="60"/>
      <c r="CK85" s="60"/>
      <c r="CL85" s="60"/>
      <c r="CM85" s="60"/>
      <c r="CN85" s="81"/>
    </row>
    <row r="86" spans="1:92" ht="214.2" customHeight="1">
      <c r="A86" s="2" t="s">
        <v>268</v>
      </c>
      <c r="B86" s="2" t="s">
        <v>570</v>
      </c>
      <c r="C86" s="2" t="s">
        <v>368</v>
      </c>
      <c r="D86" s="2" t="s">
        <v>360</v>
      </c>
      <c r="E86" s="3" t="s">
        <v>1355</v>
      </c>
      <c r="F86" s="60"/>
      <c r="G86" s="60"/>
      <c r="H86" s="60"/>
      <c r="I86" s="60"/>
      <c r="J86" s="60"/>
      <c r="K86" s="60"/>
      <c r="L86" s="60"/>
      <c r="M86" s="60"/>
      <c r="N86" s="60"/>
      <c r="O86" s="118"/>
      <c r="P86" s="60"/>
      <c r="Q86" s="60"/>
      <c r="R86" s="60"/>
      <c r="S86" s="60"/>
      <c r="T86" s="60"/>
      <c r="U86" s="61"/>
      <c r="V86" s="118"/>
      <c r="W86" s="60"/>
      <c r="X86" s="60"/>
      <c r="Y86" s="60" t="s">
        <v>1366</v>
      </c>
      <c r="Z86" s="60"/>
      <c r="AA86" s="60"/>
      <c r="AB86" s="60"/>
      <c r="AC86" s="60"/>
      <c r="AD86" s="60"/>
      <c r="AE86" s="60" t="s">
        <v>1414</v>
      </c>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t="s">
        <v>1112</v>
      </c>
      <c r="BV86" s="118"/>
      <c r="BW86" s="60"/>
      <c r="BX86" s="60"/>
      <c r="BY86" s="60"/>
      <c r="BZ86" s="86"/>
      <c r="CA86" s="60"/>
      <c r="CB86" s="86" t="s">
        <v>1164</v>
      </c>
      <c r="CC86" s="152"/>
      <c r="CD86" s="118"/>
      <c r="CE86" s="60"/>
      <c r="CF86" s="60"/>
      <c r="CG86" s="60"/>
      <c r="CH86" s="60"/>
      <c r="CI86" s="60"/>
      <c r="CJ86" s="60"/>
      <c r="CK86" s="60"/>
      <c r="CL86" s="60"/>
      <c r="CM86" s="60"/>
      <c r="CN86" s="81"/>
    </row>
    <row r="87" spans="1:92" ht="409.6" customHeight="1">
      <c r="A87" s="2" t="s">
        <v>268</v>
      </c>
      <c r="B87" s="2" t="s">
        <v>571</v>
      </c>
      <c r="C87" s="2" t="s">
        <v>273</v>
      </c>
      <c r="D87" s="2" t="s">
        <v>356</v>
      </c>
      <c r="E87" s="3" t="s">
        <v>1332</v>
      </c>
      <c r="F87" s="60"/>
      <c r="G87" s="60"/>
      <c r="H87" s="60"/>
      <c r="I87" s="60"/>
      <c r="J87" s="60"/>
      <c r="K87" s="60"/>
      <c r="L87" s="60"/>
      <c r="M87" s="60"/>
      <c r="N87" s="60"/>
      <c r="O87" s="118"/>
      <c r="P87" s="60"/>
      <c r="Q87" s="60"/>
      <c r="R87" s="60"/>
      <c r="S87" s="60"/>
      <c r="T87" s="60" t="s">
        <v>479</v>
      </c>
      <c r="U87" s="61"/>
      <c r="V87" s="118"/>
      <c r="W87" s="60"/>
      <c r="X87" s="61"/>
      <c r="Y87" s="60" t="s">
        <v>1366</v>
      </c>
      <c r="Z87" s="60"/>
      <c r="AA87" s="60"/>
      <c r="AB87" s="60"/>
      <c r="AC87" s="60"/>
      <c r="AD87" s="60"/>
      <c r="AE87" s="60" t="s">
        <v>1435</v>
      </c>
      <c r="AF87" s="60"/>
      <c r="AG87" s="60"/>
      <c r="AH87" s="60"/>
      <c r="AI87" s="60"/>
      <c r="AJ87" s="60"/>
      <c r="AK87" s="60"/>
      <c r="AL87" s="60"/>
      <c r="AM87" s="60"/>
      <c r="AN87" s="60"/>
      <c r="AO87" s="60"/>
      <c r="AP87" s="60"/>
      <c r="AQ87" s="60"/>
      <c r="AR87" s="60"/>
      <c r="AS87" s="60"/>
      <c r="AT87" s="60"/>
      <c r="AU87" s="60"/>
      <c r="AV87" s="60" t="s">
        <v>1331</v>
      </c>
      <c r="AW87" s="60"/>
      <c r="AX87" s="60"/>
      <c r="AY87" s="60"/>
      <c r="AZ87" s="60"/>
      <c r="BA87" s="60"/>
      <c r="BB87" s="60"/>
      <c r="BC87" s="60"/>
      <c r="BD87" s="60" t="s">
        <v>1454</v>
      </c>
      <c r="BE87" s="60"/>
      <c r="BF87" s="60"/>
      <c r="BG87" s="60"/>
      <c r="BH87" s="60"/>
      <c r="BI87" s="60"/>
      <c r="BJ87" s="60"/>
      <c r="BK87" s="60" t="s">
        <v>1598</v>
      </c>
      <c r="BL87" s="60"/>
      <c r="BM87" s="60"/>
      <c r="BN87" s="60"/>
      <c r="BO87" s="60"/>
      <c r="BP87" s="60"/>
      <c r="BQ87" s="60" t="s">
        <v>1080</v>
      </c>
      <c r="BR87" s="60"/>
      <c r="BS87" s="86"/>
      <c r="BT87" s="60"/>
      <c r="BU87" s="60" t="s">
        <v>1347</v>
      </c>
      <c r="BV87" s="118"/>
      <c r="BW87" s="60"/>
      <c r="BX87" s="60"/>
      <c r="BY87" s="60"/>
      <c r="BZ87" s="86"/>
      <c r="CA87" s="60"/>
      <c r="CB87" s="98" t="s">
        <v>1167</v>
      </c>
      <c r="CC87" s="152"/>
      <c r="CD87" s="118"/>
      <c r="CE87" s="60"/>
      <c r="CF87" s="60"/>
      <c r="CG87" s="60"/>
      <c r="CH87" s="60"/>
      <c r="CI87" s="60"/>
      <c r="CJ87" s="60"/>
      <c r="CK87" s="60"/>
      <c r="CL87" s="60"/>
      <c r="CM87" s="60"/>
      <c r="CN87" s="81"/>
    </row>
    <row r="88" spans="1:92" ht="282" customHeight="1">
      <c r="A88" s="2" t="s">
        <v>268</v>
      </c>
      <c r="B88" s="2" t="s">
        <v>1050</v>
      </c>
      <c r="C88" s="2" t="s">
        <v>607</v>
      </c>
      <c r="D88" s="2" t="s">
        <v>618</v>
      </c>
      <c r="E88" s="3" t="s">
        <v>1053</v>
      </c>
      <c r="F88" s="60"/>
      <c r="G88" s="60"/>
      <c r="H88" s="60"/>
      <c r="I88" s="60"/>
      <c r="J88" s="60"/>
      <c r="K88" s="60"/>
      <c r="L88" s="60"/>
      <c r="M88" s="60"/>
      <c r="N88" s="60"/>
      <c r="O88" s="118"/>
      <c r="P88" s="60"/>
      <c r="Q88" s="60"/>
      <c r="R88" s="60"/>
      <c r="S88" s="60" t="s">
        <v>1005</v>
      </c>
      <c r="T88" s="60"/>
      <c r="U88" s="61"/>
      <c r="V88" s="118"/>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t="s">
        <v>896</v>
      </c>
      <c r="AZ88" s="60"/>
      <c r="BA88" s="60"/>
      <c r="BB88" s="60"/>
      <c r="BC88" s="60"/>
      <c r="BD88" s="60"/>
      <c r="BE88" s="60"/>
      <c r="BF88" s="60"/>
      <c r="BG88" s="60"/>
      <c r="BH88" s="60"/>
      <c r="BI88" s="60"/>
      <c r="BJ88" s="60"/>
      <c r="BK88" s="86" t="s">
        <v>1588</v>
      </c>
      <c r="BL88" s="60"/>
      <c r="BM88" s="60"/>
      <c r="BN88" s="60"/>
      <c r="BO88" s="60"/>
      <c r="BP88" s="86" t="s">
        <v>1054</v>
      </c>
      <c r="BQ88" s="60" t="s">
        <v>1070</v>
      </c>
      <c r="BR88" s="60"/>
      <c r="BS88" s="86"/>
      <c r="BT88" s="60"/>
      <c r="BU88" s="60"/>
      <c r="BV88" s="118"/>
      <c r="BW88" s="60"/>
      <c r="BX88" s="60"/>
      <c r="BY88" s="60"/>
      <c r="BZ88" s="86"/>
      <c r="CA88" s="60"/>
      <c r="CB88" s="86"/>
      <c r="CC88" s="152"/>
      <c r="CD88" s="118"/>
      <c r="CE88" s="60"/>
      <c r="CF88" s="60"/>
      <c r="CG88" s="60"/>
      <c r="CH88" s="60"/>
      <c r="CI88" s="60"/>
      <c r="CJ88" s="60"/>
      <c r="CK88" s="60"/>
      <c r="CL88" s="60"/>
      <c r="CM88" s="60"/>
      <c r="CN88" s="81"/>
    </row>
    <row r="89" spans="1:92" ht="374.4">
      <c r="A89" s="2" t="s">
        <v>268</v>
      </c>
      <c r="B89" s="2" t="s">
        <v>565</v>
      </c>
      <c r="C89" s="2" t="s">
        <v>364</v>
      </c>
      <c r="D89" s="82" t="s">
        <v>353</v>
      </c>
      <c r="E89" s="3" t="s">
        <v>309</v>
      </c>
      <c r="F89" s="60"/>
      <c r="G89" s="60"/>
      <c r="H89" s="60"/>
      <c r="I89" s="60"/>
      <c r="J89" s="60"/>
      <c r="K89" s="60"/>
      <c r="L89" s="60"/>
      <c r="M89" s="60" t="s">
        <v>691</v>
      </c>
      <c r="N89" s="60"/>
      <c r="O89" s="118"/>
      <c r="P89" s="60"/>
      <c r="Q89" s="60" t="s">
        <v>465</v>
      </c>
      <c r="R89" s="60"/>
      <c r="S89" s="60"/>
      <c r="T89" s="60" t="s">
        <v>466</v>
      </c>
      <c r="U89" s="60"/>
      <c r="V89" s="118"/>
      <c r="W89" s="60"/>
      <c r="X89" s="60"/>
      <c r="Y89" s="60"/>
      <c r="Z89" s="60"/>
      <c r="AA89" s="60"/>
      <c r="AB89" s="60"/>
      <c r="AC89" s="60"/>
      <c r="AD89" s="60"/>
      <c r="AE89" s="60" t="s">
        <v>1430</v>
      </c>
      <c r="AF89" s="60"/>
      <c r="AG89" s="60"/>
      <c r="AH89" s="60"/>
      <c r="AI89" s="60"/>
      <c r="AJ89" s="60"/>
      <c r="AK89" s="60"/>
      <c r="AL89" s="60"/>
      <c r="AM89" s="60"/>
      <c r="AN89" s="60"/>
      <c r="AO89" s="60"/>
      <c r="AP89" s="60"/>
      <c r="AQ89" s="60"/>
      <c r="AR89" s="60"/>
      <c r="AS89" s="60"/>
      <c r="AT89" s="60"/>
      <c r="AU89" s="60"/>
      <c r="AV89" s="60"/>
      <c r="AW89" s="60"/>
      <c r="AX89" s="60"/>
      <c r="AY89" s="60"/>
      <c r="AZ89" s="60"/>
      <c r="BA89" s="60" t="s">
        <v>1453</v>
      </c>
      <c r="BB89" s="60"/>
      <c r="BC89" s="60"/>
      <c r="BD89" s="60"/>
      <c r="BE89" s="60"/>
      <c r="BF89" s="60"/>
      <c r="BG89" s="60"/>
      <c r="BH89" s="60"/>
      <c r="BI89" s="60"/>
      <c r="BJ89" s="60"/>
      <c r="BK89" s="60"/>
      <c r="BL89" s="60"/>
      <c r="BM89" s="60"/>
      <c r="BN89" s="60"/>
      <c r="BO89" s="60"/>
      <c r="BP89" s="60"/>
      <c r="BQ89" s="60" t="s">
        <v>1074</v>
      </c>
      <c r="BR89" s="60"/>
      <c r="BS89" s="86"/>
      <c r="BT89" s="60"/>
      <c r="BU89" s="60" t="s">
        <v>1125</v>
      </c>
      <c r="BV89" s="118"/>
      <c r="BW89" s="60"/>
      <c r="BX89" s="60"/>
      <c r="BY89" s="60"/>
      <c r="BZ89" s="86"/>
      <c r="CA89" s="60"/>
      <c r="CB89" s="86"/>
      <c r="CC89" s="152"/>
      <c r="CD89" s="118"/>
      <c r="CE89" s="60"/>
      <c r="CF89" s="60"/>
      <c r="CG89" s="60"/>
      <c r="CH89" s="60"/>
      <c r="CI89" s="60"/>
      <c r="CJ89" s="60"/>
      <c r="CK89" s="60"/>
      <c r="CL89" s="60"/>
      <c r="CM89" s="60"/>
      <c r="CN89" s="81"/>
    </row>
    <row r="90" spans="1:92" ht="115.2">
      <c r="A90" s="2" t="s">
        <v>268</v>
      </c>
      <c r="B90" s="2" t="s">
        <v>570</v>
      </c>
      <c r="C90" s="2" t="s">
        <v>368</v>
      </c>
      <c r="D90" s="2" t="s">
        <v>356</v>
      </c>
      <c r="E90" s="3" t="s">
        <v>341</v>
      </c>
      <c r="F90" s="60"/>
      <c r="G90" s="60"/>
      <c r="H90" s="60"/>
      <c r="I90" s="60"/>
      <c r="J90" s="60"/>
      <c r="K90" s="60"/>
      <c r="L90" s="60"/>
      <c r="M90" s="60"/>
      <c r="N90" s="60"/>
      <c r="O90" s="118"/>
      <c r="P90" s="60"/>
      <c r="Q90" s="60"/>
      <c r="R90" s="60"/>
      <c r="S90" s="60"/>
      <c r="T90" s="60" t="s">
        <v>467</v>
      </c>
      <c r="U90" s="61"/>
      <c r="V90" s="118"/>
      <c r="W90" s="60"/>
      <c r="X90" s="60"/>
      <c r="Y90" s="60"/>
      <c r="Z90" s="60"/>
      <c r="AA90" s="60"/>
      <c r="AB90" s="60"/>
      <c r="AC90" s="60"/>
      <c r="AD90" s="60"/>
      <c r="AE90" s="60" t="s">
        <v>1412</v>
      </c>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86"/>
      <c r="BT90" s="60"/>
      <c r="BU90" s="60"/>
      <c r="BV90" s="118"/>
      <c r="BW90" s="60"/>
      <c r="BX90" s="60"/>
      <c r="BY90" s="60"/>
      <c r="BZ90" s="86" t="s">
        <v>1155</v>
      </c>
      <c r="CA90" s="60"/>
      <c r="CB90" s="86" t="s">
        <v>740</v>
      </c>
      <c r="CC90" s="152"/>
      <c r="CD90" s="118"/>
      <c r="CE90" s="60"/>
      <c r="CF90" s="60"/>
      <c r="CG90" s="60"/>
      <c r="CH90" s="60"/>
      <c r="CI90" s="60"/>
      <c r="CJ90" s="60"/>
      <c r="CK90" s="60"/>
      <c r="CL90" s="60"/>
      <c r="CM90" s="60"/>
      <c r="CN90" s="81"/>
    </row>
    <row r="91" spans="1:92" ht="100.8">
      <c r="A91" s="2" t="s">
        <v>268</v>
      </c>
      <c r="B91" s="2" t="s">
        <v>642</v>
      </c>
      <c r="C91" s="2" t="s">
        <v>607</v>
      </c>
      <c r="D91" s="2" t="s">
        <v>618</v>
      </c>
      <c r="E91" s="3" t="s">
        <v>986</v>
      </c>
      <c r="F91" s="60"/>
      <c r="G91" s="60"/>
      <c r="H91" s="60"/>
      <c r="I91" s="60"/>
      <c r="J91" s="60"/>
      <c r="K91" s="60"/>
      <c r="L91" s="60"/>
      <c r="M91" s="60"/>
      <c r="N91" s="60"/>
      <c r="O91" s="118"/>
      <c r="P91" s="60"/>
      <c r="Q91" s="60"/>
      <c r="R91" s="60"/>
      <c r="S91" s="60"/>
      <c r="T91" s="60"/>
      <c r="U91" s="61"/>
      <c r="V91" s="118"/>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t="s">
        <v>987</v>
      </c>
      <c r="BN91" s="60"/>
      <c r="BO91" s="60"/>
      <c r="BP91" s="60" t="s">
        <v>1059</v>
      </c>
      <c r="BQ91" s="60"/>
      <c r="BR91" s="60"/>
      <c r="BS91" s="86"/>
      <c r="BT91" s="60"/>
      <c r="BU91" s="60"/>
      <c r="BV91" s="118"/>
      <c r="BW91" s="60"/>
      <c r="BX91" s="60"/>
      <c r="BY91" s="60"/>
      <c r="BZ91" s="86"/>
      <c r="CA91" s="60"/>
      <c r="CB91" s="86"/>
      <c r="CC91" s="152"/>
      <c r="CD91" s="118"/>
      <c r="CE91" s="60"/>
      <c r="CF91" s="60"/>
      <c r="CG91" s="60"/>
      <c r="CH91" s="60"/>
      <c r="CI91" s="60"/>
      <c r="CJ91" s="60"/>
      <c r="CK91" s="60"/>
      <c r="CL91" s="60"/>
      <c r="CM91" s="60"/>
      <c r="CN91" s="81"/>
    </row>
    <row r="92" spans="1:92" ht="43.2">
      <c r="A92" s="2" t="s">
        <v>268</v>
      </c>
      <c r="B92" s="2" t="s">
        <v>565</v>
      </c>
      <c r="C92" s="2" t="s">
        <v>273</v>
      </c>
      <c r="D92" s="2" t="s">
        <v>618</v>
      </c>
      <c r="E92" s="3" t="s">
        <v>601</v>
      </c>
      <c r="F92" s="60"/>
      <c r="G92" s="60"/>
      <c r="H92" s="60"/>
      <c r="I92" s="60"/>
      <c r="J92" s="60"/>
      <c r="K92" s="60"/>
      <c r="L92" s="60"/>
      <c r="M92" s="60"/>
      <c r="N92" s="60" t="s">
        <v>602</v>
      </c>
      <c r="O92" s="118"/>
      <c r="P92" s="60"/>
      <c r="Q92" s="60"/>
      <c r="R92" s="60"/>
      <c r="S92" s="60"/>
      <c r="T92" s="60"/>
      <c r="U92" s="61"/>
      <c r="V92" s="118"/>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86"/>
      <c r="BT92" s="60"/>
      <c r="BU92" s="60" t="s">
        <v>1111</v>
      </c>
      <c r="BV92" s="118"/>
      <c r="BW92" s="60"/>
      <c r="BX92" s="60"/>
      <c r="BY92" s="60"/>
      <c r="BZ92" s="86"/>
      <c r="CA92" s="60"/>
      <c r="CB92" s="86"/>
      <c r="CC92" s="152"/>
      <c r="CD92" s="118"/>
      <c r="CE92" s="60"/>
      <c r="CF92" s="60"/>
      <c r="CG92" s="60"/>
      <c r="CH92" s="60"/>
      <c r="CI92" s="60"/>
      <c r="CJ92" s="60"/>
      <c r="CK92" s="60"/>
      <c r="CL92" s="60"/>
      <c r="CM92" s="60"/>
      <c r="CN92" s="81"/>
    </row>
    <row r="93" spans="1:92" ht="172.8">
      <c r="A93" s="2" t="s">
        <v>268</v>
      </c>
      <c r="B93" s="2" t="s">
        <v>571</v>
      </c>
      <c r="C93" s="2" t="s">
        <v>1083</v>
      </c>
      <c r="D93" s="2" t="s">
        <v>618</v>
      </c>
      <c r="E93" s="3" t="s">
        <v>1337</v>
      </c>
      <c r="F93" s="60"/>
      <c r="G93" s="60"/>
      <c r="H93" s="60"/>
      <c r="I93" s="60"/>
      <c r="J93" s="60"/>
      <c r="K93" s="60"/>
      <c r="L93" s="60"/>
      <c r="M93" s="60"/>
      <c r="N93" s="60"/>
      <c r="O93" s="118"/>
      <c r="P93" s="60"/>
      <c r="Q93" s="60"/>
      <c r="R93" s="60"/>
      <c r="S93" s="60"/>
      <c r="T93" s="60"/>
      <c r="U93" s="61"/>
      <c r="V93" s="118"/>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t="s">
        <v>1082</v>
      </c>
      <c r="BR93" s="60"/>
      <c r="BS93" s="86" t="s">
        <v>1150</v>
      </c>
      <c r="BT93" s="60"/>
      <c r="BU93" s="60"/>
      <c r="BV93" s="118"/>
      <c r="BW93" s="60"/>
      <c r="BX93" s="60"/>
      <c r="BY93" s="60"/>
      <c r="BZ93" s="86"/>
      <c r="CA93" s="60"/>
      <c r="CB93" s="86"/>
      <c r="CC93" s="152"/>
      <c r="CD93" s="118"/>
      <c r="CE93" s="60"/>
      <c r="CF93" s="60"/>
      <c r="CG93" s="60"/>
      <c r="CH93" s="60"/>
      <c r="CI93" s="60"/>
      <c r="CJ93" s="60"/>
      <c r="CK93" s="60"/>
      <c r="CL93" s="60"/>
      <c r="CM93" s="60"/>
      <c r="CN93" s="81"/>
    </row>
    <row r="94" spans="1:92" ht="100.8">
      <c r="A94" s="2" t="s">
        <v>268</v>
      </c>
      <c r="B94" s="2" t="s">
        <v>567</v>
      </c>
      <c r="C94" s="2" t="s">
        <v>607</v>
      </c>
      <c r="D94" s="2" t="s">
        <v>618</v>
      </c>
      <c r="E94" s="3" t="s">
        <v>1055</v>
      </c>
      <c r="F94" s="60"/>
      <c r="G94" s="60"/>
      <c r="H94" s="60"/>
      <c r="I94" s="60"/>
      <c r="J94" s="60"/>
      <c r="K94" s="60"/>
      <c r="L94" s="60"/>
      <c r="M94" s="60"/>
      <c r="N94" s="60"/>
      <c r="O94" s="118"/>
      <c r="P94" s="60"/>
      <c r="Q94" s="60"/>
      <c r="R94" s="60"/>
      <c r="S94" s="60"/>
      <c r="T94" s="60"/>
      <c r="U94" s="61"/>
      <c r="V94" s="118"/>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86" t="s">
        <v>1056</v>
      </c>
      <c r="BQ94" s="60"/>
      <c r="BR94" s="60"/>
      <c r="BS94" s="86"/>
      <c r="BT94" s="60"/>
      <c r="BU94" s="60"/>
      <c r="BV94" s="118"/>
      <c r="BW94" s="60"/>
      <c r="BX94" s="60"/>
      <c r="BY94" s="60"/>
      <c r="BZ94" s="86"/>
      <c r="CA94" s="60"/>
      <c r="CB94" s="86"/>
      <c r="CC94" s="152"/>
      <c r="CD94" s="118"/>
      <c r="CE94" s="60"/>
      <c r="CF94" s="60"/>
      <c r="CG94" s="60"/>
      <c r="CH94" s="60"/>
      <c r="CI94" s="60"/>
      <c r="CJ94" s="60"/>
      <c r="CK94" s="60"/>
      <c r="CL94" s="60"/>
      <c r="CM94" s="60"/>
      <c r="CN94" s="81"/>
    </row>
    <row r="95" spans="1:92" ht="144">
      <c r="A95" s="2" t="s">
        <v>268</v>
      </c>
      <c r="B95" s="2" t="s">
        <v>567</v>
      </c>
      <c r="C95" s="2" t="s">
        <v>363</v>
      </c>
      <c r="D95" s="2" t="s">
        <v>356</v>
      </c>
      <c r="E95" s="3" t="s">
        <v>374</v>
      </c>
      <c r="F95" s="60"/>
      <c r="G95" s="60"/>
      <c r="H95" s="60"/>
      <c r="I95" s="60"/>
      <c r="J95" s="60"/>
      <c r="K95" s="60"/>
      <c r="L95" s="60"/>
      <c r="M95" s="60"/>
      <c r="N95" s="60"/>
      <c r="O95" s="118"/>
      <c r="P95" s="60"/>
      <c r="Q95" s="60" t="s">
        <v>468</v>
      </c>
      <c r="R95" s="60"/>
      <c r="S95" s="60"/>
      <c r="T95" s="60" t="s">
        <v>469</v>
      </c>
      <c r="U95" s="61"/>
      <c r="V95" s="118"/>
      <c r="W95" s="60"/>
      <c r="X95" s="60" t="s">
        <v>1020</v>
      </c>
      <c r="Y95" s="60"/>
      <c r="Z95" s="60"/>
      <c r="AA95" s="60"/>
      <c r="AB95" s="60"/>
      <c r="AC95" s="60"/>
      <c r="AD95" s="60"/>
      <c r="AE95" s="60" t="s">
        <v>1422</v>
      </c>
      <c r="AF95" s="60"/>
      <c r="AG95" s="60"/>
      <c r="AH95" s="60"/>
      <c r="AI95" s="60"/>
      <c r="AJ95" s="60"/>
      <c r="AK95" s="60"/>
      <c r="AL95" s="60"/>
      <c r="AM95" s="60"/>
      <c r="AN95" s="60" t="s">
        <v>1289</v>
      </c>
      <c r="AO95" s="60"/>
      <c r="AP95" s="60"/>
      <c r="AQ95" s="60"/>
      <c r="AR95" s="60"/>
      <c r="AS95" s="60"/>
      <c r="AT95" s="60"/>
      <c r="AU95" s="60"/>
      <c r="AV95" s="60"/>
      <c r="AW95" s="60"/>
      <c r="AX95" s="60"/>
      <c r="AY95" s="60"/>
      <c r="AZ95" s="60"/>
      <c r="BA95" s="60"/>
      <c r="BB95" s="60"/>
      <c r="BC95" s="60"/>
      <c r="BD95" s="60"/>
      <c r="BE95" s="60" t="s">
        <v>816</v>
      </c>
      <c r="BF95" s="60"/>
      <c r="BG95" s="60"/>
      <c r="BH95" s="60"/>
      <c r="BI95" s="60"/>
      <c r="BJ95" s="60"/>
      <c r="BK95" s="86" t="s">
        <v>1599</v>
      </c>
      <c r="BL95" s="60"/>
      <c r="BM95" s="60"/>
      <c r="BN95" s="60"/>
      <c r="BO95" s="60"/>
      <c r="BP95" s="60"/>
      <c r="BQ95" s="60"/>
      <c r="BR95" s="60"/>
      <c r="BS95" s="86" t="s">
        <v>1145</v>
      </c>
      <c r="BT95" s="60"/>
      <c r="BU95" s="60" t="s">
        <v>1122</v>
      </c>
      <c r="BV95" s="118"/>
      <c r="BW95" s="60"/>
      <c r="BX95" s="60"/>
      <c r="BY95" s="60"/>
      <c r="BZ95" s="86" t="s">
        <v>1490</v>
      </c>
      <c r="CA95" s="60"/>
      <c r="CB95" s="86" t="s">
        <v>1179</v>
      </c>
      <c r="CC95" s="152"/>
      <c r="CD95" s="118"/>
      <c r="CE95" s="60"/>
      <c r="CF95" s="60"/>
      <c r="CG95" s="60"/>
      <c r="CH95" s="60"/>
      <c r="CI95" s="60"/>
      <c r="CJ95" s="60"/>
      <c r="CK95" s="60"/>
      <c r="CL95" s="60"/>
      <c r="CM95" s="60"/>
      <c r="CN95" s="81"/>
    </row>
    <row r="96" spans="1:92" ht="273.60000000000002">
      <c r="A96" s="2" t="s">
        <v>268</v>
      </c>
      <c r="B96" s="2" t="s">
        <v>570</v>
      </c>
      <c r="C96" s="2" t="s">
        <v>368</v>
      </c>
      <c r="D96" s="2" t="s">
        <v>360</v>
      </c>
      <c r="E96" s="3" t="s">
        <v>1162</v>
      </c>
      <c r="F96" s="60"/>
      <c r="G96" s="60"/>
      <c r="H96" s="60"/>
      <c r="I96" s="60"/>
      <c r="J96" s="60"/>
      <c r="K96" s="60"/>
      <c r="L96" s="60"/>
      <c r="M96" s="60" t="s">
        <v>342</v>
      </c>
      <c r="N96" s="60"/>
      <c r="O96" s="118"/>
      <c r="P96" s="60"/>
      <c r="Q96" s="60" t="s">
        <v>470</v>
      </c>
      <c r="R96" s="60"/>
      <c r="S96" s="60"/>
      <c r="T96" s="60" t="s">
        <v>472</v>
      </c>
      <c r="U96" s="61"/>
      <c r="V96" s="118"/>
      <c r="W96" s="60"/>
      <c r="X96" s="60"/>
      <c r="Y96" s="60"/>
      <c r="Z96" s="60"/>
      <c r="AA96" s="60"/>
      <c r="AB96" s="60"/>
      <c r="AC96" s="60"/>
      <c r="AD96" s="60"/>
      <c r="AE96" s="60" t="s">
        <v>1411</v>
      </c>
      <c r="AF96" s="60"/>
      <c r="AG96" s="60"/>
      <c r="AH96" s="60"/>
      <c r="AI96" s="60"/>
      <c r="AJ96" s="60"/>
      <c r="AK96" s="60"/>
      <c r="AL96" s="60"/>
      <c r="AM96" s="60"/>
      <c r="AN96" s="60"/>
      <c r="AO96" s="60"/>
      <c r="AP96" s="60"/>
      <c r="AQ96" s="60"/>
      <c r="AR96" s="60" t="s">
        <v>1309</v>
      </c>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t="s">
        <v>1073</v>
      </c>
      <c r="BR96" s="60"/>
      <c r="BS96" s="86" t="s">
        <v>1146</v>
      </c>
      <c r="BT96" s="60"/>
      <c r="BU96" s="60" t="s">
        <v>1341</v>
      </c>
      <c r="BV96" s="118"/>
      <c r="BW96" s="60"/>
      <c r="BX96" s="60"/>
      <c r="BY96" s="60"/>
      <c r="BZ96" s="86"/>
      <c r="CA96" s="60"/>
      <c r="CB96" s="86" t="s">
        <v>1163</v>
      </c>
      <c r="CC96" s="152"/>
      <c r="CD96" s="118"/>
      <c r="CE96" s="60"/>
      <c r="CF96" s="60"/>
      <c r="CG96" s="60"/>
      <c r="CH96" s="60"/>
      <c r="CI96" s="60"/>
      <c r="CJ96" s="60"/>
      <c r="CK96" s="60"/>
      <c r="CL96" s="60"/>
      <c r="CM96" s="60"/>
      <c r="CN96" s="81"/>
    </row>
    <row r="97" spans="1:92" ht="409.6" customHeight="1">
      <c r="A97" s="2" t="s">
        <v>268</v>
      </c>
      <c r="B97" s="2" t="s">
        <v>567</v>
      </c>
      <c r="C97" s="2" t="s">
        <v>273</v>
      </c>
      <c r="D97" s="2" t="s">
        <v>356</v>
      </c>
      <c r="E97" s="3" t="s">
        <v>1342</v>
      </c>
      <c r="F97" s="60"/>
      <c r="G97" s="60"/>
      <c r="H97" s="60"/>
      <c r="I97" s="60"/>
      <c r="J97" s="60"/>
      <c r="K97" s="60"/>
      <c r="L97" s="60"/>
      <c r="M97" s="60" t="s">
        <v>342</v>
      </c>
      <c r="N97" s="60"/>
      <c r="O97" s="118"/>
      <c r="P97" s="60"/>
      <c r="Q97" s="60" t="s">
        <v>470</v>
      </c>
      <c r="R97" s="60"/>
      <c r="S97" s="60"/>
      <c r="T97" s="60" t="s">
        <v>471</v>
      </c>
      <c r="U97" s="60"/>
      <c r="V97" s="118"/>
      <c r="W97" s="60"/>
      <c r="X97" s="60"/>
      <c r="Y97" s="60"/>
      <c r="Z97" s="60"/>
      <c r="AA97" s="60"/>
      <c r="AB97" s="60"/>
      <c r="AC97" s="60"/>
      <c r="AD97" s="60"/>
      <c r="AE97" s="60" t="s">
        <v>1423</v>
      </c>
      <c r="AF97" s="60"/>
      <c r="AG97" s="60"/>
      <c r="AH97" s="60"/>
      <c r="AI97" s="60"/>
      <c r="AJ97" s="60"/>
      <c r="AK97" s="60" t="s">
        <v>1254</v>
      </c>
      <c r="AL97" s="60"/>
      <c r="AM97" s="60" t="s">
        <v>1343</v>
      </c>
      <c r="AN97" s="60" t="s">
        <v>1288</v>
      </c>
      <c r="AO97" s="60"/>
      <c r="AP97" s="60" t="s">
        <v>1264</v>
      </c>
      <c r="AQ97" s="60"/>
      <c r="AR97" s="60" t="s">
        <v>1310</v>
      </c>
      <c r="AS97" s="60" t="s">
        <v>1233</v>
      </c>
      <c r="AT97" s="60" t="s">
        <v>1220</v>
      </c>
      <c r="AU97" s="60"/>
      <c r="AV97" s="60"/>
      <c r="AW97" s="60"/>
      <c r="AX97" s="60"/>
      <c r="AY97" s="60"/>
      <c r="AZ97" s="60"/>
      <c r="BA97" s="60"/>
      <c r="BB97" s="60"/>
      <c r="BC97" s="60"/>
      <c r="BD97" s="60"/>
      <c r="BE97" s="60"/>
      <c r="BF97" s="60"/>
      <c r="BG97" s="60"/>
      <c r="BH97" s="60"/>
      <c r="BI97" s="60"/>
      <c r="BJ97" s="60"/>
      <c r="BK97" s="86" t="s">
        <v>1594</v>
      </c>
      <c r="BL97" s="60"/>
      <c r="BM97" s="60"/>
      <c r="BN97" s="60"/>
      <c r="BO97" s="60"/>
      <c r="BP97" s="60"/>
      <c r="BQ97" s="60" t="s">
        <v>1073</v>
      </c>
      <c r="BR97" s="60"/>
      <c r="BS97" s="86" t="s">
        <v>1146</v>
      </c>
      <c r="BT97" s="60"/>
      <c r="BU97" s="60" t="s">
        <v>1341</v>
      </c>
      <c r="BV97" s="118"/>
      <c r="BW97" s="60"/>
      <c r="BX97" s="60"/>
      <c r="BY97" s="60"/>
      <c r="BZ97" s="86" t="s">
        <v>932</v>
      </c>
      <c r="CA97" s="60"/>
      <c r="CB97" s="89" t="s">
        <v>1176</v>
      </c>
      <c r="CC97" s="152"/>
      <c r="CD97" s="118"/>
      <c r="CE97" s="60"/>
      <c r="CF97" s="60"/>
      <c r="CG97" s="60"/>
      <c r="CH97" s="60"/>
      <c r="CI97" s="60"/>
      <c r="CJ97" s="60"/>
      <c r="CK97" s="60"/>
      <c r="CL97" s="60"/>
      <c r="CM97" s="60"/>
      <c r="CN97" s="81"/>
    </row>
    <row r="98" spans="1:92" ht="144">
      <c r="A98" s="2" t="s">
        <v>268</v>
      </c>
      <c r="B98" s="2" t="s">
        <v>567</v>
      </c>
      <c r="C98" s="2" t="s">
        <v>607</v>
      </c>
      <c r="D98" s="2" t="s">
        <v>354</v>
      </c>
      <c r="E98" s="3" t="s">
        <v>1079</v>
      </c>
      <c r="F98" s="60"/>
      <c r="G98" s="60"/>
      <c r="H98" s="60"/>
      <c r="I98" s="60"/>
      <c r="J98" s="60"/>
      <c r="K98" s="60"/>
      <c r="L98" s="60"/>
      <c r="M98" s="60"/>
      <c r="N98" s="60"/>
      <c r="O98" s="118"/>
      <c r="P98" s="60"/>
      <c r="Q98" s="60"/>
      <c r="R98" s="60"/>
      <c r="S98" s="60"/>
      <c r="T98" s="60"/>
      <c r="U98" s="61"/>
      <c r="V98" s="118"/>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t="s">
        <v>1078</v>
      </c>
      <c r="BR98" s="60"/>
      <c r="BS98" s="86" t="s">
        <v>1147</v>
      </c>
      <c r="BT98" s="60"/>
      <c r="BU98" s="60"/>
      <c r="BV98" s="118"/>
      <c r="BW98" s="60"/>
      <c r="BX98" s="60"/>
      <c r="BY98" s="60"/>
      <c r="BZ98" s="86"/>
      <c r="CA98" s="60"/>
      <c r="CB98" s="86"/>
      <c r="CC98" s="152"/>
      <c r="CD98" s="118"/>
      <c r="CE98" s="60"/>
      <c r="CF98" s="60"/>
      <c r="CG98" s="60"/>
      <c r="CH98" s="60"/>
      <c r="CI98" s="60"/>
      <c r="CJ98" s="60"/>
      <c r="CK98" s="60"/>
      <c r="CL98" s="60"/>
      <c r="CM98" s="60"/>
      <c r="CN98" s="81"/>
    </row>
    <row r="99" spans="1:92" ht="316.8">
      <c r="A99" s="2" t="s">
        <v>268</v>
      </c>
      <c r="B99" s="2" t="s">
        <v>570</v>
      </c>
      <c r="C99" s="2" t="s">
        <v>311</v>
      </c>
      <c r="D99" s="2" t="s">
        <v>356</v>
      </c>
      <c r="E99" s="3" t="s">
        <v>1253</v>
      </c>
      <c r="F99" s="60"/>
      <c r="G99" s="60"/>
      <c r="H99" s="60"/>
      <c r="I99" s="60"/>
      <c r="J99" s="60"/>
      <c r="K99" s="60"/>
      <c r="L99" s="60"/>
      <c r="M99" s="60" t="s">
        <v>310</v>
      </c>
      <c r="N99" s="60"/>
      <c r="O99" s="118"/>
      <c r="P99" s="60"/>
      <c r="Q99" s="60" t="s">
        <v>492</v>
      </c>
      <c r="R99" s="60"/>
      <c r="S99" s="60"/>
      <c r="T99" s="60" t="s">
        <v>508</v>
      </c>
      <c r="U99" s="60"/>
      <c r="V99" s="118"/>
      <c r="W99" s="60"/>
      <c r="X99" s="60"/>
      <c r="Y99" s="60"/>
      <c r="Z99" s="60"/>
      <c r="AA99" s="60"/>
      <c r="AB99" s="60"/>
      <c r="AC99" s="60"/>
      <c r="AD99" s="60"/>
      <c r="AE99" s="60" t="s">
        <v>1412</v>
      </c>
      <c r="AF99" s="60"/>
      <c r="AG99" s="60"/>
      <c r="AH99" s="60"/>
      <c r="AI99" s="60"/>
      <c r="AJ99" s="60"/>
      <c r="AK99" s="60"/>
      <c r="AL99" s="60"/>
      <c r="AM99" s="60"/>
      <c r="AN99" s="60" t="s">
        <v>1278</v>
      </c>
      <c r="AO99" s="60"/>
      <c r="AP99" s="60" t="s">
        <v>1298</v>
      </c>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t="s">
        <v>1076</v>
      </c>
      <c r="BR99" s="60"/>
      <c r="BS99" s="86"/>
      <c r="BT99" s="60"/>
      <c r="BU99" s="60"/>
      <c r="BV99" s="118"/>
      <c r="BW99" s="60"/>
      <c r="BX99" s="60"/>
      <c r="BY99" s="60"/>
      <c r="BZ99" s="86"/>
      <c r="CA99" s="60"/>
      <c r="CB99" s="86" t="s">
        <v>741</v>
      </c>
      <c r="CC99" s="152"/>
      <c r="CD99" s="118"/>
      <c r="CE99" s="60"/>
      <c r="CF99" s="60"/>
      <c r="CG99" s="60"/>
      <c r="CH99" s="60"/>
      <c r="CI99" s="60"/>
      <c r="CJ99" s="60"/>
      <c r="CK99" s="60"/>
      <c r="CL99" s="60"/>
      <c r="CM99" s="60"/>
      <c r="CN99" s="81"/>
    </row>
    <row r="100" spans="1:92" ht="360">
      <c r="A100" s="2" t="s">
        <v>268</v>
      </c>
      <c r="B100" s="2" t="s">
        <v>567</v>
      </c>
      <c r="C100" s="2" t="s">
        <v>273</v>
      </c>
      <c r="D100" s="2" t="s">
        <v>356</v>
      </c>
      <c r="E100" s="3" t="s">
        <v>1302</v>
      </c>
      <c r="F100" s="60"/>
      <c r="G100" s="60"/>
      <c r="H100" s="60"/>
      <c r="I100" s="60"/>
      <c r="J100" s="60"/>
      <c r="K100" s="60"/>
      <c r="L100" s="60"/>
      <c r="M100" s="60" t="s">
        <v>310</v>
      </c>
      <c r="N100" s="60"/>
      <c r="O100" s="118"/>
      <c r="P100" s="60"/>
      <c r="Q100" s="60" t="s">
        <v>492</v>
      </c>
      <c r="R100" s="60"/>
      <c r="S100" s="60"/>
      <c r="T100" s="60" t="s">
        <v>508</v>
      </c>
      <c r="U100" s="60"/>
      <c r="V100" s="118"/>
      <c r="W100" s="60"/>
      <c r="X100" s="60"/>
      <c r="Y100" s="60"/>
      <c r="Z100" s="60"/>
      <c r="AA100" s="60"/>
      <c r="AB100" s="60"/>
      <c r="AC100" s="60"/>
      <c r="AD100" s="60"/>
      <c r="AE100" s="60" t="s">
        <v>1422</v>
      </c>
      <c r="AF100" s="60"/>
      <c r="AG100" s="60"/>
      <c r="AH100" s="60"/>
      <c r="AI100" s="60"/>
      <c r="AJ100" s="60"/>
      <c r="AK100" s="60" t="s">
        <v>1211</v>
      </c>
      <c r="AL100" s="60"/>
      <c r="AM100" s="60" t="s">
        <v>1328</v>
      </c>
      <c r="AN100" s="60" t="s">
        <v>1277</v>
      </c>
      <c r="AO100" s="60"/>
      <c r="AP100" s="60"/>
      <c r="AQ100" s="60"/>
      <c r="AR100" s="60"/>
      <c r="AS100" s="60" t="s">
        <v>1255</v>
      </c>
      <c r="AT100" s="60" t="s">
        <v>1214</v>
      </c>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t="s">
        <v>1076</v>
      </c>
      <c r="BR100" s="60"/>
      <c r="BS100" s="86" t="s">
        <v>1148</v>
      </c>
      <c r="BT100" s="60"/>
      <c r="BU100" s="60"/>
      <c r="BV100" s="118"/>
      <c r="BW100" s="60"/>
      <c r="BX100" s="60"/>
      <c r="BY100" s="60"/>
      <c r="BZ100" s="86"/>
      <c r="CA100" s="60"/>
      <c r="CB100" s="86" t="s">
        <v>751</v>
      </c>
      <c r="CC100" s="152"/>
      <c r="CD100" s="118"/>
      <c r="CE100" s="60"/>
      <c r="CF100" s="60"/>
      <c r="CG100" s="60"/>
      <c r="CH100" s="60"/>
      <c r="CI100" s="60"/>
      <c r="CJ100" s="60"/>
      <c r="CK100" s="60"/>
      <c r="CL100" s="60"/>
      <c r="CM100" s="60"/>
      <c r="CN100" s="81"/>
    </row>
    <row r="101" spans="1:92" ht="144">
      <c r="A101" s="2" t="s">
        <v>268</v>
      </c>
      <c r="B101" s="2" t="s">
        <v>570</v>
      </c>
      <c r="C101" s="2" t="s">
        <v>311</v>
      </c>
      <c r="D101" s="2" t="s">
        <v>356</v>
      </c>
      <c r="E101" s="3" t="s">
        <v>1252</v>
      </c>
      <c r="F101" s="60"/>
      <c r="G101" s="60"/>
      <c r="H101" s="60"/>
      <c r="I101" s="60"/>
      <c r="J101" s="60"/>
      <c r="K101" s="60"/>
      <c r="L101" s="60"/>
      <c r="M101" s="60" t="s">
        <v>312</v>
      </c>
      <c r="N101" s="60" t="s">
        <v>511</v>
      </c>
      <c r="O101" s="118"/>
      <c r="P101" s="60"/>
      <c r="Q101" s="60" t="s">
        <v>474</v>
      </c>
      <c r="R101" s="60"/>
      <c r="S101" s="60"/>
      <c r="T101" s="60" t="s">
        <v>475</v>
      </c>
      <c r="U101" s="60"/>
      <c r="V101" s="118"/>
      <c r="W101" s="60"/>
      <c r="X101" s="60"/>
      <c r="Y101" s="60"/>
      <c r="Z101" s="60"/>
      <c r="AA101" s="60"/>
      <c r="AB101" s="60"/>
      <c r="AC101" s="60"/>
      <c r="AD101" s="60"/>
      <c r="AE101" s="60" t="s">
        <v>1413</v>
      </c>
      <c r="AF101" s="60"/>
      <c r="AG101" s="60"/>
      <c r="AH101" s="60"/>
      <c r="AI101" s="60"/>
      <c r="AJ101" s="60"/>
      <c r="AK101" s="60"/>
      <c r="AL101" s="60"/>
      <c r="AM101" s="60"/>
      <c r="AN101" s="60" t="s">
        <v>1279</v>
      </c>
      <c r="AO101" s="60"/>
      <c r="AP101" s="60" t="s">
        <v>1303</v>
      </c>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t="s">
        <v>1077</v>
      </c>
      <c r="BR101" s="60"/>
      <c r="BS101" s="86" t="s">
        <v>1151</v>
      </c>
      <c r="BT101" s="60"/>
      <c r="BU101" s="60"/>
      <c r="BV101" s="118"/>
      <c r="BW101" s="60"/>
      <c r="BX101" s="60"/>
      <c r="BY101" s="60"/>
      <c r="BZ101" s="86"/>
      <c r="CA101" s="60"/>
      <c r="CB101" s="86" t="s">
        <v>742</v>
      </c>
      <c r="CC101" s="152"/>
      <c r="CD101" s="118"/>
      <c r="CE101" s="60"/>
      <c r="CF101" s="60"/>
      <c r="CG101" s="60"/>
      <c r="CH101" s="60"/>
      <c r="CI101" s="60"/>
      <c r="CJ101" s="60"/>
      <c r="CK101" s="60"/>
      <c r="CL101" s="60"/>
      <c r="CM101" s="60"/>
      <c r="CN101" s="81"/>
    </row>
    <row r="102" spans="1:92" ht="187.2">
      <c r="A102" s="2" t="s">
        <v>268</v>
      </c>
      <c r="B102" s="2" t="s">
        <v>567</v>
      </c>
      <c r="C102" s="2" t="s">
        <v>273</v>
      </c>
      <c r="D102" s="2" t="s">
        <v>356</v>
      </c>
      <c r="E102" s="3" t="s">
        <v>1251</v>
      </c>
      <c r="F102" s="60"/>
      <c r="G102" s="60"/>
      <c r="H102" s="60"/>
      <c r="I102" s="60"/>
      <c r="J102" s="60"/>
      <c r="K102" s="60"/>
      <c r="L102" s="60"/>
      <c r="M102" s="60" t="s">
        <v>312</v>
      </c>
      <c r="N102" s="60" t="s">
        <v>511</v>
      </c>
      <c r="O102" s="118"/>
      <c r="P102" s="60"/>
      <c r="Q102" s="60" t="s">
        <v>476</v>
      </c>
      <c r="R102" s="60"/>
      <c r="S102" s="60"/>
      <c r="T102" s="60" t="s">
        <v>478</v>
      </c>
      <c r="U102" s="60" t="s">
        <v>477</v>
      </c>
      <c r="V102" s="118"/>
      <c r="W102" s="60"/>
      <c r="X102" s="60" t="s">
        <v>1014</v>
      </c>
      <c r="Y102" s="60"/>
      <c r="Z102" s="60"/>
      <c r="AA102" s="60"/>
      <c r="AB102" s="60"/>
      <c r="AC102" s="60"/>
      <c r="AD102" s="60"/>
      <c r="AE102" s="60" t="s">
        <v>1424</v>
      </c>
      <c r="AF102" s="60"/>
      <c r="AG102" s="60"/>
      <c r="AH102" s="60"/>
      <c r="AI102" s="60"/>
      <c r="AJ102" s="60"/>
      <c r="AK102" s="60" t="s">
        <v>1211</v>
      </c>
      <c r="AL102" s="60"/>
      <c r="AM102" s="60" t="s">
        <v>1328</v>
      </c>
      <c r="AN102" s="60" t="s">
        <v>1276</v>
      </c>
      <c r="AO102" s="60"/>
      <c r="AP102" s="60"/>
      <c r="AQ102" s="60"/>
      <c r="AR102" s="60"/>
      <c r="AS102" s="60" t="s">
        <v>1256</v>
      </c>
      <c r="AT102" s="60" t="s">
        <v>1215</v>
      </c>
      <c r="AU102" s="60"/>
      <c r="AV102" s="60" t="s">
        <v>905</v>
      </c>
      <c r="AW102" s="60"/>
      <c r="AX102" s="60"/>
      <c r="AY102" s="60"/>
      <c r="AZ102" s="60"/>
      <c r="BA102" s="60"/>
      <c r="BB102" s="60"/>
      <c r="BC102" s="60"/>
      <c r="BD102" s="60"/>
      <c r="BE102" s="60"/>
      <c r="BF102" s="60"/>
      <c r="BG102" s="60"/>
      <c r="BH102" s="60"/>
      <c r="BI102" s="60"/>
      <c r="BJ102" s="60"/>
      <c r="BK102" s="60"/>
      <c r="BL102" s="60"/>
      <c r="BM102" s="60"/>
      <c r="BN102" s="60"/>
      <c r="BO102" s="60"/>
      <c r="BP102" s="60"/>
      <c r="BQ102" s="60" t="s">
        <v>1077</v>
      </c>
      <c r="BR102" s="60"/>
      <c r="BS102" s="86" t="s">
        <v>1152</v>
      </c>
      <c r="BT102" s="60"/>
      <c r="BU102" s="60"/>
      <c r="BV102" s="118"/>
      <c r="BW102" s="60"/>
      <c r="BX102" s="60"/>
      <c r="BY102" s="60"/>
      <c r="BZ102" s="86"/>
      <c r="CA102" s="60"/>
      <c r="CB102" s="86" t="s">
        <v>1175</v>
      </c>
      <c r="CC102" s="152"/>
      <c r="CD102" s="118"/>
      <c r="CE102" s="60"/>
      <c r="CF102" s="60"/>
      <c r="CG102" s="60"/>
      <c r="CH102" s="60"/>
      <c r="CI102" s="60"/>
      <c r="CJ102" s="60"/>
      <c r="CK102" s="60"/>
      <c r="CL102" s="60"/>
      <c r="CM102" s="60"/>
      <c r="CN102" s="81"/>
    </row>
    <row r="103" spans="1:92" ht="72">
      <c r="A103" s="2" t="s">
        <v>268</v>
      </c>
      <c r="B103" s="2" t="s">
        <v>570</v>
      </c>
      <c r="C103" s="2" t="s">
        <v>311</v>
      </c>
      <c r="D103" s="2" t="s">
        <v>356</v>
      </c>
      <c r="E103" s="3" t="s">
        <v>1250</v>
      </c>
      <c r="F103" s="60"/>
      <c r="G103" s="60"/>
      <c r="H103" s="60"/>
      <c r="I103" s="60"/>
      <c r="J103" s="60"/>
      <c r="K103" s="60"/>
      <c r="L103" s="60"/>
      <c r="M103" s="60" t="s">
        <v>312</v>
      </c>
      <c r="N103" s="60" t="s">
        <v>510</v>
      </c>
      <c r="O103" s="118"/>
      <c r="P103" s="60"/>
      <c r="Q103" s="60" t="s">
        <v>474</v>
      </c>
      <c r="R103" s="60"/>
      <c r="S103" s="60"/>
      <c r="T103" s="60" t="s">
        <v>475</v>
      </c>
      <c r="U103" s="60"/>
      <c r="V103" s="118"/>
      <c r="W103" s="60"/>
      <c r="X103" s="60"/>
      <c r="Y103" s="60"/>
      <c r="Z103" s="60"/>
      <c r="AA103" s="60"/>
      <c r="AB103" s="60"/>
      <c r="AC103" s="60"/>
      <c r="AD103" s="60"/>
      <c r="AE103" s="60" t="s">
        <v>1413</v>
      </c>
      <c r="AF103" s="60"/>
      <c r="AG103" s="60"/>
      <c r="AH103" s="60"/>
      <c r="AI103" s="60"/>
      <c r="AJ103" s="60"/>
      <c r="AK103" s="60"/>
      <c r="AL103" s="60"/>
      <c r="AM103" s="60"/>
      <c r="AN103" s="60" t="s">
        <v>1279</v>
      </c>
      <c r="AO103" s="60"/>
      <c r="AP103" s="60" t="s">
        <v>1265</v>
      </c>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86"/>
      <c r="BT103" s="60"/>
      <c r="BU103" s="60"/>
      <c r="BV103" s="118"/>
      <c r="BW103" s="60"/>
      <c r="BX103" s="60"/>
      <c r="BY103" s="60"/>
      <c r="BZ103" s="86" t="s">
        <v>1155</v>
      </c>
      <c r="CA103" s="60"/>
      <c r="CB103" s="86" t="s">
        <v>742</v>
      </c>
      <c r="CC103" s="152"/>
      <c r="CD103" s="118"/>
      <c r="CE103" s="60"/>
      <c r="CF103" s="60"/>
      <c r="CG103" s="60"/>
      <c r="CH103" s="60"/>
      <c r="CI103" s="60"/>
      <c r="CJ103" s="60"/>
      <c r="CK103" s="60"/>
      <c r="CL103" s="60"/>
      <c r="CM103" s="60"/>
      <c r="CN103" s="81"/>
    </row>
    <row r="104" spans="1:92" ht="115.2">
      <c r="A104" s="2" t="s">
        <v>268</v>
      </c>
      <c r="B104" s="2" t="s">
        <v>567</v>
      </c>
      <c r="C104" s="2" t="s">
        <v>273</v>
      </c>
      <c r="D104" s="2" t="s">
        <v>356</v>
      </c>
      <c r="E104" s="3" t="s">
        <v>1248</v>
      </c>
      <c r="F104" s="60"/>
      <c r="G104" s="60"/>
      <c r="H104" s="60"/>
      <c r="I104" s="60"/>
      <c r="J104" s="60"/>
      <c r="K104" s="60"/>
      <c r="L104" s="60"/>
      <c r="M104" s="60" t="s">
        <v>312</v>
      </c>
      <c r="N104" s="60" t="s">
        <v>510</v>
      </c>
      <c r="O104" s="118"/>
      <c r="P104" s="60"/>
      <c r="Q104" s="60" t="s">
        <v>476</v>
      </c>
      <c r="R104" s="60"/>
      <c r="S104" s="60"/>
      <c r="T104" s="60" t="s">
        <v>478</v>
      </c>
      <c r="U104" s="60" t="s">
        <v>477</v>
      </c>
      <c r="V104" s="118"/>
      <c r="W104" s="60"/>
      <c r="X104" s="60" t="s">
        <v>1014</v>
      </c>
      <c r="Y104" s="60"/>
      <c r="Z104" s="60"/>
      <c r="AA104" s="60"/>
      <c r="AB104" s="60"/>
      <c r="AC104" s="60"/>
      <c r="AD104" s="60"/>
      <c r="AE104" s="60" t="s">
        <v>1424</v>
      </c>
      <c r="AF104" s="60"/>
      <c r="AG104" s="60"/>
      <c r="AH104" s="60"/>
      <c r="AI104" s="60"/>
      <c r="AJ104" s="60"/>
      <c r="AK104" s="60"/>
      <c r="AL104" s="60"/>
      <c r="AM104" s="60"/>
      <c r="AN104" s="60"/>
      <c r="AO104" s="60"/>
      <c r="AP104" s="60"/>
      <c r="AQ104" s="60"/>
      <c r="AR104" s="60"/>
      <c r="AS104" s="60" t="s">
        <v>1257</v>
      </c>
      <c r="AT104" s="60"/>
      <c r="AU104" s="60"/>
      <c r="AV104" s="60" t="s">
        <v>906</v>
      </c>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86"/>
      <c r="BT104" s="60"/>
      <c r="BU104" s="60"/>
      <c r="BV104" s="118"/>
      <c r="BW104" s="60"/>
      <c r="BX104" s="60"/>
      <c r="BY104" s="60"/>
      <c r="BZ104" s="86"/>
      <c r="CA104" s="60"/>
      <c r="CB104" s="86" t="s">
        <v>1175</v>
      </c>
      <c r="CC104" s="152"/>
      <c r="CD104" s="118"/>
      <c r="CE104" s="60"/>
      <c r="CF104" s="60"/>
      <c r="CG104" s="60"/>
      <c r="CH104" s="60"/>
      <c r="CI104" s="60"/>
      <c r="CJ104" s="60"/>
      <c r="CK104" s="60"/>
      <c r="CL104" s="60"/>
      <c r="CM104" s="60"/>
      <c r="CN104" s="81"/>
    </row>
    <row r="105" spans="1:92" ht="216">
      <c r="A105" s="2" t="s">
        <v>268</v>
      </c>
      <c r="B105" s="2" t="s">
        <v>570</v>
      </c>
      <c r="C105" s="2" t="s">
        <v>311</v>
      </c>
      <c r="D105" s="2" t="s">
        <v>356</v>
      </c>
      <c r="E105" s="3" t="s">
        <v>1247</v>
      </c>
      <c r="F105" s="60"/>
      <c r="G105" s="60"/>
      <c r="H105" s="60"/>
      <c r="I105" s="60"/>
      <c r="J105" s="60"/>
      <c r="K105" s="60"/>
      <c r="L105" s="60"/>
      <c r="M105" s="60" t="s">
        <v>310</v>
      </c>
      <c r="N105" s="60" t="s">
        <v>509</v>
      </c>
      <c r="O105" s="118"/>
      <c r="P105" s="60"/>
      <c r="Q105" s="60" t="s">
        <v>491</v>
      </c>
      <c r="R105" s="60"/>
      <c r="S105" s="60"/>
      <c r="T105" s="60" t="s">
        <v>508</v>
      </c>
      <c r="U105" s="60"/>
      <c r="V105" s="118"/>
      <c r="W105" s="60"/>
      <c r="X105" s="60"/>
      <c r="Y105" s="60"/>
      <c r="Z105" s="60"/>
      <c r="AA105" s="60"/>
      <c r="AB105" s="60"/>
      <c r="AC105" s="60"/>
      <c r="AD105" s="60"/>
      <c r="AE105" s="60" t="s">
        <v>1412</v>
      </c>
      <c r="AF105" s="60"/>
      <c r="AG105" s="60"/>
      <c r="AH105" s="60"/>
      <c r="AI105" s="60"/>
      <c r="AJ105" s="60"/>
      <c r="AK105" s="60"/>
      <c r="AL105" s="60"/>
      <c r="AM105" s="60"/>
      <c r="AN105" s="60" t="s">
        <v>1278</v>
      </c>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86"/>
      <c r="BT105" s="60"/>
      <c r="BU105" s="60"/>
      <c r="BV105" s="118"/>
      <c r="BW105" s="60"/>
      <c r="BX105" s="60"/>
      <c r="BY105" s="60"/>
      <c r="BZ105" s="86" t="s">
        <v>1155</v>
      </c>
      <c r="CA105" s="60"/>
      <c r="CB105" s="86" t="s">
        <v>743</v>
      </c>
      <c r="CC105" s="152"/>
      <c r="CD105" s="118"/>
      <c r="CE105" s="60"/>
      <c r="CF105" s="60"/>
      <c r="CG105" s="60"/>
      <c r="CH105" s="60"/>
      <c r="CI105" s="60"/>
      <c r="CJ105" s="60"/>
      <c r="CK105" s="60"/>
      <c r="CL105" s="60"/>
      <c r="CM105" s="60"/>
      <c r="CN105" s="81"/>
    </row>
    <row r="106" spans="1:92" ht="115.2">
      <c r="A106" s="2" t="s">
        <v>268</v>
      </c>
      <c r="B106" s="2" t="s">
        <v>567</v>
      </c>
      <c r="C106" s="2" t="s">
        <v>273</v>
      </c>
      <c r="D106" s="2" t="s">
        <v>356</v>
      </c>
      <c r="E106" s="3" t="s">
        <v>1249</v>
      </c>
      <c r="F106" s="60"/>
      <c r="G106" s="60"/>
      <c r="H106" s="60"/>
      <c r="I106" s="60"/>
      <c r="J106" s="60"/>
      <c r="K106" s="60"/>
      <c r="L106" s="60"/>
      <c r="M106" s="60" t="s">
        <v>310</v>
      </c>
      <c r="N106" s="60" t="s">
        <v>509</v>
      </c>
      <c r="O106" s="118"/>
      <c r="P106" s="60"/>
      <c r="Q106" s="60" t="s">
        <v>491</v>
      </c>
      <c r="R106" s="60"/>
      <c r="S106" s="60"/>
      <c r="T106" s="60" t="s">
        <v>508</v>
      </c>
      <c r="U106" s="60"/>
      <c r="V106" s="118"/>
      <c r="W106" s="60"/>
      <c r="X106" s="60"/>
      <c r="Y106" s="60"/>
      <c r="Z106" s="60"/>
      <c r="AA106" s="60"/>
      <c r="AB106" s="60"/>
      <c r="AC106" s="60"/>
      <c r="AD106" s="60"/>
      <c r="AE106" s="60" t="s">
        <v>1422</v>
      </c>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86"/>
      <c r="BT106" s="60"/>
      <c r="BU106" s="60"/>
      <c r="BV106" s="118"/>
      <c r="BW106" s="60"/>
      <c r="BX106" s="60"/>
      <c r="BY106" s="60"/>
      <c r="BZ106" s="86"/>
      <c r="CA106" s="60"/>
      <c r="CB106" s="86" t="s">
        <v>1178</v>
      </c>
      <c r="CC106" s="152"/>
      <c r="CD106" s="118"/>
      <c r="CE106" s="60"/>
      <c r="CF106" s="60"/>
      <c r="CG106" s="60"/>
      <c r="CH106" s="60"/>
      <c r="CI106" s="60"/>
      <c r="CJ106" s="60"/>
      <c r="CK106" s="60"/>
      <c r="CL106" s="60"/>
      <c r="CM106" s="60"/>
      <c r="CN106" s="81"/>
    </row>
    <row r="107" spans="1:92" ht="198.6" customHeight="1">
      <c r="A107" s="2" t="s">
        <v>268</v>
      </c>
      <c r="B107" s="2" t="s">
        <v>571</v>
      </c>
      <c r="C107" s="2" t="s">
        <v>363</v>
      </c>
      <c r="D107" s="2" t="s">
        <v>356</v>
      </c>
      <c r="E107" s="3" t="s">
        <v>1267</v>
      </c>
      <c r="F107" s="60"/>
      <c r="G107" s="60"/>
      <c r="H107" s="60"/>
      <c r="I107" s="60"/>
      <c r="J107" s="60"/>
      <c r="K107" s="60"/>
      <c r="L107" s="60"/>
      <c r="M107" s="60"/>
      <c r="N107" s="60"/>
      <c r="O107" s="118"/>
      <c r="P107" s="60"/>
      <c r="Q107" s="60" t="s">
        <v>456</v>
      </c>
      <c r="R107" s="60"/>
      <c r="S107" s="60"/>
      <c r="T107" s="60"/>
      <c r="U107" s="61"/>
      <c r="V107" s="118"/>
      <c r="W107" s="60"/>
      <c r="X107" s="60"/>
      <c r="Y107" s="60"/>
      <c r="Z107" s="60"/>
      <c r="AA107" s="60"/>
      <c r="AB107" s="60"/>
      <c r="AC107" s="60"/>
      <c r="AD107" s="60"/>
      <c r="AE107" s="60"/>
      <c r="AF107" s="60"/>
      <c r="AG107" s="60"/>
      <c r="AH107" s="60"/>
      <c r="AI107" s="60"/>
      <c r="AJ107" s="60"/>
      <c r="AK107" s="60"/>
      <c r="AL107" s="60"/>
      <c r="AM107" s="60" t="s">
        <v>1319</v>
      </c>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86" t="s">
        <v>1607</v>
      </c>
      <c r="BL107" s="60"/>
      <c r="BM107" s="60"/>
      <c r="BN107" s="60"/>
      <c r="BO107" s="60"/>
      <c r="BP107" s="60"/>
      <c r="BQ107" s="60" t="s">
        <v>1072</v>
      </c>
      <c r="BR107" s="60"/>
      <c r="BS107" s="86"/>
      <c r="BT107" s="60"/>
      <c r="BU107" s="60"/>
      <c r="BV107" s="118"/>
      <c r="BW107" s="60"/>
      <c r="BX107" s="60"/>
      <c r="BY107" s="60"/>
      <c r="BZ107" s="86"/>
      <c r="CA107" s="60"/>
      <c r="CB107" s="86"/>
      <c r="CC107" s="152"/>
      <c r="CD107" s="118"/>
      <c r="CE107" s="60"/>
      <c r="CF107" s="60"/>
      <c r="CG107" s="60"/>
      <c r="CH107" s="60"/>
      <c r="CI107" s="60"/>
      <c r="CJ107" s="60"/>
      <c r="CK107" s="60"/>
      <c r="CL107" s="60"/>
      <c r="CM107" s="60"/>
      <c r="CN107" s="81"/>
    </row>
    <row r="108" spans="1:92" ht="288">
      <c r="A108" s="2" t="s">
        <v>268</v>
      </c>
      <c r="B108" s="2" t="s">
        <v>567</v>
      </c>
      <c r="C108" s="2" t="s">
        <v>363</v>
      </c>
      <c r="D108" s="2" t="s">
        <v>354</v>
      </c>
      <c r="E108" s="3" t="s">
        <v>1268</v>
      </c>
      <c r="F108" s="60"/>
      <c r="G108" s="60"/>
      <c r="H108" s="60"/>
      <c r="I108" s="60"/>
      <c r="J108" s="60"/>
      <c r="K108" s="60"/>
      <c r="L108" s="60"/>
      <c r="M108" s="60" t="s">
        <v>692</v>
      </c>
      <c r="N108" s="60"/>
      <c r="O108" s="118"/>
      <c r="P108" s="60"/>
      <c r="Q108" s="60" t="s">
        <v>457</v>
      </c>
      <c r="R108" s="60"/>
      <c r="S108" s="60"/>
      <c r="T108" s="60" t="s">
        <v>458</v>
      </c>
      <c r="U108" s="60"/>
      <c r="V108" s="118"/>
      <c r="W108" s="60"/>
      <c r="X108" s="60"/>
      <c r="Y108" s="60"/>
      <c r="Z108" s="60"/>
      <c r="AA108" s="60"/>
      <c r="AB108" s="60"/>
      <c r="AC108" s="60"/>
      <c r="AD108" s="60"/>
      <c r="AE108" s="60" t="s">
        <v>1425</v>
      </c>
      <c r="AF108" s="60"/>
      <c r="AG108" s="60"/>
      <c r="AH108" s="60"/>
      <c r="AI108" s="60"/>
      <c r="AJ108" s="60"/>
      <c r="AK108" s="60"/>
      <c r="AL108" s="60"/>
      <c r="AM108" s="60" t="s">
        <v>1326</v>
      </c>
      <c r="AN108" s="60" t="s">
        <v>1280</v>
      </c>
      <c r="AO108" s="60"/>
      <c r="AP108" s="1"/>
      <c r="AQ108" s="60"/>
      <c r="AR108" s="60" t="s">
        <v>1258</v>
      </c>
      <c r="AS108" s="60"/>
      <c r="AT108" s="60" t="s">
        <v>1216</v>
      </c>
      <c r="AU108" s="60"/>
      <c r="AV108" s="60"/>
      <c r="AW108" s="60"/>
      <c r="AX108" s="60"/>
      <c r="AY108" s="60"/>
      <c r="AZ108" s="60"/>
      <c r="BA108" s="60"/>
      <c r="BB108" s="60"/>
      <c r="BC108" s="60"/>
      <c r="BD108" s="60"/>
      <c r="BE108" s="60"/>
      <c r="BF108" s="60"/>
      <c r="BG108" s="60"/>
      <c r="BH108" s="60"/>
      <c r="BI108" s="60"/>
      <c r="BJ108" s="60"/>
      <c r="BK108" s="86" t="s">
        <v>1594</v>
      </c>
      <c r="BL108" s="60"/>
      <c r="BM108" s="60"/>
      <c r="BN108" s="60"/>
      <c r="BO108" s="60"/>
      <c r="BP108" s="60"/>
      <c r="BQ108" s="60"/>
      <c r="BR108" s="60"/>
      <c r="BS108" s="86" t="s">
        <v>1269</v>
      </c>
      <c r="BT108" s="60"/>
      <c r="BU108" s="60" t="s">
        <v>1124</v>
      </c>
      <c r="BV108" s="118"/>
      <c r="BW108" s="60"/>
      <c r="BX108" s="60"/>
      <c r="BY108" s="60"/>
      <c r="BZ108" s="86"/>
      <c r="CA108" s="60"/>
      <c r="CB108" s="86"/>
      <c r="CC108" s="152"/>
      <c r="CD108" s="118"/>
      <c r="CE108" s="60"/>
      <c r="CF108" s="60"/>
      <c r="CG108" s="60"/>
      <c r="CH108" s="60"/>
      <c r="CI108" s="60"/>
      <c r="CJ108" s="60"/>
      <c r="CK108" s="60"/>
      <c r="CL108" s="60"/>
      <c r="CM108" s="60"/>
      <c r="CN108" s="81"/>
    </row>
    <row r="109" spans="1:92" ht="408.6" customHeight="1">
      <c r="A109" s="2" t="s">
        <v>268</v>
      </c>
      <c r="B109" s="2" t="s">
        <v>565</v>
      </c>
      <c r="C109" s="2" t="s">
        <v>364</v>
      </c>
      <c r="D109" s="2" t="s">
        <v>354</v>
      </c>
      <c r="E109" s="3" t="s">
        <v>308</v>
      </c>
      <c r="F109" s="60"/>
      <c r="G109" s="60"/>
      <c r="H109" s="60"/>
      <c r="I109" s="60"/>
      <c r="J109" s="60"/>
      <c r="K109" s="60"/>
      <c r="L109" s="60"/>
      <c r="M109" s="60" t="s">
        <v>690</v>
      </c>
      <c r="N109" s="60"/>
      <c r="O109" s="118"/>
      <c r="P109" s="60"/>
      <c r="Q109" s="60"/>
      <c r="R109" s="60"/>
      <c r="S109" s="60"/>
      <c r="T109" s="60"/>
      <c r="U109" s="60"/>
      <c r="V109" s="118"/>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86" t="s">
        <v>1602</v>
      </c>
      <c r="BL109" s="60"/>
      <c r="BM109" s="60"/>
      <c r="BN109" s="60"/>
      <c r="BO109" s="60"/>
      <c r="BP109" s="60"/>
      <c r="BQ109" s="60" t="s">
        <v>1075</v>
      </c>
      <c r="BR109" s="60"/>
      <c r="BS109" s="86"/>
      <c r="BT109" s="60"/>
      <c r="BU109" s="60"/>
      <c r="BV109" s="118"/>
      <c r="BW109" s="60"/>
      <c r="BX109" s="60"/>
      <c r="BY109" s="60"/>
      <c r="BZ109" s="86"/>
      <c r="CA109" s="60"/>
      <c r="CB109" s="86"/>
      <c r="CC109" s="152"/>
      <c r="CD109" s="118"/>
      <c r="CE109" s="60"/>
      <c r="CF109" s="60"/>
      <c r="CG109" s="60"/>
      <c r="CH109" s="60"/>
      <c r="CI109" s="60"/>
      <c r="CJ109" s="60"/>
      <c r="CK109" s="60"/>
      <c r="CL109" s="60"/>
      <c r="CM109" s="60"/>
      <c r="CN109" s="81"/>
    </row>
    <row r="110" spans="1:92" ht="43.2">
      <c r="A110" s="2" t="s">
        <v>268</v>
      </c>
      <c r="B110" s="2" t="s">
        <v>567</v>
      </c>
      <c r="C110" s="2" t="s">
        <v>368</v>
      </c>
      <c r="D110" s="2" t="s">
        <v>360</v>
      </c>
      <c r="E110" s="3" t="s">
        <v>1026</v>
      </c>
      <c r="F110" s="60"/>
      <c r="G110" s="60"/>
      <c r="H110" s="60"/>
      <c r="I110" s="60"/>
      <c r="J110" s="60"/>
      <c r="K110" s="60"/>
      <c r="L110" s="60"/>
      <c r="M110" s="60"/>
      <c r="N110" s="60"/>
      <c r="O110" s="118"/>
      <c r="P110" s="60"/>
      <c r="Q110" s="60"/>
      <c r="R110" s="60"/>
      <c r="S110" s="60"/>
      <c r="T110" s="60"/>
      <c r="U110" s="61"/>
      <c r="V110" s="118"/>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t="s">
        <v>1027</v>
      </c>
      <c r="BP110" s="60"/>
      <c r="BQ110" s="60"/>
      <c r="BR110" s="60"/>
      <c r="BS110" s="86"/>
      <c r="BT110" s="60"/>
      <c r="BU110" s="60"/>
      <c r="BV110" s="118"/>
      <c r="BW110" s="60"/>
      <c r="BX110" s="60"/>
      <c r="BY110" s="60"/>
      <c r="BZ110" s="86"/>
      <c r="CA110" s="60"/>
      <c r="CB110" s="86"/>
      <c r="CC110" s="152"/>
      <c r="CD110" s="118"/>
      <c r="CE110" s="60"/>
      <c r="CF110" s="60"/>
      <c r="CG110" s="60"/>
      <c r="CH110" s="60"/>
      <c r="CI110" s="60"/>
      <c r="CJ110" s="60"/>
      <c r="CK110" s="60"/>
      <c r="CL110" s="60"/>
      <c r="CM110" s="60"/>
      <c r="CN110" s="81"/>
    </row>
    <row r="111" spans="1:92" ht="46.8">
      <c r="A111" s="82" t="s">
        <v>268</v>
      </c>
      <c r="B111" s="82" t="s">
        <v>566</v>
      </c>
      <c r="C111" s="82" t="s">
        <v>273</v>
      </c>
      <c r="D111" s="82" t="s">
        <v>358</v>
      </c>
      <c r="E111" s="3" t="s">
        <v>352</v>
      </c>
      <c r="F111" s="60"/>
      <c r="G111" s="60"/>
      <c r="H111" s="60"/>
      <c r="I111" s="60"/>
      <c r="J111" s="60"/>
      <c r="K111" s="60"/>
      <c r="L111" s="60"/>
      <c r="M111" s="60"/>
      <c r="N111" s="60"/>
      <c r="O111" s="118"/>
      <c r="P111" s="60"/>
      <c r="Q111" s="60"/>
      <c r="R111" s="60"/>
      <c r="S111" s="60"/>
      <c r="T111" s="60" t="s">
        <v>480</v>
      </c>
      <c r="U111" s="60"/>
      <c r="V111" s="118"/>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86"/>
      <c r="BT111" s="60"/>
      <c r="BU111" s="60"/>
      <c r="BV111" s="118"/>
      <c r="BW111" s="60"/>
      <c r="BX111" s="60"/>
      <c r="BY111" s="60"/>
      <c r="BZ111" s="86"/>
      <c r="CA111" s="60"/>
      <c r="CB111" s="98" t="s">
        <v>744</v>
      </c>
      <c r="CC111" s="152"/>
      <c r="CD111" s="118"/>
      <c r="CE111" s="60"/>
      <c r="CF111" s="60"/>
      <c r="CG111" s="60"/>
      <c r="CH111" s="60"/>
      <c r="CI111" s="60"/>
      <c r="CJ111" s="60"/>
      <c r="CK111" s="60"/>
      <c r="CL111" s="60"/>
      <c r="CM111" s="60"/>
      <c r="CN111" s="81"/>
    </row>
    <row r="112" spans="1:92" ht="316.8">
      <c r="A112" s="2" t="s">
        <v>268</v>
      </c>
      <c r="B112" s="2" t="s">
        <v>571</v>
      </c>
      <c r="C112" s="2" t="s">
        <v>362</v>
      </c>
      <c r="D112" s="2" t="s">
        <v>354</v>
      </c>
      <c r="E112" s="3" t="s">
        <v>1272</v>
      </c>
      <c r="F112" s="60"/>
      <c r="G112" s="60"/>
      <c r="H112" s="60"/>
      <c r="I112" s="60"/>
      <c r="J112" s="60"/>
      <c r="K112" s="60"/>
      <c r="L112" s="60"/>
      <c r="M112" s="60" t="s">
        <v>689</v>
      </c>
      <c r="N112" s="60" t="s">
        <v>594</v>
      </c>
      <c r="O112" s="118"/>
      <c r="P112" s="60"/>
      <c r="Q112" s="60" t="s">
        <v>481</v>
      </c>
      <c r="R112" s="60"/>
      <c r="S112" s="60"/>
      <c r="T112" s="60" t="s">
        <v>483</v>
      </c>
      <c r="U112" s="60" t="s">
        <v>482</v>
      </c>
      <c r="V112" s="118"/>
      <c r="W112" s="60"/>
      <c r="X112" s="60" t="s">
        <v>482</v>
      </c>
      <c r="Y112" s="60"/>
      <c r="Z112" s="60"/>
      <c r="AA112" s="60"/>
      <c r="AB112" s="60" t="s">
        <v>484</v>
      </c>
      <c r="AC112" s="60"/>
      <c r="AD112" s="60"/>
      <c r="AE112" s="60" t="s">
        <v>1406</v>
      </c>
      <c r="AF112" s="60"/>
      <c r="AG112" s="60"/>
      <c r="AH112" s="60"/>
      <c r="AI112" s="60"/>
      <c r="AJ112" s="60"/>
      <c r="AK112" s="60"/>
      <c r="AL112" s="60"/>
      <c r="AM112" s="60" t="s">
        <v>1318</v>
      </c>
      <c r="AN112" s="60" t="s">
        <v>1281</v>
      </c>
      <c r="AO112" s="60" t="s">
        <v>1312</v>
      </c>
      <c r="AP112" s="60"/>
      <c r="AQ112" s="60"/>
      <c r="AR112" s="60" t="s">
        <v>1308</v>
      </c>
      <c r="AS112" s="1"/>
      <c r="AT112" s="60" t="s">
        <v>1218</v>
      </c>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86" t="s">
        <v>1145</v>
      </c>
      <c r="BT112" s="60"/>
      <c r="BU112" s="60" t="s">
        <v>1121</v>
      </c>
      <c r="BV112" s="118"/>
      <c r="BW112" s="60"/>
      <c r="BX112" s="60"/>
      <c r="BY112" s="60"/>
      <c r="BZ112" s="86" t="s">
        <v>1491</v>
      </c>
      <c r="CA112" s="60"/>
      <c r="CB112" s="86"/>
      <c r="CC112" s="152"/>
      <c r="CD112" s="118"/>
      <c r="CE112" s="60"/>
      <c r="CF112" s="60"/>
      <c r="CG112" s="60"/>
      <c r="CH112" s="60"/>
      <c r="CI112" s="60"/>
      <c r="CJ112" s="60"/>
      <c r="CK112" s="60"/>
      <c r="CL112" s="60"/>
      <c r="CM112" s="60"/>
      <c r="CN112" s="81"/>
    </row>
    <row r="113" spans="1:92" ht="72">
      <c r="A113" s="2" t="s">
        <v>268</v>
      </c>
      <c r="B113" s="2" t="s">
        <v>570</v>
      </c>
      <c r="C113" s="2" t="s">
        <v>362</v>
      </c>
      <c r="D113" s="2" t="s">
        <v>618</v>
      </c>
      <c r="E113" s="3" t="s">
        <v>1274</v>
      </c>
      <c r="F113" s="60"/>
      <c r="G113" s="60"/>
      <c r="H113" s="60"/>
      <c r="I113" s="60"/>
      <c r="J113" s="60"/>
      <c r="K113" s="60"/>
      <c r="L113" s="60"/>
      <c r="M113" s="60"/>
      <c r="N113" s="60" t="s">
        <v>594</v>
      </c>
      <c r="O113" s="118"/>
      <c r="P113" s="60"/>
      <c r="Q113" s="60"/>
      <c r="R113" s="60"/>
      <c r="S113" s="60"/>
      <c r="T113" s="60" t="s">
        <v>488</v>
      </c>
      <c r="U113" s="61" t="s">
        <v>487</v>
      </c>
      <c r="V113" s="118"/>
      <c r="W113" s="60"/>
      <c r="X113" s="61" t="s">
        <v>1015</v>
      </c>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86"/>
      <c r="BT113" s="60"/>
      <c r="BU113" s="60" t="s">
        <v>1110</v>
      </c>
      <c r="BV113" s="118"/>
      <c r="BW113" s="60"/>
      <c r="BX113" s="60"/>
      <c r="BY113" s="60"/>
      <c r="BZ113" s="86"/>
      <c r="CA113" s="60"/>
      <c r="CB113" s="86"/>
      <c r="CC113" s="152"/>
      <c r="CD113" s="118"/>
      <c r="CE113" s="60"/>
      <c r="CF113" s="60"/>
      <c r="CG113" s="60"/>
      <c r="CH113" s="60"/>
      <c r="CI113" s="60"/>
      <c r="CJ113" s="60"/>
      <c r="CK113" s="60"/>
      <c r="CL113" s="60"/>
      <c r="CM113" s="60"/>
      <c r="CN113" s="81"/>
    </row>
    <row r="114" spans="1:92" ht="115.2">
      <c r="A114" s="2" t="s">
        <v>268</v>
      </c>
      <c r="B114" s="2" t="s">
        <v>570</v>
      </c>
      <c r="C114" s="2" t="s">
        <v>362</v>
      </c>
      <c r="D114" s="2" t="s">
        <v>618</v>
      </c>
      <c r="E114" s="66" t="s">
        <v>845</v>
      </c>
      <c r="F114" s="60"/>
      <c r="G114" s="60"/>
      <c r="H114" s="60"/>
      <c r="I114" s="60"/>
      <c r="J114" s="60"/>
      <c r="K114" s="60"/>
      <c r="L114" s="60"/>
      <c r="M114" s="60"/>
      <c r="N114" s="60"/>
      <c r="O114" s="118"/>
      <c r="P114" s="60"/>
      <c r="Q114" s="60"/>
      <c r="R114" s="60"/>
      <c r="S114" s="60"/>
      <c r="T114" s="60"/>
      <c r="U114" s="61"/>
      <c r="V114" s="118"/>
      <c r="W114" s="60"/>
      <c r="X114" s="61"/>
      <c r="Y114" s="60"/>
      <c r="Z114" s="60"/>
      <c r="AA114" s="60"/>
      <c r="AB114" s="60"/>
      <c r="AC114" s="60"/>
      <c r="AD114" s="60"/>
      <c r="AE114" s="60" t="s">
        <v>1400</v>
      </c>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86"/>
      <c r="BT114" s="60"/>
      <c r="BU114" s="60" t="s">
        <v>1110</v>
      </c>
      <c r="BV114" s="118"/>
      <c r="BW114" s="60"/>
      <c r="BX114" s="60"/>
      <c r="BY114" s="60"/>
      <c r="BZ114" s="86"/>
      <c r="CA114" s="60"/>
      <c r="CB114" s="86"/>
      <c r="CC114" s="152"/>
      <c r="CD114" s="118"/>
      <c r="CE114" s="60"/>
      <c r="CF114" s="60"/>
      <c r="CG114" s="60"/>
      <c r="CH114" s="60"/>
      <c r="CI114" s="60"/>
      <c r="CJ114" s="60"/>
      <c r="CK114" s="60"/>
      <c r="CL114" s="60"/>
      <c r="CM114" s="60"/>
      <c r="CN114" s="81"/>
    </row>
    <row r="115" spans="1:92" ht="331.2">
      <c r="A115" s="2" t="s">
        <v>268</v>
      </c>
      <c r="B115" s="2" t="s">
        <v>571</v>
      </c>
      <c r="C115" s="2" t="s">
        <v>274</v>
      </c>
      <c r="D115" s="2" t="s">
        <v>354</v>
      </c>
      <c r="E115" s="3" t="s">
        <v>1273</v>
      </c>
      <c r="F115" s="60"/>
      <c r="G115" s="60"/>
      <c r="H115" s="60"/>
      <c r="I115" s="60"/>
      <c r="J115" s="60"/>
      <c r="K115" s="60"/>
      <c r="L115" s="60"/>
      <c r="M115" s="60" t="s">
        <v>689</v>
      </c>
      <c r="N115" s="60" t="s">
        <v>594</v>
      </c>
      <c r="O115" s="118"/>
      <c r="P115" s="60"/>
      <c r="Q115" s="60" t="s">
        <v>485</v>
      </c>
      <c r="R115" s="60"/>
      <c r="S115" s="60"/>
      <c r="T115" s="60" t="s">
        <v>486</v>
      </c>
      <c r="U115" s="60"/>
      <c r="V115" s="118"/>
      <c r="W115" s="60"/>
      <c r="X115" s="60"/>
      <c r="Y115" s="60"/>
      <c r="Z115" s="60"/>
      <c r="AA115" s="60"/>
      <c r="AB115" s="60"/>
      <c r="AC115" s="60"/>
      <c r="AD115" s="60"/>
      <c r="AE115" s="60" t="s">
        <v>1419</v>
      </c>
      <c r="AF115" s="60"/>
      <c r="AG115" s="60"/>
      <c r="AH115" s="60"/>
      <c r="AI115" s="60"/>
      <c r="AJ115" s="60"/>
      <c r="AK115" s="60" t="s">
        <v>1242</v>
      </c>
      <c r="AL115" s="60"/>
      <c r="AM115" s="60" t="s">
        <v>1321</v>
      </c>
      <c r="AN115" s="60" t="s">
        <v>1282</v>
      </c>
      <c r="AO115" s="60"/>
      <c r="AP115" s="60"/>
      <c r="AQ115" s="60"/>
      <c r="AR115" s="60"/>
      <c r="AS115" s="60" t="s">
        <v>1230</v>
      </c>
      <c r="AT115" s="60"/>
      <c r="AU115" s="60"/>
      <c r="AV115" s="60"/>
      <c r="AW115" s="60"/>
      <c r="AX115" s="60"/>
      <c r="AY115" s="60"/>
      <c r="AZ115" s="60"/>
      <c r="BA115" s="60"/>
      <c r="BB115" s="60"/>
      <c r="BC115" s="60"/>
      <c r="BD115" s="60"/>
      <c r="BE115" s="60"/>
      <c r="BF115" s="60"/>
      <c r="BG115" s="60"/>
      <c r="BH115" s="60"/>
      <c r="BI115" s="60"/>
      <c r="BJ115" s="60"/>
      <c r="BK115" s="86" t="s">
        <v>1592</v>
      </c>
      <c r="BL115" s="60"/>
      <c r="BM115" s="60"/>
      <c r="BN115" s="60"/>
      <c r="BO115" s="60"/>
      <c r="BP115" s="60" t="s">
        <v>1059</v>
      </c>
      <c r="BQ115" s="60" t="s">
        <v>1071</v>
      </c>
      <c r="BR115" s="60"/>
      <c r="BS115" s="86"/>
      <c r="BT115" s="60"/>
      <c r="BU115" s="60" t="s">
        <v>1123</v>
      </c>
      <c r="BV115" s="118"/>
      <c r="BW115" s="60"/>
      <c r="BX115" s="60"/>
      <c r="BY115" s="60"/>
      <c r="BZ115" s="86"/>
      <c r="CA115" s="60"/>
      <c r="CB115" s="86"/>
      <c r="CC115" s="152"/>
      <c r="CD115" s="118"/>
      <c r="CE115" s="60"/>
      <c r="CF115" s="60"/>
      <c r="CG115" s="60"/>
      <c r="CH115" s="60"/>
      <c r="CI115" s="60"/>
      <c r="CJ115" s="60"/>
      <c r="CK115" s="60"/>
      <c r="CL115" s="60"/>
      <c r="CM115" s="60"/>
      <c r="CN115" s="81"/>
    </row>
    <row r="116" spans="1:92" ht="72">
      <c r="A116" s="2" t="s">
        <v>268</v>
      </c>
      <c r="B116" s="2" t="s">
        <v>567</v>
      </c>
      <c r="C116" s="2" t="s">
        <v>397</v>
      </c>
      <c r="D116" s="2" t="s">
        <v>354</v>
      </c>
      <c r="E116" s="3" t="s">
        <v>1275</v>
      </c>
      <c r="F116" s="60"/>
      <c r="G116" s="60"/>
      <c r="H116" s="60"/>
      <c r="I116" s="60"/>
      <c r="J116" s="60"/>
      <c r="K116" s="60"/>
      <c r="L116" s="60"/>
      <c r="M116" s="60"/>
      <c r="N116" s="60"/>
      <c r="O116" s="118"/>
      <c r="P116" s="60"/>
      <c r="Q116" s="60"/>
      <c r="R116" s="60"/>
      <c r="S116" s="60"/>
      <c r="T116" s="60"/>
      <c r="U116" s="61" t="s">
        <v>489</v>
      </c>
      <c r="V116" s="118"/>
      <c r="W116" s="60"/>
      <c r="X116" s="61" t="s">
        <v>1016</v>
      </c>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86"/>
      <c r="BT116" s="60"/>
      <c r="BU116" s="60" t="s">
        <v>1110</v>
      </c>
      <c r="BV116" s="118"/>
      <c r="BW116" s="60"/>
      <c r="BX116" s="60"/>
      <c r="BY116" s="60"/>
      <c r="BZ116" s="86"/>
      <c r="CA116" s="60"/>
      <c r="CB116" s="86"/>
      <c r="CC116" s="152"/>
      <c r="CD116" s="118"/>
      <c r="CE116" s="60"/>
      <c r="CF116" s="60"/>
      <c r="CG116" s="60"/>
      <c r="CH116" s="60"/>
      <c r="CI116" s="60"/>
      <c r="CJ116" s="60"/>
      <c r="CK116" s="60"/>
      <c r="CL116" s="60"/>
      <c r="CM116" s="60"/>
      <c r="CN116" s="81"/>
    </row>
    <row r="117" spans="1:92" ht="158.4">
      <c r="A117" s="2" t="s">
        <v>268</v>
      </c>
      <c r="B117" s="2" t="s">
        <v>567</v>
      </c>
      <c r="C117" s="2" t="s">
        <v>364</v>
      </c>
      <c r="D117" s="2" t="s">
        <v>354</v>
      </c>
      <c r="E117" s="3" t="s">
        <v>398</v>
      </c>
      <c r="F117" s="60"/>
      <c r="G117" s="60"/>
      <c r="H117" s="60"/>
      <c r="I117" s="60"/>
      <c r="J117" s="60"/>
      <c r="K117" s="60"/>
      <c r="L117" s="60"/>
      <c r="M117" s="60" t="s">
        <v>687</v>
      </c>
      <c r="N117" s="60"/>
      <c r="O117" s="118"/>
      <c r="P117" s="60"/>
      <c r="Q117" s="60"/>
      <c r="R117" s="60"/>
      <c r="S117" s="60"/>
      <c r="T117" s="60" t="s">
        <v>490</v>
      </c>
      <c r="U117" s="60"/>
      <c r="V117" s="118"/>
      <c r="W117" s="60"/>
      <c r="X117" s="60"/>
      <c r="Y117" s="60"/>
      <c r="Z117" s="60"/>
      <c r="AA117" s="60"/>
      <c r="AB117" s="60"/>
      <c r="AC117" s="60"/>
      <c r="AD117" s="60"/>
      <c r="AE117" s="60" t="s">
        <v>1407</v>
      </c>
      <c r="AF117" s="60"/>
      <c r="AG117" s="60"/>
      <c r="AH117" s="60"/>
      <c r="AI117" s="60"/>
      <c r="AJ117" s="60"/>
      <c r="AK117" s="60" t="s">
        <v>1240</v>
      </c>
      <c r="AL117" s="60"/>
      <c r="AM117" s="60"/>
      <c r="AN117" s="60" t="s">
        <v>1283</v>
      </c>
      <c r="AO117" s="60"/>
      <c r="AP117" s="60"/>
      <c r="AQ117" s="60"/>
      <c r="AR117" s="60" t="s">
        <v>1437</v>
      </c>
      <c r="AS117" s="60" t="s">
        <v>1439</v>
      </c>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86"/>
      <c r="BT117" s="60"/>
      <c r="BU117" s="60" t="s">
        <v>1110</v>
      </c>
      <c r="BV117" s="118"/>
      <c r="BW117" s="60"/>
      <c r="BX117" s="60"/>
      <c r="BY117" s="60"/>
      <c r="BZ117" s="86"/>
      <c r="CA117" s="60"/>
      <c r="CB117" s="86"/>
      <c r="CC117" s="152"/>
      <c r="CD117" s="118"/>
      <c r="CE117" s="60"/>
      <c r="CF117" s="60"/>
      <c r="CG117" s="60"/>
      <c r="CH117" s="60"/>
      <c r="CI117" s="60"/>
      <c r="CJ117" s="60"/>
      <c r="CK117" s="60"/>
      <c r="CL117" s="60"/>
      <c r="CM117" s="60"/>
      <c r="CN117" s="81"/>
    </row>
    <row r="118" spans="1:92" ht="86.4">
      <c r="A118" s="2" t="s">
        <v>268</v>
      </c>
      <c r="B118" s="2" t="s">
        <v>567</v>
      </c>
      <c r="C118" s="2" t="s">
        <v>364</v>
      </c>
      <c r="D118" s="2" t="s">
        <v>354</v>
      </c>
      <c r="E118" s="3" t="s">
        <v>593</v>
      </c>
      <c r="F118" s="60"/>
      <c r="G118" s="60"/>
      <c r="H118" s="60"/>
      <c r="I118" s="60"/>
      <c r="J118" s="60"/>
      <c r="K118" s="60"/>
      <c r="L118" s="60"/>
      <c r="M118" s="60" t="s">
        <v>688</v>
      </c>
      <c r="N118" s="60"/>
      <c r="O118" s="118"/>
      <c r="P118" s="60"/>
      <c r="Q118" s="60"/>
      <c r="R118" s="60"/>
      <c r="S118" s="60"/>
      <c r="T118" s="60" t="s">
        <v>493</v>
      </c>
      <c r="U118" s="60"/>
      <c r="V118" s="118"/>
      <c r="W118" s="60"/>
      <c r="X118" s="60"/>
      <c r="Y118" s="60"/>
      <c r="Z118" s="60"/>
      <c r="AA118" s="60"/>
      <c r="AB118" s="60"/>
      <c r="AC118" s="60"/>
      <c r="AD118" s="60"/>
      <c r="AE118" s="60" t="s">
        <v>1408</v>
      </c>
      <c r="AF118" s="60"/>
      <c r="AG118" s="60"/>
      <c r="AH118" s="60"/>
      <c r="AI118" s="60"/>
      <c r="AJ118" s="60"/>
      <c r="AK118" s="60"/>
      <c r="AL118" s="60"/>
      <c r="AM118" s="60"/>
      <c r="AN118" s="60"/>
      <c r="AO118" s="60"/>
      <c r="AP118" s="60"/>
      <c r="AQ118" s="60"/>
      <c r="AR118" s="60" t="s">
        <v>1438</v>
      </c>
      <c r="AS118" s="60" t="s">
        <v>1440</v>
      </c>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86"/>
      <c r="BT118" s="60"/>
      <c r="BU118" s="60" t="s">
        <v>1110</v>
      </c>
      <c r="BV118" s="118"/>
      <c r="BW118" s="60"/>
      <c r="BX118" s="60"/>
      <c r="BY118" s="60"/>
      <c r="BZ118" s="86"/>
      <c r="CA118" s="60"/>
      <c r="CB118" s="86"/>
      <c r="CC118" s="152"/>
      <c r="CD118" s="118"/>
      <c r="CE118" s="60"/>
      <c r="CF118" s="60"/>
      <c r="CG118" s="60"/>
      <c r="CH118" s="60"/>
      <c r="CI118" s="60"/>
      <c r="CJ118" s="60"/>
      <c r="CK118" s="60"/>
      <c r="CL118" s="60"/>
      <c r="CM118" s="60"/>
      <c r="CN118" s="81"/>
    </row>
    <row r="119" spans="1:92" ht="144">
      <c r="A119" s="2" t="s">
        <v>268</v>
      </c>
      <c r="B119" s="2" t="s">
        <v>565</v>
      </c>
      <c r="C119" s="2" t="s">
        <v>607</v>
      </c>
      <c r="D119" s="2" t="s">
        <v>618</v>
      </c>
      <c r="E119" s="3" t="s">
        <v>726</v>
      </c>
      <c r="F119" s="60"/>
      <c r="G119" s="60"/>
      <c r="H119" s="60"/>
      <c r="I119" s="60"/>
      <c r="J119" s="60"/>
      <c r="K119" s="60"/>
      <c r="L119" s="60"/>
      <c r="M119" s="60"/>
      <c r="N119" s="60" t="s">
        <v>620</v>
      </c>
      <c r="O119" s="118"/>
      <c r="P119" s="60"/>
      <c r="Q119" s="60"/>
      <c r="R119" s="60"/>
      <c r="S119" s="60"/>
      <c r="T119" s="60"/>
      <c r="U119" s="61"/>
      <c r="V119" s="118"/>
      <c r="W119" s="60"/>
      <c r="X119" s="61"/>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t="s">
        <v>1447</v>
      </c>
      <c r="AZ119" s="60"/>
      <c r="BA119" s="60"/>
      <c r="BB119" s="60"/>
      <c r="BC119" s="60"/>
      <c r="BD119" s="60"/>
      <c r="BE119" s="60"/>
      <c r="BF119" s="60"/>
      <c r="BG119" s="60"/>
      <c r="BH119" s="60"/>
      <c r="BI119" s="60"/>
      <c r="BJ119" s="60"/>
      <c r="BK119" s="60"/>
      <c r="BL119" s="60"/>
      <c r="BM119" s="60"/>
      <c r="BN119" s="60"/>
      <c r="BO119" s="60"/>
      <c r="BP119" s="60" t="s">
        <v>1052</v>
      </c>
      <c r="BQ119" s="60"/>
      <c r="BR119" s="60"/>
      <c r="BS119" s="86"/>
      <c r="BT119" s="60"/>
      <c r="BU119" s="60"/>
      <c r="BV119" s="118"/>
      <c r="BW119" s="60"/>
      <c r="BX119" s="60"/>
      <c r="BY119" s="60"/>
      <c r="BZ119" s="86"/>
      <c r="CA119" s="60"/>
      <c r="CB119" s="86"/>
      <c r="CC119" s="152"/>
      <c r="CD119" s="118"/>
      <c r="CE119" s="60"/>
      <c r="CF119" s="60"/>
      <c r="CG119" s="60"/>
      <c r="CH119" s="60"/>
      <c r="CI119" s="60"/>
      <c r="CJ119" s="60"/>
      <c r="CK119" s="60"/>
      <c r="CL119" s="60"/>
      <c r="CM119" s="60"/>
      <c r="CN119" s="81"/>
    </row>
    <row r="120" spans="1:92" ht="57.6">
      <c r="A120" s="2" t="s">
        <v>268</v>
      </c>
      <c r="B120" s="2" t="s">
        <v>565</v>
      </c>
      <c r="C120" s="2" t="s">
        <v>607</v>
      </c>
      <c r="D120" s="2" t="s">
        <v>618</v>
      </c>
      <c r="E120" s="3" t="s">
        <v>725</v>
      </c>
      <c r="F120" s="60"/>
      <c r="G120" s="60"/>
      <c r="H120" s="60"/>
      <c r="I120" s="60"/>
      <c r="J120" s="60"/>
      <c r="K120" s="60"/>
      <c r="L120" s="60"/>
      <c r="M120" s="60"/>
      <c r="N120" s="60" t="s">
        <v>619</v>
      </c>
      <c r="O120" s="118"/>
      <c r="P120" s="60"/>
      <c r="Q120" s="60"/>
      <c r="R120" s="60"/>
      <c r="S120" s="60"/>
      <c r="T120" s="60"/>
      <c r="U120" s="61"/>
      <c r="V120" s="118"/>
      <c r="W120" s="60"/>
      <c r="X120" s="61"/>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86"/>
      <c r="BT120" s="60"/>
      <c r="BU120" s="60"/>
      <c r="BV120" s="118"/>
      <c r="BW120" s="60"/>
      <c r="BX120" s="60"/>
      <c r="BY120" s="60"/>
      <c r="BZ120" s="86"/>
      <c r="CA120" s="60"/>
      <c r="CB120" s="86"/>
      <c r="CC120" s="152"/>
      <c r="CD120" s="118"/>
      <c r="CE120" s="60"/>
      <c r="CF120" s="60"/>
      <c r="CG120" s="60"/>
      <c r="CH120" s="60"/>
      <c r="CI120" s="60"/>
      <c r="CJ120" s="60"/>
      <c r="CK120" s="60"/>
      <c r="CL120" s="60"/>
      <c r="CM120" s="60"/>
      <c r="CN120" s="81"/>
    </row>
    <row r="121" spans="1:92" ht="244.8">
      <c r="A121" s="2" t="s">
        <v>268</v>
      </c>
      <c r="B121" s="2" t="s">
        <v>567</v>
      </c>
      <c r="C121" s="2" t="s">
        <v>364</v>
      </c>
      <c r="D121" s="2" t="s">
        <v>618</v>
      </c>
      <c r="E121" s="3" t="s">
        <v>376</v>
      </c>
      <c r="F121" s="60"/>
      <c r="G121" s="60"/>
      <c r="H121" s="60"/>
      <c r="I121" s="60"/>
      <c r="J121" s="60"/>
      <c r="K121" s="60"/>
      <c r="L121" s="60"/>
      <c r="M121" s="60"/>
      <c r="N121" s="60"/>
      <c r="O121" s="118"/>
      <c r="P121" s="60"/>
      <c r="Q121" s="60"/>
      <c r="R121" s="60"/>
      <c r="S121" s="60"/>
      <c r="T121" s="60" t="s">
        <v>494</v>
      </c>
      <c r="U121" s="61"/>
      <c r="V121" s="118"/>
      <c r="W121" s="60"/>
      <c r="X121" s="61"/>
      <c r="Y121" s="60"/>
      <c r="Z121" s="60"/>
      <c r="AA121" s="60"/>
      <c r="AB121" s="60"/>
      <c r="AC121" s="60"/>
      <c r="AD121" s="60"/>
      <c r="AE121" s="60" t="s">
        <v>1434</v>
      </c>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t="s">
        <v>969</v>
      </c>
      <c r="BI121" s="60"/>
      <c r="BJ121" s="60"/>
      <c r="BK121" s="86" t="s">
        <v>1589</v>
      </c>
      <c r="BL121" s="60"/>
      <c r="BM121" s="60"/>
      <c r="BN121" s="60"/>
      <c r="BO121" s="60"/>
      <c r="BP121" s="60"/>
      <c r="BQ121" s="60"/>
      <c r="BR121" s="60"/>
      <c r="BS121" s="86" t="s">
        <v>1153</v>
      </c>
      <c r="BT121" s="60"/>
      <c r="BU121" s="60"/>
      <c r="BV121" s="118"/>
      <c r="BW121" s="60"/>
      <c r="BX121" s="60" t="s">
        <v>774</v>
      </c>
      <c r="BY121" s="60"/>
      <c r="BZ121" s="86"/>
      <c r="CA121" s="60"/>
      <c r="CB121" s="86"/>
      <c r="CC121" s="152"/>
      <c r="CD121" s="118"/>
      <c r="CE121" s="60"/>
      <c r="CF121" s="60"/>
      <c r="CG121" s="60"/>
      <c r="CH121" s="60"/>
      <c r="CI121" s="60"/>
      <c r="CJ121" s="60"/>
      <c r="CK121" s="60"/>
      <c r="CL121" s="60"/>
      <c r="CM121" s="60"/>
      <c r="CN121" s="81"/>
    </row>
    <row r="122" spans="1:92" ht="201.6">
      <c r="A122" s="2" t="s">
        <v>268</v>
      </c>
      <c r="B122" s="2" t="s">
        <v>567</v>
      </c>
      <c r="C122" s="2" t="s">
        <v>607</v>
      </c>
      <c r="D122" s="2" t="s">
        <v>618</v>
      </c>
      <c r="E122" s="3" t="s">
        <v>1114</v>
      </c>
      <c r="F122" s="60"/>
      <c r="G122" s="60"/>
      <c r="H122" s="60"/>
      <c r="I122" s="60"/>
      <c r="J122" s="60"/>
      <c r="K122" s="60"/>
      <c r="L122" s="60"/>
      <c r="M122" s="60"/>
      <c r="N122" s="60"/>
      <c r="O122" s="118"/>
      <c r="P122" s="60"/>
      <c r="Q122" s="60"/>
      <c r="R122" s="60"/>
      <c r="S122" s="60"/>
      <c r="T122" s="60"/>
      <c r="U122" s="61"/>
      <c r="V122" s="118"/>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86"/>
      <c r="BT122" s="60"/>
      <c r="BU122" s="60" t="s">
        <v>1113</v>
      </c>
      <c r="BV122" s="118"/>
      <c r="BW122" s="60"/>
      <c r="BX122" s="60"/>
      <c r="BY122" s="60" t="s">
        <v>727</v>
      </c>
      <c r="BZ122" s="86" t="s">
        <v>1492</v>
      </c>
      <c r="CA122" s="60"/>
      <c r="CB122" s="86" t="s">
        <v>1165</v>
      </c>
      <c r="CC122" s="152"/>
      <c r="CD122" s="118"/>
      <c r="CE122" s="60"/>
      <c r="CF122" s="60"/>
      <c r="CG122" s="60"/>
      <c r="CH122" s="60"/>
      <c r="CI122" s="60"/>
      <c r="CJ122" s="60"/>
      <c r="CK122" s="60"/>
      <c r="CL122" s="60"/>
      <c r="CM122" s="60"/>
      <c r="CN122" s="81"/>
    </row>
    <row r="123" spans="1:92" ht="28.8">
      <c r="A123" s="2" t="s">
        <v>268</v>
      </c>
      <c r="B123" s="2" t="s">
        <v>571</v>
      </c>
      <c r="C123" s="2" t="s">
        <v>364</v>
      </c>
      <c r="D123" s="2" t="s">
        <v>357</v>
      </c>
      <c r="E123" s="3" t="s">
        <v>507</v>
      </c>
      <c r="F123" s="60"/>
      <c r="G123" s="60"/>
      <c r="H123" s="60"/>
      <c r="I123" s="60"/>
      <c r="J123" s="60"/>
      <c r="K123" s="60"/>
      <c r="L123" s="60"/>
      <c r="M123" s="60"/>
      <c r="N123" s="60"/>
      <c r="O123" s="118"/>
      <c r="P123" s="60"/>
      <c r="Q123" s="60" t="s">
        <v>473</v>
      </c>
      <c r="R123" s="60"/>
      <c r="S123" s="60"/>
      <c r="T123" s="60"/>
      <c r="U123" s="61"/>
      <c r="V123" s="118"/>
      <c r="W123" s="60"/>
      <c r="X123" s="61"/>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86"/>
      <c r="BT123" s="60"/>
      <c r="BU123" s="60"/>
      <c r="BV123" s="118"/>
      <c r="BW123" s="60"/>
      <c r="BX123" s="60"/>
      <c r="BY123" s="60"/>
      <c r="BZ123" s="86"/>
      <c r="CA123" s="60"/>
      <c r="CB123" s="86"/>
      <c r="CC123" s="152"/>
      <c r="CD123" s="118"/>
      <c r="CE123" s="60"/>
      <c r="CF123" s="60"/>
      <c r="CG123" s="60"/>
      <c r="CH123" s="60"/>
      <c r="CI123" s="60"/>
      <c r="CJ123" s="60"/>
      <c r="CK123" s="60"/>
      <c r="CL123" s="60"/>
      <c r="CM123" s="60"/>
      <c r="CN123" s="81"/>
    </row>
    <row r="124" spans="1:92" ht="43.2">
      <c r="A124" s="2" t="s">
        <v>279</v>
      </c>
      <c r="B124" s="2" t="s">
        <v>565</v>
      </c>
      <c r="C124" s="2" t="s">
        <v>365</v>
      </c>
      <c r="D124" s="2" t="s">
        <v>618</v>
      </c>
      <c r="E124" s="3" t="s">
        <v>370</v>
      </c>
      <c r="F124" s="60" t="s">
        <v>657</v>
      </c>
      <c r="G124" s="60"/>
      <c r="H124" s="60"/>
      <c r="I124" s="60"/>
      <c r="J124" s="60"/>
      <c r="K124" s="60"/>
      <c r="L124" s="60"/>
      <c r="M124" s="60"/>
      <c r="N124" s="60"/>
      <c r="O124" s="118"/>
      <c r="P124" s="60"/>
      <c r="Q124" s="60"/>
      <c r="R124" s="60"/>
      <c r="S124" s="60"/>
      <c r="T124" s="60"/>
      <c r="U124" s="60"/>
      <c r="V124" s="118"/>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t="s">
        <v>908</v>
      </c>
      <c r="AW124" s="60"/>
      <c r="AX124" s="60"/>
      <c r="AY124" s="60" t="s">
        <v>897</v>
      </c>
      <c r="AZ124" s="60"/>
      <c r="BA124" s="60"/>
      <c r="BB124" s="60"/>
      <c r="BC124" s="60"/>
      <c r="BD124" s="60"/>
      <c r="BE124" s="60"/>
      <c r="BF124" s="60"/>
      <c r="BG124" s="60"/>
      <c r="BH124" s="60"/>
      <c r="BI124" s="60"/>
      <c r="BJ124" s="60"/>
      <c r="BK124" s="60"/>
      <c r="BL124" s="60"/>
      <c r="BM124" s="60"/>
      <c r="BN124" s="60"/>
      <c r="BO124" s="60"/>
      <c r="BP124" s="60"/>
      <c r="BQ124" s="60"/>
      <c r="BR124" s="60"/>
      <c r="BS124" s="86"/>
      <c r="BT124" s="60"/>
      <c r="BU124" s="60"/>
      <c r="BV124" s="118"/>
      <c r="BW124" s="60"/>
      <c r="BX124" s="60"/>
      <c r="BY124" s="60"/>
      <c r="BZ124" s="86"/>
      <c r="CA124" s="60"/>
      <c r="CB124" s="86"/>
      <c r="CC124" s="152"/>
      <c r="CD124" s="118"/>
      <c r="CE124" s="60"/>
      <c r="CF124" s="60"/>
      <c r="CG124" s="60"/>
      <c r="CH124" s="60"/>
      <c r="CI124" s="60"/>
      <c r="CJ124" s="60"/>
      <c r="CK124" s="60"/>
      <c r="CL124" s="60"/>
      <c r="CM124" s="60"/>
      <c r="CN124" s="81"/>
    </row>
    <row r="125" spans="1:92" ht="28.8">
      <c r="A125" s="2" t="s">
        <v>279</v>
      </c>
      <c r="B125" s="2" t="s">
        <v>565</v>
      </c>
      <c r="C125" s="2" t="s">
        <v>365</v>
      </c>
      <c r="D125" s="2" t="s">
        <v>353</v>
      </c>
      <c r="E125" s="3" t="s">
        <v>394</v>
      </c>
      <c r="F125" s="60"/>
      <c r="G125" s="60"/>
      <c r="H125" s="60"/>
      <c r="I125" s="60"/>
      <c r="J125" s="60"/>
      <c r="K125" s="60"/>
      <c r="L125" s="60" t="s">
        <v>338</v>
      </c>
      <c r="M125" s="60"/>
      <c r="N125" s="60"/>
      <c r="O125" s="118"/>
      <c r="P125" s="60"/>
      <c r="Q125" s="60"/>
      <c r="R125" s="60"/>
      <c r="S125" s="60"/>
      <c r="T125" s="60"/>
      <c r="U125" s="60"/>
      <c r="V125" s="118"/>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86"/>
      <c r="BT125" s="60"/>
      <c r="BU125" s="60"/>
      <c r="BV125" s="118"/>
      <c r="BW125" s="60"/>
      <c r="BX125" s="60"/>
      <c r="BY125" s="60"/>
      <c r="BZ125" s="86"/>
      <c r="CA125" s="60"/>
      <c r="CB125" s="86"/>
      <c r="CC125" s="152"/>
      <c r="CD125" s="118"/>
      <c r="CE125" s="60"/>
      <c r="CF125" s="60"/>
      <c r="CG125" s="60"/>
      <c r="CH125" s="60"/>
      <c r="CI125" s="60"/>
      <c r="CJ125" s="60"/>
      <c r="CK125" s="60"/>
      <c r="CL125" s="60"/>
      <c r="CM125" s="60"/>
      <c r="CN125" s="81"/>
    </row>
    <row r="126" spans="1:92" ht="28.8">
      <c r="A126" s="2" t="s">
        <v>279</v>
      </c>
      <c r="B126" s="2" t="s">
        <v>565</v>
      </c>
      <c r="C126" s="2" t="s">
        <v>365</v>
      </c>
      <c r="D126" s="2" t="s">
        <v>354</v>
      </c>
      <c r="E126" s="3" t="s">
        <v>409</v>
      </c>
      <c r="F126" s="60"/>
      <c r="G126" s="60"/>
      <c r="H126" s="60"/>
      <c r="I126" s="60"/>
      <c r="J126" s="60"/>
      <c r="K126" s="60"/>
      <c r="L126" s="60" t="s">
        <v>410</v>
      </c>
      <c r="M126" s="60"/>
      <c r="N126" s="60"/>
      <c r="O126" s="118"/>
      <c r="P126" s="60"/>
      <c r="Q126" s="60"/>
      <c r="R126" s="60"/>
      <c r="S126" s="60"/>
      <c r="T126" s="60"/>
      <c r="U126" s="60"/>
      <c r="V126" s="118"/>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86"/>
      <c r="BT126" s="60"/>
      <c r="BU126" s="60"/>
      <c r="BV126" s="118"/>
      <c r="BW126" s="60"/>
      <c r="BX126" s="60"/>
      <c r="BY126" s="60"/>
      <c r="BZ126" s="86"/>
      <c r="CA126" s="60"/>
      <c r="CB126" s="86"/>
      <c r="CC126" s="152"/>
      <c r="CD126" s="118"/>
      <c r="CE126" s="60"/>
      <c r="CF126" s="60"/>
      <c r="CG126" s="60"/>
      <c r="CH126" s="60"/>
      <c r="CI126" s="60"/>
      <c r="CJ126" s="60"/>
      <c r="CK126" s="60"/>
      <c r="CL126" s="60"/>
      <c r="CM126" s="60"/>
      <c r="CN126" s="81"/>
    </row>
    <row r="127" spans="1:92" ht="28.8">
      <c r="A127" s="2" t="s">
        <v>279</v>
      </c>
      <c r="B127" s="2" t="s">
        <v>565</v>
      </c>
      <c r="C127" s="2" t="s">
        <v>273</v>
      </c>
      <c r="D127" s="2" t="s">
        <v>358</v>
      </c>
      <c r="E127" s="3" t="s">
        <v>408</v>
      </c>
      <c r="F127" s="60"/>
      <c r="G127" s="60"/>
      <c r="H127" s="60"/>
      <c r="I127" s="60"/>
      <c r="J127" s="60"/>
      <c r="K127" s="60"/>
      <c r="L127" s="60" t="s">
        <v>407</v>
      </c>
      <c r="M127" s="60"/>
      <c r="N127" s="60"/>
      <c r="O127" s="118"/>
      <c r="P127" s="60"/>
      <c r="Q127" s="60"/>
      <c r="R127" s="60"/>
      <c r="S127" s="60"/>
      <c r="T127" s="60"/>
      <c r="U127" s="60"/>
      <c r="V127" s="118"/>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86"/>
      <c r="BT127" s="60"/>
      <c r="BU127" s="60"/>
      <c r="BV127" s="118"/>
      <c r="BW127" s="60"/>
      <c r="BX127" s="60"/>
      <c r="BY127" s="60"/>
      <c r="BZ127" s="86"/>
      <c r="CA127" s="60"/>
      <c r="CB127" s="86"/>
      <c r="CC127" s="152"/>
      <c r="CD127" s="118"/>
      <c r="CE127" s="60"/>
      <c r="CF127" s="60"/>
      <c r="CG127" s="60"/>
      <c r="CH127" s="60"/>
      <c r="CI127" s="60"/>
      <c r="CJ127" s="60"/>
      <c r="CK127" s="60"/>
      <c r="CL127" s="60"/>
      <c r="CM127" s="60"/>
      <c r="CN127" s="81"/>
    </row>
    <row r="128" spans="1:92" ht="230.4">
      <c r="A128" s="2" t="s">
        <v>279</v>
      </c>
      <c r="B128" s="2" t="s">
        <v>573</v>
      </c>
      <c r="C128" s="2" t="s">
        <v>368</v>
      </c>
      <c r="D128" s="2" t="s">
        <v>618</v>
      </c>
      <c r="E128" s="66" t="s">
        <v>846</v>
      </c>
      <c r="F128" s="60"/>
      <c r="G128" s="60"/>
      <c r="H128" s="60"/>
      <c r="I128" s="60"/>
      <c r="J128" s="60"/>
      <c r="K128" s="60"/>
      <c r="L128" s="60"/>
      <c r="M128" s="60"/>
      <c r="N128" s="60"/>
      <c r="O128" s="118"/>
      <c r="P128" s="60"/>
      <c r="Q128" s="60"/>
      <c r="R128" s="60"/>
      <c r="S128" s="60"/>
      <c r="T128" s="60"/>
      <c r="U128" s="61"/>
      <c r="V128" s="118"/>
      <c r="W128" s="60"/>
      <c r="X128" s="61"/>
      <c r="Y128" s="60"/>
      <c r="Z128" s="60"/>
      <c r="AA128" s="60"/>
      <c r="AB128" s="60"/>
      <c r="AC128" s="60"/>
      <c r="AD128" s="60"/>
      <c r="AE128" s="60" t="s">
        <v>1426</v>
      </c>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86"/>
      <c r="BT128" s="60"/>
      <c r="BU128" s="60"/>
      <c r="BV128" s="118"/>
      <c r="BW128" s="60"/>
      <c r="BX128" s="60"/>
      <c r="BY128" s="60"/>
      <c r="BZ128" s="86"/>
      <c r="CA128" s="60"/>
      <c r="CB128" s="86"/>
      <c r="CC128" s="152"/>
      <c r="CD128" s="118"/>
      <c r="CE128" s="60"/>
      <c r="CF128" s="60"/>
      <c r="CG128" s="60"/>
      <c r="CH128" s="60"/>
      <c r="CI128" s="60"/>
      <c r="CJ128" s="60"/>
      <c r="CK128" s="60"/>
      <c r="CL128" s="60"/>
      <c r="CM128" s="60"/>
      <c r="CN128" s="81"/>
    </row>
    <row r="129" spans="1:92">
      <c r="A129" s="2" t="s">
        <v>279</v>
      </c>
      <c r="B129" s="2" t="s">
        <v>565</v>
      </c>
      <c r="C129" s="2" t="s">
        <v>273</v>
      </c>
      <c r="D129" s="2" t="s">
        <v>354</v>
      </c>
      <c r="E129" s="3" t="s">
        <v>411</v>
      </c>
      <c r="F129" s="60"/>
      <c r="G129" s="60"/>
      <c r="H129" s="60"/>
      <c r="I129" s="60"/>
      <c r="J129" s="60"/>
      <c r="K129" s="60"/>
      <c r="L129" s="60" t="s">
        <v>412</v>
      </c>
      <c r="M129" s="60"/>
      <c r="N129" s="60"/>
      <c r="O129" s="118"/>
      <c r="P129" s="60"/>
      <c r="Q129" s="60"/>
      <c r="R129" s="60"/>
      <c r="S129" s="60"/>
      <c r="T129" s="60"/>
      <c r="U129" s="60"/>
      <c r="V129" s="118"/>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86"/>
      <c r="BT129" s="60"/>
      <c r="BU129" s="60"/>
      <c r="BV129" s="118"/>
      <c r="BW129" s="60"/>
      <c r="BX129" s="60"/>
      <c r="BY129" s="60"/>
      <c r="BZ129" s="86"/>
      <c r="CA129" s="60"/>
      <c r="CB129" s="86"/>
      <c r="CC129" s="152"/>
      <c r="CD129" s="118"/>
      <c r="CE129" s="60"/>
      <c r="CF129" s="60"/>
      <c r="CG129" s="60"/>
      <c r="CH129" s="60"/>
      <c r="CI129" s="60"/>
      <c r="CJ129" s="60"/>
      <c r="CK129" s="60"/>
      <c r="CL129" s="60"/>
      <c r="CM129" s="60"/>
      <c r="CN129" s="81"/>
    </row>
    <row r="130" spans="1:92" ht="57" customHeight="1">
      <c r="A130" s="2" t="s">
        <v>279</v>
      </c>
      <c r="B130" s="2" t="s">
        <v>565</v>
      </c>
      <c r="C130" s="2" t="s">
        <v>365</v>
      </c>
      <c r="D130" s="2" t="s">
        <v>618</v>
      </c>
      <c r="E130" s="3" t="s">
        <v>369</v>
      </c>
      <c r="F130" s="60"/>
      <c r="G130" s="60"/>
      <c r="H130" s="60"/>
      <c r="I130" s="60"/>
      <c r="J130" s="60"/>
      <c r="K130" s="60"/>
      <c r="L130" s="60" t="s">
        <v>686</v>
      </c>
      <c r="M130" s="60"/>
      <c r="N130" s="60" t="s">
        <v>591</v>
      </c>
      <c r="O130" s="118"/>
      <c r="P130" s="60"/>
      <c r="Q130" s="60" t="s">
        <v>495</v>
      </c>
      <c r="R130" s="60"/>
      <c r="S130" s="60"/>
      <c r="T130" s="60"/>
      <c r="U130" s="60"/>
      <c r="V130" s="118"/>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86"/>
      <c r="BT130" s="60"/>
      <c r="BU130" s="60"/>
      <c r="BV130" s="118"/>
      <c r="BW130" s="60"/>
      <c r="BX130" s="60"/>
      <c r="BY130" s="60"/>
      <c r="BZ130" s="86"/>
      <c r="CA130" s="60"/>
      <c r="CB130" s="86"/>
      <c r="CC130" s="152"/>
      <c r="CD130" s="118"/>
      <c r="CE130" s="60"/>
      <c r="CF130" s="60"/>
      <c r="CG130" s="60"/>
      <c r="CH130" s="60"/>
      <c r="CI130" s="60"/>
      <c r="CJ130" s="60"/>
      <c r="CK130" s="60"/>
      <c r="CL130" s="60"/>
      <c r="CM130" s="60"/>
      <c r="CN130" s="81"/>
    </row>
    <row r="131" spans="1:92" ht="36">
      <c r="A131" s="2" t="s">
        <v>279</v>
      </c>
      <c r="B131" s="2" t="s">
        <v>565</v>
      </c>
      <c r="C131" s="2" t="s">
        <v>273</v>
      </c>
      <c r="D131" s="2" t="s">
        <v>358</v>
      </c>
      <c r="E131" s="3" t="s">
        <v>207</v>
      </c>
      <c r="F131" s="60"/>
      <c r="G131" s="60"/>
      <c r="H131" s="60"/>
      <c r="I131" s="60"/>
      <c r="J131" s="60"/>
      <c r="K131" s="60"/>
      <c r="L131" s="60" t="s">
        <v>685</v>
      </c>
      <c r="M131" s="60"/>
      <c r="N131" s="75"/>
      <c r="O131" s="118"/>
      <c r="P131" s="60"/>
      <c r="Q131" s="60"/>
      <c r="R131" s="60"/>
      <c r="S131" s="60"/>
      <c r="T131" s="60"/>
      <c r="U131" s="60"/>
      <c r="V131" s="118"/>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86"/>
      <c r="BT131" s="60"/>
      <c r="BU131" s="60"/>
      <c r="BV131" s="118"/>
      <c r="BW131" s="60"/>
      <c r="BX131" s="60"/>
      <c r="BY131" s="60"/>
      <c r="BZ131" s="86"/>
      <c r="CA131" s="60"/>
      <c r="CB131" s="86"/>
      <c r="CC131" s="152"/>
      <c r="CD131" s="118"/>
      <c r="CE131" s="60"/>
      <c r="CF131" s="60"/>
      <c r="CG131" s="60"/>
      <c r="CH131" s="60"/>
      <c r="CI131" s="60"/>
      <c r="CJ131" s="60"/>
      <c r="CK131" s="60"/>
      <c r="CL131" s="60"/>
      <c r="CM131" s="60"/>
      <c r="CN131" s="81"/>
    </row>
    <row r="132" spans="1:92" ht="36">
      <c r="A132" s="2" t="s">
        <v>279</v>
      </c>
      <c r="B132" s="2" t="s">
        <v>565</v>
      </c>
      <c r="C132" s="2" t="s">
        <v>273</v>
      </c>
      <c r="D132" s="2" t="s">
        <v>358</v>
      </c>
      <c r="E132" s="3" t="s">
        <v>208</v>
      </c>
      <c r="F132" s="60"/>
      <c r="G132" s="60"/>
      <c r="H132" s="60"/>
      <c r="I132" s="60"/>
      <c r="J132" s="60"/>
      <c r="K132" s="60"/>
      <c r="L132" s="60" t="s">
        <v>684</v>
      </c>
      <c r="M132" s="60"/>
      <c r="N132" s="60"/>
      <c r="O132" s="118"/>
      <c r="P132" s="60"/>
      <c r="Q132" s="60"/>
      <c r="R132" s="60"/>
      <c r="S132" s="60"/>
      <c r="T132" s="60"/>
      <c r="U132" s="60"/>
      <c r="V132" s="118"/>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86"/>
      <c r="BT132" s="60"/>
      <c r="BU132" s="60"/>
      <c r="BV132" s="118"/>
      <c r="BW132" s="60"/>
      <c r="BX132" s="60"/>
      <c r="BY132" s="60"/>
      <c r="BZ132" s="86"/>
      <c r="CA132" s="60"/>
      <c r="CB132" s="86"/>
      <c r="CC132" s="152"/>
      <c r="CD132" s="118"/>
      <c r="CE132" s="60"/>
      <c r="CF132" s="60"/>
      <c r="CG132" s="60"/>
      <c r="CH132" s="60"/>
      <c r="CI132" s="60"/>
      <c r="CJ132" s="60"/>
      <c r="CK132" s="60"/>
      <c r="CL132" s="60"/>
      <c r="CM132" s="60"/>
      <c r="CN132" s="81"/>
    </row>
    <row r="133" spans="1:92" ht="28.8">
      <c r="A133" s="2" t="s">
        <v>279</v>
      </c>
      <c r="B133" s="2" t="s">
        <v>565</v>
      </c>
      <c r="C133" s="2" t="s">
        <v>365</v>
      </c>
      <c r="D133" s="2" t="s">
        <v>353</v>
      </c>
      <c r="E133" s="3" t="s">
        <v>396</v>
      </c>
      <c r="F133" s="60"/>
      <c r="G133" s="60"/>
      <c r="H133" s="60"/>
      <c r="I133" s="60"/>
      <c r="J133" s="60"/>
      <c r="K133" s="60"/>
      <c r="L133" s="60" t="s">
        <v>683</v>
      </c>
      <c r="M133" s="60"/>
      <c r="N133" s="60"/>
      <c r="O133" s="118"/>
      <c r="P133" s="60"/>
      <c r="Q133" s="60"/>
      <c r="R133" s="60"/>
      <c r="S133" s="60"/>
      <c r="T133" s="60"/>
      <c r="U133" s="60"/>
      <c r="V133" s="118"/>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86"/>
      <c r="BT133" s="60"/>
      <c r="BU133" s="60"/>
      <c r="BV133" s="118"/>
      <c r="BW133" s="60"/>
      <c r="BX133" s="60"/>
      <c r="BY133" s="60"/>
      <c r="BZ133" s="86"/>
      <c r="CA133" s="60"/>
      <c r="CB133" s="86"/>
      <c r="CC133" s="152"/>
      <c r="CD133" s="118"/>
      <c r="CE133" s="60"/>
      <c r="CF133" s="60"/>
      <c r="CG133" s="60"/>
      <c r="CH133" s="60"/>
      <c r="CI133" s="60"/>
      <c r="CJ133" s="60"/>
      <c r="CK133" s="60"/>
      <c r="CL133" s="60"/>
      <c r="CM133" s="60"/>
      <c r="CN133" s="81"/>
    </row>
    <row r="134" spans="1:92" ht="28.8">
      <c r="A134" s="2" t="s">
        <v>279</v>
      </c>
      <c r="B134" s="2" t="s">
        <v>565</v>
      </c>
      <c r="C134" s="2" t="s">
        <v>273</v>
      </c>
      <c r="D134" s="2" t="s">
        <v>358</v>
      </c>
      <c r="E134" s="3" t="s">
        <v>206</v>
      </c>
      <c r="F134" s="60"/>
      <c r="G134" s="60"/>
      <c r="H134" s="60"/>
      <c r="I134" s="60"/>
      <c r="J134" s="60"/>
      <c r="K134" s="60"/>
      <c r="L134" s="60" t="s">
        <v>682</v>
      </c>
      <c r="M134" s="60"/>
      <c r="N134" s="60"/>
      <c r="O134" s="118"/>
      <c r="P134" s="60"/>
      <c r="Q134" s="60"/>
      <c r="R134" s="60"/>
      <c r="S134" s="60"/>
      <c r="T134" s="60"/>
      <c r="U134" s="60"/>
      <c r="V134" s="118"/>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86"/>
      <c r="BT134" s="60"/>
      <c r="BU134" s="60"/>
      <c r="BV134" s="118"/>
      <c r="BW134" s="60"/>
      <c r="BX134" s="60"/>
      <c r="BY134" s="60"/>
      <c r="BZ134" s="86"/>
      <c r="CA134" s="60"/>
      <c r="CB134" s="86"/>
      <c r="CC134" s="152"/>
      <c r="CD134" s="118"/>
      <c r="CE134" s="60"/>
      <c r="CF134" s="60"/>
      <c r="CG134" s="60"/>
      <c r="CH134" s="60"/>
      <c r="CI134" s="60"/>
      <c r="CJ134" s="60"/>
      <c r="CK134" s="60"/>
      <c r="CL134" s="60"/>
      <c r="CM134" s="60"/>
      <c r="CN134" s="81"/>
    </row>
    <row r="135" spans="1:92" ht="57.6">
      <c r="A135" s="2" t="s">
        <v>269</v>
      </c>
      <c r="B135" s="2" t="s">
        <v>567</v>
      </c>
      <c r="C135" s="2" t="s">
        <v>273</v>
      </c>
      <c r="D135" s="2" t="s">
        <v>354</v>
      </c>
      <c r="E135" s="3" t="s">
        <v>1008</v>
      </c>
      <c r="F135" s="60"/>
      <c r="G135" s="60"/>
      <c r="H135" s="60"/>
      <c r="I135" s="60"/>
      <c r="J135" s="60"/>
      <c r="K135" s="60"/>
      <c r="L135" s="60"/>
      <c r="M135" s="60"/>
      <c r="N135" s="60"/>
      <c r="O135" s="118"/>
      <c r="P135" s="60"/>
      <c r="Q135" s="60"/>
      <c r="R135" s="60"/>
      <c r="S135" s="60"/>
      <c r="T135" s="60"/>
      <c r="U135" s="61"/>
      <c r="V135" s="118"/>
      <c r="W135" s="60"/>
      <c r="X135" s="60" t="s">
        <v>1011</v>
      </c>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86"/>
      <c r="BT135" s="60"/>
      <c r="BU135" s="60"/>
      <c r="BV135" s="118"/>
      <c r="BW135" s="60"/>
      <c r="BX135" s="60"/>
      <c r="BY135" s="60"/>
      <c r="BZ135" s="86"/>
      <c r="CA135" s="60"/>
      <c r="CB135" s="86"/>
      <c r="CC135" s="152"/>
      <c r="CD135" s="118"/>
      <c r="CE135" s="60"/>
      <c r="CF135" s="60"/>
      <c r="CG135" s="60"/>
      <c r="CH135" s="60"/>
      <c r="CI135" s="60"/>
      <c r="CJ135" s="60"/>
      <c r="CK135" s="60"/>
      <c r="CL135" s="60"/>
      <c r="CM135" s="60"/>
      <c r="CN135" s="81"/>
    </row>
    <row r="136" spans="1:92" ht="86.4">
      <c r="A136" s="2" t="s">
        <v>269</v>
      </c>
      <c r="B136" s="2" t="s">
        <v>642</v>
      </c>
      <c r="C136" s="2" t="s">
        <v>607</v>
      </c>
      <c r="D136" s="2" t="s">
        <v>618</v>
      </c>
      <c r="E136" s="3" t="s">
        <v>988</v>
      </c>
      <c r="F136" s="60"/>
      <c r="G136" s="60"/>
      <c r="H136" s="60"/>
      <c r="I136" s="60"/>
      <c r="J136" s="60"/>
      <c r="K136" s="60"/>
      <c r="L136" s="60"/>
      <c r="M136" s="60"/>
      <c r="N136" s="60"/>
      <c r="O136" s="118"/>
      <c r="P136" s="60"/>
      <c r="Q136" s="60"/>
      <c r="R136" s="60"/>
      <c r="S136" s="60"/>
      <c r="T136" s="60"/>
      <c r="U136" s="61"/>
      <c r="V136" s="118"/>
      <c r="W136" s="60"/>
      <c r="X136" s="61"/>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t="s">
        <v>989</v>
      </c>
      <c r="BN136" s="60"/>
      <c r="BO136" s="60"/>
      <c r="BP136" s="60"/>
      <c r="BQ136" s="60"/>
      <c r="BR136" s="60"/>
      <c r="BS136" s="86"/>
      <c r="BT136" s="60"/>
      <c r="BU136" s="60"/>
      <c r="BV136" s="118"/>
      <c r="BW136" s="60"/>
      <c r="BX136" s="60"/>
      <c r="BY136" s="60"/>
      <c r="BZ136" s="86"/>
      <c r="CA136" s="60"/>
      <c r="CB136" s="86"/>
      <c r="CC136" s="152"/>
      <c r="CD136" s="118"/>
      <c r="CE136" s="60"/>
      <c r="CF136" s="60"/>
      <c r="CG136" s="60"/>
      <c r="CH136" s="60"/>
      <c r="CI136" s="60"/>
      <c r="CJ136" s="60"/>
      <c r="CK136" s="60"/>
      <c r="CL136" s="60"/>
      <c r="CM136" s="60"/>
      <c r="CN136" s="81"/>
    </row>
    <row r="137" spans="1:92" ht="144">
      <c r="A137" s="2" t="s">
        <v>269</v>
      </c>
      <c r="B137" s="2" t="s">
        <v>567</v>
      </c>
      <c r="C137" s="2" t="s">
        <v>607</v>
      </c>
      <c r="D137" s="2" t="s">
        <v>354</v>
      </c>
      <c r="E137" s="3" t="s">
        <v>505</v>
      </c>
      <c r="F137" s="60"/>
      <c r="G137" s="60"/>
      <c r="H137" s="60"/>
      <c r="I137" s="60"/>
      <c r="J137" s="60"/>
      <c r="K137" s="60"/>
      <c r="L137" s="60"/>
      <c r="M137" s="60"/>
      <c r="N137" s="60" t="s">
        <v>506</v>
      </c>
      <c r="O137" s="118"/>
      <c r="P137" s="60"/>
      <c r="Q137" s="60"/>
      <c r="R137" s="60"/>
      <c r="S137" s="60"/>
      <c r="T137" s="60"/>
      <c r="U137" s="61"/>
      <c r="V137" s="118"/>
      <c r="W137" s="60"/>
      <c r="X137" s="61"/>
      <c r="Y137" s="60"/>
      <c r="Z137" s="60"/>
      <c r="AA137" s="60"/>
      <c r="AB137" s="60"/>
      <c r="AC137" s="60"/>
      <c r="AD137" s="60"/>
      <c r="AE137" s="60" t="s">
        <v>1403</v>
      </c>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t="s">
        <v>1104</v>
      </c>
      <c r="BB137" s="60"/>
      <c r="BC137" s="60"/>
      <c r="BD137" s="60"/>
      <c r="BE137" s="60"/>
      <c r="BF137" s="60"/>
      <c r="BG137" s="60"/>
      <c r="BH137" s="60"/>
      <c r="BI137" s="60"/>
      <c r="BJ137" s="60"/>
      <c r="BK137" s="60"/>
      <c r="BL137" s="60"/>
      <c r="BM137" s="60" t="s">
        <v>996</v>
      </c>
      <c r="BN137" s="60"/>
      <c r="BO137" s="60"/>
      <c r="BP137" s="60"/>
      <c r="BQ137" s="60"/>
      <c r="BR137" s="60"/>
      <c r="BS137" s="86"/>
      <c r="BT137" s="60"/>
      <c r="BU137" s="60" t="s">
        <v>1111</v>
      </c>
      <c r="BV137" s="118"/>
      <c r="BW137" s="60"/>
      <c r="BX137" s="60"/>
      <c r="BY137" s="60" t="s">
        <v>729</v>
      </c>
      <c r="BZ137" s="86"/>
      <c r="CA137" s="60"/>
      <c r="CB137" s="86"/>
      <c r="CC137" s="152"/>
      <c r="CD137" s="118"/>
      <c r="CE137" s="60"/>
      <c r="CF137" s="60"/>
      <c r="CG137" s="60"/>
      <c r="CH137" s="60"/>
      <c r="CI137" s="60"/>
      <c r="CJ137" s="60"/>
      <c r="CK137" s="60"/>
      <c r="CL137" s="60"/>
      <c r="CM137" s="60"/>
      <c r="CN137" s="81"/>
    </row>
    <row r="138" spans="1:92" ht="28.8">
      <c r="A138" s="2" t="s">
        <v>269</v>
      </c>
      <c r="B138" s="2" t="s">
        <v>567</v>
      </c>
      <c r="C138" s="2" t="s">
        <v>273</v>
      </c>
      <c r="D138" s="2" t="s">
        <v>356</v>
      </c>
      <c r="E138" s="3" t="s">
        <v>329</v>
      </c>
      <c r="F138" s="60"/>
      <c r="G138" s="60"/>
      <c r="H138" s="60"/>
      <c r="I138" s="60"/>
      <c r="J138" s="60"/>
      <c r="K138" s="60"/>
      <c r="L138" s="60"/>
      <c r="M138" s="60"/>
      <c r="N138" s="60"/>
      <c r="O138" s="118"/>
      <c r="P138" s="60"/>
      <c r="Q138" s="60"/>
      <c r="R138" s="60"/>
      <c r="S138" s="60"/>
      <c r="T138" s="60"/>
      <c r="U138" s="61" t="s">
        <v>496</v>
      </c>
      <c r="V138" s="118"/>
      <c r="W138" s="60"/>
      <c r="X138" s="61" t="s">
        <v>1017</v>
      </c>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86"/>
      <c r="BT138" s="60"/>
      <c r="BU138" s="60" t="s">
        <v>1111</v>
      </c>
      <c r="BV138" s="118"/>
      <c r="BW138" s="60"/>
      <c r="BX138" s="60"/>
      <c r="BY138" s="60"/>
      <c r="BZ138" s="86"/>
      <c r="CA138" s="60"/>
      <c r="CB138" s="86"/>
      <c r="CC138" s="152"/>
      <c r="CD138" s="118"/>
      <c r="CE138" s="60"/>
      <c r="CF138" s="60"/>
      <c r="CG138" s="60"/>
      <c r="CH138" s="60"/>
      <c r="CI138" s="60"/>
      <c r="CJ138" s="60"/>
      <c r="CK138" s="60"/>
      <c r="CL138" s="60"/>
      <c r="CM138" s="60"/>
      <c r="CN138" s="81"/>
    </row>
    <row r="139" spans="1:92" ht="28.8">
      <c r="A139" s="2" t="s">
        <v>280</v>
      </c>
      <c r="B139" s="2" t="s">
        <v>565</v>
      </c>
      <c r="C139" s="2" t="s">
        <v>364</v>
      </c>
      <c r="D139" s="2" t="s">
        <v>354</v>
      </c>
      <c r="E139" s="3" t="s">
        <v>373</v>
      </c>
      <c r="F139" s="60" t="s">
        <v>339</v>
      </c>
      <c r="G139" s="60" t="s">
        <v>660</v>
      </c>
      <c r="H139" s="60"/>
      <c r="I139" s="60"/>
      <c r="J139" s="60" t="s">
        <v>668</v>
      </c>
      <c r="K139" s="60" t="s">
        <v>672</v>
      </c>
      <c r="L139" s="60"/>
      <c r="M139" s="60"/>
      <c r="N139" s="60"/>
      <c r="O139" s="118"/>
      <c r="P139" s="60"/>
      <c r="Q139" s="60"/>
      <c r="R139" s="60"/>
      <c r="S139" s="60"/>
      <c r="T139" s="60"/>
      <c r="U139" s="60"/>
      <c r="V139" s="118"/>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86"/>
      <c r="BT139" s="60"/>
      <c r="BU139" s="60"/>
      <c r="BV139" s="118"/>
      <c r="BW139" s="60" t="s">
        <v>1504</v>
      </c>
      <c r="BX139" s="60"/>
      <c r="BY139" s="60"/>
      <c r="BZ139" s="86"/>
      <c r="CA139" s="60"/>
      <c r="CB139" s="86"/>
      <c r="CC139" s="152"/>
      <c r="CD139" s="118"/>
      <c r="CE139" s="60"/>
      <c r="CF139" s="60"/>
      <c r="CG139" s="60"/>
      <c r="CH139" s="60"/>
      <c r="CI139" s="60"/>
      <c r="CJ139" s="60"/>
      <c r="CK139" s="60"/>
      <c r="CL139" s="60"/>
      <c r="CM139" s="60"/>
      <c r="CN139" s="81"/>
    </row>
    <row r="140" spans="1:92" ht="86.4">
      <c r="A140" s="2" t="s">
        <v>280</v>
      </c>
      <c r="B140" s="2" t="s">
        <v>565</v>
      </c>
      <c r="C140" s="2" t="s">
        <v>364</v>
      </c>
      <c r="D140" s="2" t="s">
        <v>618</v>
      </c>
      <c r="E140" s="3" t="s">
        <v>330</v>
      </c>
      <c r="F140" s="60" t="s">
        <v>331</v>
      </c>
      <c r="G140" s="60"/>
      <c r="H140" s="60"/>
      <c r="I140" s="60"/>
      <c r="J140" s="60"/>
      <c r="K140" s="60" t="s">
        <v>671</v>
      </c>
      <c r="L140" s="60"/>
      <c r="M140" s="60"/>
      <c r="N140" s="60"/>
      <c r="O140" s="118"/>
      <c r="P140" s="60"/>
      <c r="Q140" s="60"/>
      <c r="R140" s="60"/>
      <c r="S140" s="60"/>
      <c r="T140" s="60"/>
      <c r="U140" s="60"/>
      <c r="V140" s="118"/>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t="s">
        <v>1103</v>
      </c>
      <c r="BO140" s="60"/>
      <c r="BP140" s="60"/>
      <c r="BQ140" s="60"/>
      <c r="BR140" s="60"/>
      <c r="BS140" s="86"/>
      <c r="BT140" s="60"/>
      <c r="BU140" s="60"/>
      <c r="BV140" s="118"/>
      <c r="BW140" s="60"/>
      <c r="BX140" s="60"/>
      <c r="BY140" s="60"/>
      <c r="BZ140" s="86"/>
      <c r="CA140" s="60"/>
      <c r="CB140" s="86"/>
      <c r="CC140" s="152"/>
      <c r="CD140" s="118"/>
      <c r="CE140" s="60"/>
      <c r="CF140" s="60"/>
      <c r="CG140" s="60"/>
      <c r="CH140" s="60"/>
      <c r="CI140" s="60"/>
      <c r="CJ140" s="60"/>
      <c r="CK140" s="60"/>
      <c r="CL140" s="60"/>
      <c r="CM140" s="60"/>
      <c r="CN140" s="81"/>
    </row>
    <row r="141" spans="1:92" ht="28.8">
      <c r="A141" s="2" t="s">
        <v>280</v>
      </c>
      <c r="B141" s="2" t="s">
        <v>565</v>
      </c>
      <c r="C141" s="2" t="s">
        <v>364</v>
      </c>
      <c r="D141" s="2" t="s">
        <v>353</v>
      </c>
      <c r="E141" s="3" t="s">
        <v>17</v>
      </c>
      <c r="F141" s="60" t="s">
        <v>659</v>
      </c>
      <c r="G141" s="60"/>
      <c r="H141" s="60"/>
      <c r="I141" s="60"/>
      <c r="J141" s="60" t="s">
        <v>669</v>
      </c>
      <c r="K141" s="60" t="s">
        <v>670</v>
      </c>
      <c r="L141" s="60"/>
      <c r="M141" s="60"/>
      <c r="N141" s="60"/>
      <c r="O141" s="118"/>
      <c r="P141" s="60"/>
      <c r="Q141" s="60"/>
      <c r="R141" s="60"/>
      <c r="S141" s="60"/>
      <c r="T141" s="60"/>
      <c r="U141" s="60"/>
      <c r="V141" s="118"/>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86"/>
      <c r="BT141" s="60"/>
      <c r="BU141" s="60"/>
      <c r="BV141" s="118"/>
      <c r="BW141" s="60"/>
      <c r="BX141" s="60"/>
      <c r="BY141" s="60"/>
      <c r="BZ141" s="86"/>
      <c r="CA141" s="60"/>
      <c r="CB141" s="86"/>
      <c r="CC141" s="152"/>
      <c r="CD141" s="118"/>
      <c r="CE141" s="60"/>
      <c r="CF141" s="60"/>
      <c r="CG141" s="60"/>
      <c r="CH141" s="60"/>
      <c r="CI141" s="60"/>
      <c r="CJ141" s="60"/>
      <c r="CK141" s="60"/>
      <c r="CL141" s="60"/>
      <c r="CM141" s="60"/>
      <c r="CN141" s="81"/>
    </row>
    <row r="142" spans="1:92" ht="86.4">
      <c r="A142" s="2" t="s">
        <v>280</v>
      </c>
      <c r="B142" s="2" t="s">
        <v>565</v>
      </c>
      <c r="C142" s="2" t="s">
        <v>607</v>
      </c>
      <c r="D142" s="2" t="s">
        <v>618</v>
      </c>
      <c r="E142" s="3" t="s">
        <v>997</v>
      </c>
      <c r="F142" s="60"/>
      <c r="G142" s="60"/>
      <c r="H142" s="60"/>
      <c r="I142" s="60"/>
      <c r="J142" s="60"/>
      <c r="K142" s="60"/>
      <c r="L142" s="60"/>
      <c r="M142" s="60"/>
      <c r="N142" s="60"/>
      <c r="O142" s="118"/>
      <c r="P142" s="60"/>
      <c r="Q142" s="60"/>
      <c r="R142" s="60"/>
      <c r="S142" s="60"/>
      <c r="T142" s="60"/>
      <c r="U142" s="60"/>
      <c r="V142" s="118"/>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t="s">
        <v>1464</v>
      </c>
      <c r="BN142" s="60" t="s">
        <v>1464</v>
      </c>
      <c r="BO142" s="60"/>
      <c r="BP142" s="60"/>
      <c r="BQ142" s="60"/>
      <c r="BR142" s="60"/>
      <c r="BS142" s="86"/>
      <c r="BT142" s="60"/>
      <c r="BU142" s="60"/>
      <c r="BV142" s="118"/>
      <c r="BW142" s="60"/>
      <c r="BX142" s="60"/>
      <c r="BY142" s="60"/>
      <c r="BZ142" s="86"/>
      <c r="CA142" s="60"/>
      <c r="CB142" s="86"/>
      <c r="CC142" s="152"/>
      <c r="CD142" s="118"/>
      <c r="CE142" s="60"/>
      <c r="CF142" s="60"/>
      <c r="CG142" s="60"/>
      <c r="CH142" s="60"/>
      <c r="CI142" s="60"/>
      <c r="CJ142" s="60"/>
      <c r="CK142" s="60"/>
      <c r="CL142" s="60"/>
      <c r="CM142" s="60"/>
      <c r="CN142" s="81"/>
    </row>
    <row r="143" spans="1:92" ht="187.2">
      <c r="A143" s="2" t="s">
        <v>280</v>
      </c>
      <c r="B143" s="2" t="s">
        <v>565</v>
      </c>
      <c r="C143" s="2" t="s">
        <v>353</v>
      </c>
      <c r="D143" s="2" t="s">
        <v>618</v>
      </c>
      <c r="E143" s="3" t="s">
        <v>603</v>
      </c>
      <c r="F143" s="60" t="s">
        <v>1513</v>
      </c>
      <c r="G143" s="60"/>
      <c r="H143" s="60"/>
      <c r="I143" s="60"/>
      <c r="J143" s="60"/>
      <c r="K143" s="60"/>
      <c r="L143" s="60"/>
      <c r="M143" s="60"/>
      <c r="N143" s="60" t="s">
        <v>604</v>
      </c>
      <c r="O143" s="118"/>
      <c r="P143" s="60"/>
      <c r="Q143" s="60"/>
      <c r="R143" s="60"/>
      <c r="S143" s="60"/>
      <c r="T143" s="60"/>
      <c r="U143" s="61"/>
      <c r="V143" s="118"/>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86"/>
      <c r="BT143" s="60"/>
      <c r="BU143" s="60"/>
      <c r="BV143" s="118"/>
      <c r="BW143" s="60"/>
      <c r="BX143" s="60"/>
      <c r="BY143" s="60" t="s">
        <v>734</v>
      </c>
      <c r="BZ143" s="86"/>
      <c r="CA143" s="60"/>
      <c r="CB143" s="86"/>
      <c r="CC143" s="152"/>
      <c r="CD143" s="118"/>
      <c r="CE143" s="60"/>
      <c r="CF143" s="60"/>
      <c r="CG143" s="60"/>
      <c r="CH143" s="60"/>
      <c r="CI143" s="60"/>
      <c r="CJ143" s="60"/>
      <c r="CK143" s="60"/>
      <c r="CL143" s="60"/>
      <c r="CM143" s="60"/>
      <c r="CN143" s="81"/>
    </row>
    <row r="144" spans="1:92" ht="28.8">
      <c r="A144" s="2" t="s">
        <v>280</v>
      </c>
      <c r="B144" s="2" t="s">
        <v>565</v>
      </c>
      <c r="C144" s="2" t="s">
        <v>368</v>
      </c>
      <c r="D144" s="2" t="s">
        <v>360</v>
      </c>
      <c r="E144" s="3" t="s">
        <v>12</v>
      </c>
      <c r="F144" s="60" t="s">
        <v>661</v>
      </c>
      <c r="G144" s="60"/>
      <c r="H144" s="60"/>
      <c r="I144" s="60"/>
      <c r="J144" s="60"/>
      <c r="K144" s="60"/>
      <c r="L144" s="60"/>
      <c r="M144" s="60"/>
      <c r="N144" s="60"/>
      <c r="O144" s="118"/>
      <c r="P144" s="60"/>
      <c r="Q144" s="60"/>
      <c r="R144" s="60"/>
      <c r="S144" s="60"/>
      <c r="T144" s="60"/>
      <c r="U144" s="60"/>
      <c r="V144" s="118"/>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86"/>
      <c r="BT144" s="60"/>
      <c r="BU144" s="60"/>
      <c r="BV144" s="118"/>
      <c r="BW144" s="60"/>
      <c r="BX144" s="60"/>
      <c r="BY144" s="60"/>
      <c r="BZ144" s="86"/>
      <c r="CA144" s="60"/>
      <c r="CB144" s="86"/>
      <c r="CC144" s="152"/>
      <c r="CD144" s="118"/>
      <c r="CE144" s="60"/>
      <c r="CF144" s="60"/>
      <c r="CG144" s="60"/>
      <c r="CH144" s="60"/>
      <c r="CI144" s="60"/>
      <c r="CJ144" s="60"/>
      <c r="CK144" s="60"/>
      <c r="CL144" s="60"/>
      <c r="CM144" s="60"/>
      <c r="CN144" s="81"/>
    </row>
    <row r="145" spans="1:92" ht="38.4" customHeight="1">
      <c r="A145" s="2" t="s">
        <v>281</v>
      </c>
      <c r="B145" s="2" t="s">
        <v>565</v>
      </c>
      <c r="C145" s="2" t="s">
        <v>364</v>
      </c>
      <c r="D145" s="2" t="s">
        <v>618</v>
      </c>
      <c r="E145" s="3" t="s">
        <v>572</v>
      </c>
      <c r="F145" s="60"/>
      <c r="G145" s="60"/>
      <c r="H145" s="60"/>
      <c r="I145" s="60"/>
      <c r="J145" s="60"/>
      <c r="K145" s="60"/>
      <c r="L145" s="60"/>
      <c r="M145" s="60"/>
      <c r="N145" s="60" t="s">
        <v>533</v>
      </c>
      <c r="O145" s="118"/>
      <c r="P145" s="60"/>
      <c r="Q145" s="60"/>
      <c r="R145" s="60"/>
      <c r="S145" s="60"/>
      <c r="T145" s="60"/>
      <c r="U145" s="61"/>
      <c r="V145" s="118"/>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86"/>
      <c r="BT145" s="60"/>
      <c r="BU145" s="60"/>
      <c r="BV145" s="118"/>
      <c r="BW145" s="60"/>
      <c r="BX145" s="60"/>
      <c r="BY145" s="60"/>
      <c r="BZ145" s="86"/>
      <c r="CA145" s="60"/>
      <c r="CB145" s="86" t="s">
        <v>1173</v>
      </c>
      <c r="CC145" s="152"/>
      <c r="CD145" s="118"/>
      <c r="CE145" s="60"/>
      <c r="CF145" s="60"/>
      <c r="CG145" s="60"/>
      <c r="CH145" s="60"/>
      <c r="CI145" s="60"/>
      <c r="CJ145" s="60"/>
      <c r="CK145" s="60"/>
      <c r="CL145" s="60"/>
      <c r="CM145" s="60"/>
      <c r="CN145" s="81"/>
    </row>
    <row r="146" spans="1:92" ht="42.6" customHeight="1">
      <c r="A146" s="2" t="s">
        <v>281</v>
      </c>
      <c r="B146" s="2" t="s">
        <v>573</v>
      </c>
      <c r="C146" s="2" t="s">
        <v>364</v>
      </c>
      <c r="D146" s="2" t="s">
        <v>618</v>
      </c>
      <c r="E146" s="3" t="s">
        <v>530</v>
      </c>
      <c r="F146" s="60"/>
      <c r="G146" s="60"/>
      <c r="H146" s="60"/>
      <c r="I146" s="60"/>
      <c r="J146" s="60"/>
      <c r="K146" s="60"/>
      <c r="L146" s="60"/>
      <c r="M146" s="60"/>
      <c r="N146" s="60" t="s">
        <v>531</v>
      </c>
      <c r="O146" s="118"/>
      <c r="P146" s="60"/>
      <c r="Q146" s="60"/>
      <c r="R146" s="60"/>
      <c r="S146" s="60"/>
      <c r="T146" s="60"/>
      <c r="U146" s="61"/>
      <c r="V146" s="118"/>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86"/>
      <c r="BT146" s="60"/>
      <c r="BU146" s="60"/>
      <c r="BV146" s="118"/>
      <c r="BW146" s="60"/>
      <c r="BX146" s="60"/>
      <c r="BY146" s="60"/>
      <c r="BZ146" s="86"/>
      <c r="CA146" s="60" t="s">
        <v>532</v>
      </c>
      <c r="CB146" s="86"/>
      <c r="CC146" s="152"/>
      <c r="CD146" s="118"/>
      <c r="CE146" s="60"/>
      <c r="CF146" s="60"/>
      <c r="CG146" s="60"/>
      <c r="CH146" s="60"/>
      <c r="CI146" s="60"/>
      <c r="CJ146" s="60"/>
      <c r="CK146" s="60"/>
      <c r="CL146" s="60"/>
      <c r="CM146" s="60"/>
      <c r="CN146" s="81"/>
    </row>
    <row r="147" spans="1:92" ht="172.8">
      <c r="A147" s="2" t="s">
        <v>281</v>
      </c>
      <c r="B147" s="2" t="s">
        <v>567</v>
      </c>
      <c r="C147" s="2" t="s">
        <v>273</v>
      </c>
      <c r="D147" s="2" t="s">
        <v>354</v>
      </c>
      <c r="E147" s="3" t="s">
        <v>1505</v>
      </c>
      <c r="F147" s="60"/>
      <c r="G147" s="60"/>
      <c r="H147" s="60"/>
      <c r="I147" s="60"/>
      <c r="J147" s="60"/>
      <c r="K147" s="60"/>
      <c r="L147" s="60"/>
      <c r="M147" s="60"/>
      <c r="N147" s="60"/>
      <c r="O147" s="118"/>
      <c r="P147" s="60" t="s">
        <v>1459</v>
      </c>
      <c r="Q147" s="60"/>
      <c r="R147" s="60"/>
      <c r="S147" s="60"/>
      <c r="T147" s="60"/>
      <c r="U147" s="61"/>
      <c r="V147" s="118"/>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86" t="s">
        <v>1065</v>
      </c>
      <c r="BQ147" s="60"/>
      <c r="BR147" s="60"/>
      <c r="BS147" s="86"/>
      <c r="BT147" s="60"/>
      <c r="BU147" s="60"/>
      <c r="BV147" s="118"/>
      <c r="BW147" s="60"/>
      <c r="BX147" s="60"/>
      <c r="BY147" s="60"/>
      <c r="BZ147" s="86"/>
      <c r="CA147" s="60"/>
      <c r="CB147" s="86"/>
      <c r="CC147" s="152"/>
      <c r="CD147" s="118"/>
      <c r="CE147" s="60"/>
      <c r="CF147" s="60"/>
      <c r="CG147" s="60"/>
      <c r="CH147" s="60"/>
      <c r="CI147" s="60"/>
      <c r="CJ147" s="60"/>
      <c r="CK147" s="60"/>
      <c r="CL147" s="60"/>
      <c r="CM147" s="60"/>
      <c r="CN147" s="81"/>
    </row>
    <row r="148" spans="1:92" ht="28.8">
      <c r="A148" s="2" t="s">
        <v>281</v>
      </c>
      <c r="B148" s="2" t="s">
        <v>573</v>
      </c>
      <c r="C148" s="2" t="s">
        <v>363</v>
      </c>
      <c r="D148" s="2" t="s">
        <v>618</v>
      </c>
      <c r="E148" s="3" t="s">
        <v>517</v>
      </c>
      <c r="F148" s="60"/>
      <c r="G148" s="60"/>
      <c r="H148" s="60"/>
      <c r="I148" s="60"/>
      <c r="J148" s="60"/>
      <c r="K148" s="60"/>
      <c r="L148" s="60"/>
      <c r="M148" s="60"/>
      <c r="N148" s="60"/>
      <c r="O148" s="118"/>
      <c r="P148" s="60" t="s">
        <v>1459</v>
      </c>
      <c r="Q148" s="60"/>
      <c r="R148" s="60"/>
      <c r="S148" s="60"/>
      <c r="T148" s="60"/>
      <c r="U148" s="61"/>
      <c r="V148" s="118"/>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86"/>
      <c r="BT148" s="60"/>
      <c r="BU148" s="60"/>
      <c r="BV148" s="118"/>
      <c r="BW148" s="60"/>
      <c r="BX148" s="60"/>
      <c r="BY148" s="60"/>
      <c r="BZ148" s="86"/>
      <c r="CA148" s="60" t="s">
        <v>428</v>
      </c>
      <c r="CB148" s="86"/>
      <c r="CC148" s="152"/>
      <c r="CD148" s="118"/>
      <c r="CE148" s="60"/>
      <c r="CF148" s="60"/>
      <c r="CG148" s="60"/>
      <c r="CH148" s="60"/>
      <c r="CI148" s="60"/>
      <c r="CJ148" s="60"/>
      <c r="CK148" s="60"/>
      <c r="CL148" s="60"/>
      <c r="CM148" s="60"/>
      <c r="CN148" s="81"/>
    </row>
    <row r="149" spans="1:92">
      <c r="A149" s="2" t="s">
        <v>281</v>
      </c>
      <c r="B149" s="2" t="s">
        <v>573</v>
      </c>
      <c r="C149" s="2" t="s">
        <v>363</v>
      </c>
      <c r="D149" s="2" t="s">
        <v>618</v>
      </c>
      <c r="E149" s="3" t="s">
        <v>914</v>
      </c>
      <c r="F149" s="60"/>
      <c r="G149" s="60"/>
      <c r="H149" s="60"/>
      <c r="I149" s="60"/>
      <c r="J149" s="60"/>
      <c r="K149" s="60"/>
      <c r="L149" s="60"/>
      <c r="M149" s="60"/>
      <c r="N149" s="60"/>
      <c r="O149" s="118"/>
      <c r="P149" s="60"/>
      <c r="Q149" s="60"/>
      <c r="R149" s="60"/>
      <c r="S149" s="60"/>
      <c r="T149" s="60"/>
      <c r="U149" s="61"/>
      <c r="V149" s="118"/>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86"/>
      <c r="BT149" s="60"/>
      <c r="BU149" s="60"/>
      <c r="BV149" s="118"/>
      <c r="BW149" s="60"/>
      <c r="BX149" s="60"/>
      <c r="BY149" s="60"/>
      <c r="BZ149" s="86"/>
      <c r="CA149" s="60" t="s">
        <v>432</v>
      </c>
      <c r="CB149" s="86"/>
      <c r="CC149" s="152"/>
      <c r="CD149" s="118"/>
      <c r="CE149" s="60"/>
      <c r="CF149" s="60"/>
      <c r="CG149" s="60"/>
      <c r="CH149" s="60"/>
      <c r="CI149" s="60"/>
      <c r="CJ149" s="60"/>
      <c r="CK149" s="60"/>
      <c r="CL149" s="60"/>
      <c r="CM149" s="60"/>
      <c r="CN149" s="81"/>
    </row>
    <row r="150" spans="1:92" ht="100.8">
      <c r="A150" s="2" t="s">
        <v>281</v>
      </c>
      <c r="B150" s="2" t="s">
        <v>573</v>
      </c>
      <c r="C150" s="2" t="s">
        <v>363</v>
      </c>
      <c r="D150" s="2" t="s">
        <v>618</v>
      </c>
      <c r="E150" s="3" t="s">
        <v>513</v>
      </c>
      <c r="F150" s="60"/>
      <c r="G150" s="60"/>
      <c r="H150" s="60"/>
      <c r="I150" s="60"/>
      <c r="J150" s="60"/>
      <c r="K150" s="60"/>
      <c r="L150" s="60"/>
      <c r="M150" s="60"/>
      <c r="N150" s="60"/>
      <c r="O150" s="118"/>
      <c r="P150" s="60" t="s">
        <v>1459</v>
      </c>
      <c r="Q150" s="60"/>
      <c r="R150" s="60"/>
      <c r="S150" s="60"/>
      <c r="T150" s="60"/>
      <c r="U150" s="61"/>
      <c r="V150" s="118"/>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t="s">
        <v>817</v>
      </c>
      <c r="BD150" s="60" t="s">
        <v>818</v>
      </c>
      <c r="BE150" s="60"/>
      <c r="BF150" s="60"/>
      <c r="BG150" s="60"/>
      <c r="BH150" s="60"/>
      <c r="BI150" s="60"/>
      <c r="BJ150" s="60"/>
      <c r="BK150" s="60"/>
      <c r="BL150" s="60"/>
      <c r="BM150" s="60"/>
      <c r="BN150" s="60"/>
      <c r="BO150" s="60"/>
      <c r="BP150" s="60"/>
      <c r="BQ150" s="60"/>
      <c r="BR150" s="60"/>
      <c r="BS150" s="86"/>
      <c r="BT150" s="60"/>
      <c r="BU150" s="60"/>
      <c r="BV150" s="118"/>
      <c r="BW150" s="60"/>
      <c r="BX150" s="60"/>
      <c r="BY150" s="60"/>
      <c r="BZ150" s="86"/>
      <c r="CA150" s="60" t="s">
        <v>423</v>
      </c>
      <c r="CB150" s="86"/>
      <c r="CC150" s="152"/>
      <c r="CD150" s="118"/>
      <c r="CE150" s="60"/>
      <c r="CF150" s="60"/>
      <c r="CG150" s="60"/>
      <c r="CH150" s="60"/>
      <c r="CI150" s="60"/>
      <c r="CJ150" s="60"/>
      <c r="CK150" s="60"/>
      <c r="CL150" s="60"/>
      <c r="CM150" s="60"/>
      <c r="CN150" s="81"/>
    </row>
    <row r="151" spans="1:92" ht="115.2">
      <c r="A151" s="2" t="s">
        <v>281</v>
      </c>
      <c r="B151" s="2" t="s">
        <v>573</v>
      </c>
      <c r="C151" s="2" t="s">
        <v>363</v>
      </c>
      <c r="D151" s="2" t="s">
        <v>618</v>
      </c>
      <c r="E151" s="3" t="s">
        <v>514</v>
      </c>
      <c r="F151" s="60"/>
      <c r="G151" s="60"/>
      <c r="H151" s="60"/>
      <c r="I151" s="60"/>
      <c r="J151" s="60"/>
      <c r="K151" s="60"/>
      <c r="L151" s="60"/>
      <c r="M151" s="60"/>
      <c r="N151" s="60"/>
      <c r="O151" s="118"/>
      <c r="P151" s="60" t="s">
        <v>1459</v>
      </c>
      <c r="Q151" s="60"/>
      <c r="R151" s="60"/>
      <c r="S151" s="60"/>
      <c r="T151" s="60"/>
      <c r="U151" s="61"/>
      <c r="V151" s="118"/>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t="s">
        <v>819</v>
      </c>
      <c r="BD151" s="60"/>
      <c r="BE151" s="60"/>
      <c r="BF151" s="60" t="s">
        <v>820</v>
      </c>
      <c r="BG151" s="60"/>
      <c r="BH151" s="60"/>
      <c r="BI151" s="60"/>
      <c r="BJ151" s="60"/>
      <c r="BK151" s="60"/>
      <c r="BL151" s="60"/>
      <c r="BM151" s="60"/>
      <c r="BN151" s="60"/>
      <c r="BO151" s="60"/>
      <c r="BP151" s="60"/>
      <c r="BQ151" s="60"/>
      <c r="BR151" s="60"/>
      <c r="BS151" s="86"/>
      <c r="BT151" s="60"/>
      <c r="BU151" s="60"/>
      <c r="BV151" s="118"/>
      <c r="BW151" s="60"/>
      <c r="BX151" s="60"/>
      <c r="BY151" s="60"/>
      <c r="BZ151" s="86"/>
      <c r="CA151" s="60" t="s">
        <v>424</v>
      </c>
      <c r="CB151" s="86"/>
      <c r="CC151" s="152"/>
      <c r="CD151" s="118"/>
      <c r="CE151" s="60"/>
      <c r="CF151" s="60"/>
      <c r="CG151" s="60"/>
      <c r="CH151" s="60"/>
      <c r="CI151" s="60"/>
      <c r="CJ151" s="60"/>
      <c r="CK151" s="60"/>
      <c r="CL151" s="60"/>
      <c r="CM151" s="60"/>
      <c r="CN151" s="81"/>
    </row>
    <row r="152" spans="1:92" ht="288">
      <c r="A152" s="2" t="s">
        <v>281</v>
      </c>
      <c r="B152" s="2" t="s">
        <v>573</v>
      </c>
      <c r="C152" s="2" t="s">
        <v>363</v>
      </c>
      <c r="D152" s="2" t="s">
        <v>618</v>
      </c>
      <c r="E152" s="3" t="s">
        <v>515</v>
      </c>
      <c r="F152" s="60"/>
      <c r="G152" s="60"/>
      <c r="H152" s="60"/>
      <c r="I152" s="60"/>
      <c r="J152" s="60"/>
      <c r="K152" s="60"/>
      <c r="L152" s="60"/>
      <c r="M152" s="60"/>
      <c r="N152" s="60"/>
      <c r="O152" s="118"/>
      <c r="P152" s="60" t="s">
        <v>1459</v>
      </c>
      <c r="Q152" s="60"/>
      <c r="R152" s="60"/>
      <c r="S152" s="60"/>
      <c r="T152" s="60"/>
      <c r="U152" s="61"/>
      <c r="V152" s="118"/>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t="s">
        <v>821</v>
      </c>
      <c r="BD152" s="60"/>
      <c r="BE152" s="60"/>
      <c r="BF152" s="60" t="s">
        <v>822</v>
      </c>
      <c r="BG152" s="60"/>
      <c r="BH152" s="60"/>
      <c r="BI152" s="60"/>
      <c r="BJ152" s="60"/>
      <c r="BK152" s="60"/>
      <c r="BL152" s="60"/>
      <c r="BM152" s="60"/>
      <c r="BN152" s="60"/>
      <c r="BO152" s="60"/>
      <c r="BP152" s="60"/>
      <c r="BQ152" s="60"/>
      <c r="BR152" s="60"/>
      <c r="BS152" s="86"/>
      <c r="BT152" s="60"/>
      <c r="BU152" s="60"/>
      <c r="BV152" s="118"/>
      <c r="BW152" s="60"/>
      <c r="BX152" s="60"/>
      <c r="BY152" s="60"/>
      <c r="BZ152" s="86"/>
      <c r="CA152" s="60" t="s">
        <v>429</v>
      </c>
      <c r="CB152" s="86"/>
      <c r="CC152" s="152"/>
      <c r="CD152" s="118"/>
      <c r="CE152" s="60"/>
      <c r="CF152" s="60"/>
      <c r="CG152" s="60"/>
      <c r="CH152" s="60"/>
      <c r="CI152" s="60"/>
      <c r="CJ152" s="60"/>
      <c r="CK152" s="60"/>
      <c r="CL152" s="60"/>
      <c r="CM152" s="60"/>
      <c r="CN152" s="81"/>
    </row>
    <row r="153" spans="1:92" ht="408" customHeight="1">
      <c r="A153" s="2" t="s">
        <v>281</v>
      </c>
      <c r="B153" s="2" t="s">
        <v>573</v>
      </c>
      <c r="C153" s="2" t="s">
        <v>363</v>
      </c>
      <c r="D153" s="2" t="s">
        <v>618</v>
      </c>
      <c r="E153" s="3" t="s">
        <v>516</v>
      </c>
      <c r="F153" s="60"/>
      <c r="G153" s="60"/>
      <c r="H153" s="60"/>
      <c r="I153" s="60"/>
      <c r="J153" s="60"/>
      <c r="K153" s="60"/>
      <c r="L153" s="60"/>
      <c r="M153" s="60"/>
      <c r="N153" s="60"/>
      <c r="O153" s="118"/>
      <c r="P153" s="60"/>
      <c r="Q153" s="60"/>
      <c r="R153" s="60"/>
      <c r="S153" s="60"/>
      <c r="T153" s="60"/>
      <c r="U153" s="61"/>
      <c r="V153" s="118"/>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t="s">
        <v>823</v>
      </c>
      <c r="BG153" s="60"/>
      <c r="BH153" s="60"/>
      <c r="BI153" s="60"/>
      <c r="BJ153" s="60"/>
      <c r="BK153" s="60"/>
      <c r="BL153" s="60"/>
      <c r="BM153" s="60"/>
      <c r="BN153" s="60"/>
      <c r="BO153" s="60"/>
      <c r="BP153" s="60"/>
      <c r="BQ153" s="60"/>
      <c r="BR153" s="60"/>
      <c r="BS153" s="86"/>
      <c r="BT153" s="60"/>
      <c r="BU153" s="60"/>
      <c r="BV153" s="118"/>
      <c r="BW153" s="60"/>
      <c r="BX153" s="60"/>
      <c r="BY153" s="60"/>
      <c r="BZ153" s="86"/>
      <c r="CA153" s="60" t="s">
        <v>431</v>
      </c>
      <c r="CB153" s="86"/>
      <c r="CC153" s="152"/>
      <c r="CD153" s="118"/>
      <c r="CE153" s="60"/>
      <c r="CF153" s="60"/>
      <c r="CG153" s="60"/>
      <c r="CH153" s="60"/>
      <c r="CI153" s="60"/>
      <c r="CJ153" s="60"/>
      <c r="CK153" s="60"/>
      <c r="CL153" s="60"/>
      <c r="CM153" s="60"/>
      <c r="CN153" s="81"/>
    </row>
    <row r="154" spans="1:92" ht="218.4" customHeight="1">
      <c r="A154" s="2" t="s">
        <v>281</v>
      </c>
      <c r="B154" s="2" t="s">
        <v>573</v>
      </c>
      <c r="C154" s="2" t="s">
        <v>363</v>
      </c>
      <c r="D154" s="2" t="s">
        <v>618</v>
      </c>
      <c r="E154" s="3" t="s">
        <v>518</v>
      </c>
      <c r="F154" s="60"/>
      <c r="G154" s="60"/>
      <c r="H154" s="60"/>
      <c r="I154" s="60"/>
      <c r="J154" s="60"/>
      <c r="K154" s="60"/>
      <c r="L154" s="60"/>
      <c r="M154" s="60"/>
      <c r="N154" s="60"/>
      <c r="O154" s="118"/>
      <c r="P154" s="60" t="s">
        <v>1459</v>
      </c>
      <c r="Q154" s="60"/>
      <c r="R154" s="60"/>
      <c r="S154" s="60"/>
      <c r="T154" s="60"/>
      <c r="U154" s="61"/>
      <c r="V154" s="118"/>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t="s">
        <v>824</v>
      </c>
      <c r="BD154" s="60"/>
      <c r="BE154" s="60"/>
      <c r="BF154" s="60"/>
      <c r="BG154" s="60"/>
      <c r="BH154" s="60"/>
      <c r="BI154" s="60"/>
      <c r="BJ154" s="60"/>
      <c r="BK154" s="60"/>
      <c r="BL154" s="60"/>
      <c r="BM154" s="60"/>
      <c r="BN154" s="60"/>
      <c r="BO154" s="60"/>
      <c r="BP154" s="60"/>
      <c r="BQ154" s="60"/>
      <c r="BR154" s="60"/>
      <c r="BS154" s="86"/>
      <c r="BT154" s="60"/>
      <c r="BU154" s="60"/>
      <c r="BV154" s="118"/>
      <c r="BW154" s="60"/>
      <c r="BX154" s="60"/>
      <c r="BY154" s="60"/>
      <c r="BZ154" s="86"/>
      <c r="CA154" s="60" t="s">
        <v>418</v>
      </c>
      <c r="CB154" s="86"/>
      <c r="CC154" s="152"/>
      <c r="CD154" s="118"/>
      <c r="CE154" s="60"/>
      <c r="CF154" s="60"/>
      <c r="CG154" s="60"/>
      <c r="CH154" s="60"/>
      <c r="CI154" s="60"/>
      <c r="CJ154" s="60"/>
      <c r="CK154" s="60"/>
      <c r="CL154" s="60"/>
      <c r="CM154" s="60"/>
      <c r="CN154" s="81"/>
    </row>
    <row r="155" spans="1:92" ht="303" customHeight="1">
      <c r="A155" s="2" t="s">
        <v>281</v>
      </c>
      <c r="B155" s="2" t="s">
        <v>573</v>
      </c>
      <c r="C155" s="2" t="s">
        <v>363</v>
      </c>
      <c r="D155" s="2" t="s">
        <v>618</v>
      </c>
      <c r="E155" s="3" t="s">
        <v>519</v>
      </c>
      <c r="F155" s="60"/>
      <c r="G155" s="60"/>
      <c r="H155" s="60"/>
      <c r="I155" s="60"/>
      <c r="J155" s="60"/>
      <c r="K155" s="60"/>
      <c r="L155" s="60"/>
      <c r="M155" s="60"/>
      <c r="N155" s="60"/>
      <c r="O155" s="118"/>
      <c r="P155" s="60" t="s">
        <v>1459</v>
      </c>
      <c r="Q155" s="60"/>
      <c r="R155" s="60"/>
      <c r="S155" s="60"/>
      <c r="T155" s="60"/>
      <c r="U155" s="61"/>
      <c r="V155" s="118"/>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86"/>
      <c r="BT155" s="60"/>
      <c r="BU155" s="60"/>
      <c r="BV155" s="118"/>
      <c r="BW155" s="60"/>
      <c r="BX155" s="60"/>
      <c r="BY155" s="60"/>
      <c r="BZ155" s="86"/>
      <c r="CA155" s="60" t="s">
        <v>1357</v>
      </c>
      <c r="CB155" s="86"/>
      <c r="CC155" s="152"/>
      <c r="CD155" s="118"/>
      <c r="CE155" s="60"/>
      <c r="CF155" s="60"/>
      <c r="CG155" s="60"/>
      <c r="CH155" s="60"/>
      <c r="CI155" s="60"/>
      <c r="CJ155" s="60"/>
      <c r="CK155" s="60"/>
      <c r="CL155" s="60"/>
      <c r="CM155" s="60"/>
      <c r="CN155" s="81"/>
    </row>
    <row r="156" spans="1:92">
      <c r="A156" s="2" t="s">
        <v>281</v>
      </c>
      <c r="B156" s="2" t="s">
        <v>573</v>
      </c>
      <c r="C156" s="2" t="s">
        <v>363</v>
      </c>
      <c r="D156" s="2" t="s">
        <v>618</v>
      </c>
      <c r="E156" s="3" t="s">
        <v>520</v>
      </c>
      <c r="F156" s="60"/>
      <c r="G156" s="60"/>
      <c r="H156" s="60"/>
      <c r="I156" s="60"/>
      <c r="J156" s="60"/>
      <c r="K156" s="60"/>
      <c r="L156" s="60"/>
      <c r="M156" s="60"/>
      <c r="N156" s="60"/>
      <c r="O156" s="118"/>
      <c r="P156" s="60" t="s">
        <v>1459</v>
      </c>
      <c r="Q156" s="60"/>
      <c r="R156" s="60"/>
      <c r="S156" s="60"/>
      <c r="T156" s="60"/>
      <c r="U156" s="61"/>
      <c r="V156" s="118"/>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86"/>
      <c r="BT156" s="60"/>
      <c r="BU156" s="60"/>
      <c r="BV156" s="118"/>
      <c r="BW156" s="60"/>
      <c r="BX156" s="60"/>
      <c r="BY156" s="60"/>
      <c r="BZ156" s="86"/>
      <c r="CA156" s="60" t="s">
        <v>426</v>
      </c>
      <c r="CB156" s="86"/>
      <c r="CC156" s="152"/>
      <c r="CD156" s="118"/>
      <c r="CE156" s="60"/>
      <c r="CF156" s="60"/>
      <c r="CG156" s="60"/>
      <c r="CH156" s="60"/>
      <c r="CI156" s="60"/>
      <c r="CJ156" s="60"/>
      <c r="CK156" s="60"/>
      <c r="CL156" s="60"/>
      <c r="CM156" s="60"/>
      <c r="CN156" s="81"/>
    </row>
    <row r="157" spans="1:92" ht="172.8">
      <c r="A157" s="2" t="s">
        <v>281</v>
      </c>
      <c r="B157" s="2" t="s">
        <v>573</v>
      </c>
      <c r="C157" s="2" t="s">
        <v>364</v>
      </c>
      <c r="D157" s="2" t="s">
        <v>618</v>
      </c>
      <c r="E157" s="3" t="s">
        <v>521</v>
      </c>
      <c r="F157" s="60"/>
      <c r="G157" s="60"/>
      <c r="H157" s="60"/>
      <c r="I157" s="60"/>
      <c r="J157" s="60"/>
      <c r="K157" s="60"/>
      <c r="L157" s="60"/>
      <c r="M157" s="60"/>
      <c r="N157" s="60"/>
      <c r="O157" s="118"/>
      <c r="P157" s="60"/>
      <c r="Q157" s="60"/>
      <c r="R157" s="60"/>
      <c r="S157" s="60"/>
      <c r="T157" s="60"/>
      <c r="U157" s="61"/>
      <c r="V157" s="118"/>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t="s">
        <v>826</v>
      </c>
      <c r="BD157" s="60"/>
      <c r="BE157" s="60"/>
      <c r="BF157" s="60" t="s">
        <v>1456</v>
      </c>
      <c r="BG157" s="60"/>
      <c r="BH157" s="60"/>
      <c r="BI157" s="60"/>
      <c r="BJ157" s="60"/>
      <c r="BK157" s="60"/>
      <c r="BL157" s="60"/>
      <c r="BM157" s="60"/>
      <c r="BN157" s="60"/>
      <c r="BO157" s="60"/>
      <c r="BP157" s="60"/>
      <c r="BQ157" s="60"/>
      <c r="BR157" s="60"/>
      <c r="BS157" s="86"/>
      <c r="BT157" s="60"/>
      <c r="BU157" s="60"/>
      <c r="BV157" s="118"/>
      <c r="BW157" s="60"/>
      <c r="BX157" s="60"/>
      <c r="BY157" s="60"/>
      <c r="BZ157" s="86"/>
      <c r="CA157" s="60" t="s">
        <v>417</v>
      </c>
      <c r="CB157" s="86"/>
      <c r="CC157" s="152"/>
      <c r="CD157" s="118"/>
      <c r="CE157" s="60"/>
      <c r="CF157" s="60"/>
      <c r="CG157" s="60"/>
      <c r="CH157" s="60"/>
      <c r="CI157" s="60"/>
      <c r="CJ157" s="60"/>
      <c r="CK157" s="60"/>
      <c r="CL157" s="60"/>
      <c r="CM157" s="60"/>
      <c r="CN157" s="81"/>
    </row>
    <row r="158" spans="1:92" ht="337.2" customHeight="1">
      <c r="A158" s="2" t="s">
        <v>281</v>
      </c>
      <c r="B158" s="2" t="s">
        <v>573</v>
      </c>
      <c r="C158" s="2" t="s">
        <v>363</v>
      </c>
      <c r="D158" s="2" t="s">
        <v>618</v>
      </c>
      <c r="E158" s="3" t="s">
        <v>522</v>
      </c>
      <c r="F158" s="60"/>
      <c r="G158" s="60"/>
      <c r="H158" s="60"/>
      <c r="I158" s="60"/>
      <c r="J158" s="60"/>
      <c r="K158" s="60"/>
      <c r="L158" s="60"/>
      <c r="M158" s="60"/>
      <c r="N158" s="60"/>
      <c r="O158" s="118"/>
      <c r="P158" s="60" t="s">
        <v>1459</v>
      </c>
      <c r="Q158" s="60"/>
      <c r="R158" s="60"/>
      <c r="S158" s="60"/>
      <c r="T158" s="60"/>
      <c r="U158" s="61"/>
      <c r="V158" s="118"/>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86"/>
      <c r="BT158" s="60"/>
      <c r="BU158" s="60"/>
      <c r="BV158" s="118"/>
      <c r="BW158" s="60"/>
      <c r="BX158" s="60"/>
      <c r="BY158" s="60"/>
      <c r="BZ158" s="86"/>
      <c r="CA158" s="60" t="s">
        <v>1471</v>
      </c>
      <c r="CB158" s="86"/>
      <c r="CC158" s="152"/>
      <c r="CD158" s="118"/>
      <c r="CE158" s="60"/>
      <c r="CF158" s="60"/>
      <c r="CG158" s="60"/>
      <c r="CH158" s="60"/>
      <c r="CI158" s="60"/>
      <c r="CJ158" s="60"/>
      <c r="CK158" s="60"/>
      <c r="CL158" s="60"/>
      <c r="CM158" s="60"/>
      <c r="CN158" s="81"/>
    </row>
    <row r="159" spans="1:92">
      <c r="A159" s="2" t="s">
        <v>281</v>
      </c>
      <c r="B159" s="2" t="s">
        <v>573</v>
      </c>
      <c r="C159" s="2" t="s">
        <v>363</v>
      </c>
      <c r="D159" s="2" t="s">
        <v>618</v>
      </c>
      <c r="E159" s="3" t="s">
        <v>523</v>
      </c>
      <c r="F159" s="60"/>
      <c r="G159" s="60"/>
      <c r="H159" s="60"/>
      <c r="I159" s="60"/>
      <c r="J159" s="60"/>
      <c r="K159" s="60"/>
      <c r="L159" s="60"/>
      <c r="M159" s="60"/>
      <c r="N159" s="60"/>
      <c r="O159" s="118"/>
      <c r="P159" s="60" t="s">
        <v>1459</v>
      </c>
      <c r="Q159" s="60"/>
      <c r="R159" s="60"/>
      <c r="S159" s="60"/>
      <c r="T159" s="60"/>
      <c r="U159" s="61"/>
      <c r="V159" s="118"/>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86"/>
      <c r="BT159" s="60"/>
      <c r="BU159" s="60"/>
      <c r="BV159" s="118"/>
      <c r="BW159" s="60"/>
      <c r="BX159" s="60"/>
      <c r="BY159" s="60"/>
      <c r="BZ159" s="86"/>
      <c r="CA159" s="60" t="s">
        <v>421</v>
      </c>
      <c r="CB159" s="86"/>
      <c r="CC159" s="152"/>
      <c r="CD159" s="118"/>
      <c r="CE159" s="60"/>
      <c r="CF159" s="60"/>
      <c r="CG159" s="60"/>
      <c r="CH159" s="60"/>
      <c r="CI159" s="60"/>
      <c r="CJ159" s="60"/>
      <c r="CK159" s="60"/>
      <c r="CL159" s="60"/>
      <c r="CM159" s="60"/>
      <c r="CN159" s="81"/>
    </row>
    <row r="160" spans="1:92" ht="171" customHeight="1">
      <c r="A160" s="2" t="s">
        <v>281</v>
      </c>
      <c r="B160" s="2" t="s">
        <v>573</v>
      </c>
      <c r="C160" s="2" t="s">
        <v>363</v>
      </c>
      <c r="D160" s="2" t="s">
        <v>618</v>
      </c>
      <c r="E160" s="3" t="s">
        <v>524</v>
      </c>
      <c r="F160" s="60"/>
      <c r="G160" s="60"/>
      <c r="H160" s="60"/>
      <c r="I160" s="60"/>
      <c r="J160" s="60"/>
      <c r="K160" s="60"/>
      <c r="L160" s="60"/>
      <c r="M160" s="60"/>
      <c r="N160" s="60"/>
      <c r="O160" s="118"/>
      <c r="P160" s="60" t="s">
        <v>1459</v>
      </c>
      <c r="Q160" s="60"/>
      <c r="R160" s="60"/>
      <c r="S160" s="60"/>
      <c r="T160" s="60"/>
      <c r="U160" s="61"/>
      <c r="V160" s="118"/>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t="s">
        <v>1455</v>
      </c>
      <c r="BG160" s="60"/>
      <c r="BH160" s="60"/>
      <c r="BI160" s="60"/>
      <c r="BJ160" s="60"/>
      <c r="BK160" s="60"/>
      <c r="BL160" s="60"/>
      <c r="BM160" s="60"/>
      <c r="BN160" s="60"/>
      <c r="BO160" s="60"/>
      <c r="BP160" s="60"/>
      <c r="BQ160" s="60"/>
      <c r="BR160" s="60"/>
      <c r="BS160" s="86"/>
      <c r="BT160" s="60"/>
      <c r="BU160" s="60"/>
      <c r="BV160" s="118"/>
      <c r="BW160" s="60"/>
      <c r="BX160" s="60"/>
      <c r="BY160" s="60"/>
      <c r="BZ160" s="86"/>
      <c r="CA160" s="60" t="s">
        <v>420</v>
      </c>
      <c r="CB160" s="86"/>
      <c r="CC160" s="152"/>
      <c r="CD160" s="118"/>
      <c r="CE160" s="60"/>
      <c r="CF160" s="60"/>
      <c r="CG160" s="60"/>
      <c r="CH160" s="60"/>
      <c r="CI160" s="60"/>
      <c r="CJ160" s="60"/>
      <c r="CK160" s="60"/>
      <c r="CL160" s="60"/>
      <c r="CM160" s="60"/>
      <c r="CN160" s="81"/>
    </row>
    <row r="161" spans="1:92" ht="162.75" customHeight="1">
      <c r="A161" s="2" t="s">
        <v>281</v>
      </c>
      <c r="B161" s="2" t="s">
        <v>573</v>
      </c>
      <c r="C161" s="2" t="s">
        <v>363</v>
      </c>
      <c r="D161" s="2" t="s">
        <v>618</v>
      </c>
      <c r="E161" s="3" t="s">
        <v>525</v>
      </c>
      <c r="F161" s="60"/>
      <c r="G161" s="60"/>
      <c r="H161" s="60"/>
      <c r="I161" s="60"/>
      <c r="J161" s="60"/>
      <c r="K161" s="60"/>
      <c r="L161" s="60"/>
      <c r="M161" s="60"/>
      <c r="N161" s="60"/>
      <c r="O161" s="118"/>
      <c r="P161" s="60" t="s">
        <v>1459</v>
      </c>
      <c r="Q161" s="60"/>
      <c r="R161" s="60"/>
      <c r="S161" s="60"/>
      <c r="T161" s="60"/>
      <c r="U161" s="61"/>
      <c r="V161" s="118"/>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t="s">
        <v>1455</v>
      </c>
      <c r="BG161" s="60"/>
      <c r="BH161" s="60"/>
      <c r="BI161" s="60"/>
      <c r="BJ161" s="60"/>
      <c r="BK161" s="60"/>
      <c r="BL161" s="60"/>
      <c r="BM161" s="60"/>
      <c r="BN161" s="60"/>
      <c r="BO161" s="60"/>
      <c r="BP161" s="60"/>
      <c r="BQ161" s="60"/>
      <c r="BR161" s="60"/>
      <c r="BS161" s="86"/>
      <c r="BT161" s="60"/>
      <c r="BU161" s="60"/>
      <c r="BV161" s="118"/>
      <c r="BW161" s="60"/>
      <c r="BX161" s="60"/>
      <c r="BY161" s="60"/>
      <c r="BZ161" s="86"/>
      <c r="CA161" s="60" t="s">
        <v>419</v>
      </c>
      <c r="CB161" s="86"/>
      <c r="CC161" s="152"/>
      <c r="CD161" s="118"/>
      <c r="CE161" s="60"/>
      <c r="CF161" s="60"/>
      <c r="CG161" s="60"/>
      <c r="CH161" s="60"/>
      <c r="CI161" s="60"/>
      <c r="CJ161" s="60"/>
      <c r="CK161" s="60"/>
      <c r="CL161" s="60"/>
      <c r="CM161" s="60"/>
      <c r="CN161" s="81"/>
    </row>
    <row r="162" spans="1:92">
      <c r="A162" s="2" t="s">
        <v>281</v>
      </c>
      <c r="B162" s="2" t="s">
        <v>573</v>
      </c>
      <c r="C162" s="2" t="s">
        <v>363</v>
      </c>
      <c r="D162" s="2" t="s">
        <v>618</v>
      </c>
      <c r="E162" s="3" t="s">
        <v>526</v>
      </c>
      <c r="F162" s="60"/>
      <c r="G162" s="60"/>
      <c r="H162" s="60"/>
      <c r="I162" s="60"/>
      <c r="J162" s="60"/>
      <c r="K162" s="60"/>
      <c r="L162" s="60"/>
      <c r="M162" s="60"/>
      <c r="N162" s="60"/>
      <c r="O162" s="118"/>
      <c r="P162" s="60" t="s">
        <v>1459</v>
      </c>
      <c r="Q162" s="60"/>
      <c r="R162" s="60"/>
      <c r="S162" s="60"/>
      <c r="T162" s="60"/>
      <c r="U162" s="61"/>
      <c r="V162" s="118"/>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86"/>
      <c r="BT162" s="60"/>
      <c r="BU162" s="60"/>
      <c r="BV162" s="118"/>
      <c r="BW162" s="60"/>
      <c r="BX162" s="60"/>
      <c r="BY162" s="60"/>
      <c r="BZ162" s="86"/>
      <c r="CA162" s="60" t="s">
        <v>425</v>
      </c>
      <c r="CB162" s="86"/>
      <c r="CC162" s="152"/>
      <c r="CD162" s="118"/>
      <c r="CE162" s="60"/>
      <c r="CF162" s="60"/>
      <c r="CG162" s="60"/>
      <c r="CH162" s="60"/>
      <c r="CI162" s="60"/>
      <c r="CJ162" s="60"/>
      <c r="CK162" s="60"/>
      <c r="CL162" s="60"/>
      <c r="CM162" s="60"/>
      <c r="CN162" s="81"/>
    </row>
    <row r="163" spans="1:92" ht="28.8">
      <c r="A163" s="2" t="s">
        <v>281</v>
      </c>
      <c r="B163" s="2" t="s">
        <v>573</v>
      </c>
      <c r="C163" s="2" t="s">
        <v>363</v>
      </c>
      <c r="D163" s="2" t="s">
        <v>618</v>
      </c>
      <c r="E163" s="3" t="s">
        <v>527</v>
      </c>
      <c r="F163" s="60"/>
      <c r="G163" s="60"/>
      <c r="H163" s="60"/>
      <c r="I163" s="60"/>
      <c r="J163" s="60"/>
      <c r="K163" s="60"/>
      <c r="L163" s="60"/>
      <c r="M163" s="60"/>
      <c r="N163" s="60"/>
      <c r="O163" s="118"/>
      <c r="P163" s="60" t="s">
        <v>1459</v>
      </c>
      <c r="Q163" s="60"/>
      <c r="R163" s="60"/>
      <c r="S163" s="60"/>
      <c r="T163" s="60"/>
      <c r="U163" s="61"/>
      <c r="V163" s="118"/>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86"/>
      <c r="BT163" s="60"/>
      <c r="BU163" s="60"/>
      <c r="BV163" s="118"/>
      <c r="BW163" s="60"/>
      <c r="BX163" s="60"/>
      <c r="BY163" s="60"/>
      <c r="BZ163" s="86"/>
      <c r="CA163" s="60" t="s">
        <v>430</v>
      </c>
      <c r="CB163" s="86"/>
      <c r="CC163" s="152"/>
      <c r="CD163" s="118"/>
      <c r="CE163" s="60"/>
      <c r="CF163" s="60"/>
      <c r="CG163" s="60"/>
      <c r="CH163" s="60"/>
      <c r="CI163" s="60"/>
      <c r="CJ163" s="60"/>
      <c r="CK163" s="60"/>
      <c r="CL163" s="60"/>
      <c r="CM163" s="60"/>
      <c r="CN163" s="81"/>
    </row>
    <row r="164" spans="1:92" ht="28.8">
      <c r="A164" s="2" t="s">
        <v>281</v>
      </c>
      <c r="B164" s="2" t="s">
        <v>573</v>
      </c>
      <c r="C164" s="2" t="s">
        <v>363</v>
      </c>
      <c r="D164" s="2" t="s">
        <v>618</v>
      </c>
      <c r="E164" s="3" t="s">
        <v>528</v>
      </c>
      <c r="F164" s="60"/>
      <c r="G164" s="60"/>
      <c r="H164" s="60"/>
      <c r="I164" s="60"/>
      <c r="J164" s="60"/>
      <c r="K164" s="60"/>
      <c r="L164" s="60"/>
      <c r="M164" s="60"/>
      <c r="N164" s="60"/>
      <c r="O164" s="118"/>
      <c r="P164" s="60"/>
      <c r="Q164" s="60"/>
      <c r="R164" s="60"/>
      <c r="S164" s="60"/>
      <c r="T164" s="60"/>
      <c r="U164" s="61"/>
      <c r="V164" s="118"/>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86"/>
      <c r="BT164" s="60"/>
      <c r="BU164" s="60"/>
      <c r="BV164" s="118"/>
      <c r="BW164" s="60"/>
      <c r="BX164" s="60"/>
      <c r="BY164" s="60"/>
      <c r="BZ164" s="86"/>
      <c r="CA164" s="60" t="s">
        <v>422</v>
      </c>
      <c r="CB164" s="86"/>
      <c r="CC164" s="152"/>
      <c r="CD164" s="118"/>
      <c r="CE164" s="60"/>
      <c r="CF164" s="60"/>
      <c r="CG164" s="60"/>
      <c r="CH164" s="60"/>
      <c r="CI164" s="60"/>
      <c r="CJ164" s="60"/>
      <c r="CK164" s="60"/>
      <c r="CL164" s="60"/>
      <c r="CM164" s="60"/>
      <c r="CN164" s="81"/>
    </row>
    <row r="165" spans="1:92">
      <c r="A165" s="2" t="s">
        <v>281</v>
      </c>
      <c r="B165" s="2" t="s">
        <v>573</v>
      </c>
      <c r="C165" s="2" t="s">
        <v>363</v>
      </c>
      <c r="D165" s="2" t="s">
        <v>618</v>
      </c>
      <c r="E165" s="3" t="s">
        <v>529</v>
      </c>
      <c r="F165" s="60"/>
      <c r="G165" s="60"/>
      <c r="H165" s="60"/>
      <c r="I165" s="60"/>
      <c r="J165" s="60"/>
      <c r="K165" s="60"/>
      <c r="L165" s="60"/>
      <c r="M165" s="60"/>
      <c r="N165" s="60"/>
      <c r="O165" s="118"/>
      <c r="P165" s="60" t="s">
        <v>1459</v>
      </c>
      <c r="Q165" s="60"/>
      <c r="R165" s="60"/>
      <c r="S165" s="60"/>
      <c r="T165" s="60"/>
      <c r="U165" s="61"/>
      <c r="V165" s="118"/>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86"/>
      <c r="BT165" s="60"/>
      <c r="BU165" s="60"/>
      <c r="BV165" s="118"/>
      <c r="BW165" s="60"/>
      <c r="BX165" s="60"/>
      <c r="BY165" s="60"/>
      <c r="BZ165" s="86"/>
      <c r="CA165" s="60" t="s">
        <v>427</v>
      </c>
      <c r="CB165" s="86"/>
      <c r="CC165" s="152"/>
      <c r="CD165" s="118"/>
      <c r="CE165" s="60"/>
      <c r="CF165" s="60"/>
      <c r="CG165" s="60"/>
      <c r="CH165" s="60"/>
      <c r="CI165" s="60"/>
      <c r="CJ165" s="60"/>
      <c r="CK165" s="60"/>
      <c r="CL165" s="60"/>
      <c r="CM165" s="60"/>
      <c r="CN165" s="81"/>
    </row>
    <row r="166" spans="1:92" ht="28.8">
      <c r="A166" s="2" t="s">
        <v>281</v>
      </c>
      <c r="B166" s="2" t="s">
        <v>565</v>
      </c>
      <c r="C166" s="2" t="s">
        <v>364</v>
      </c>
      <c r="D166" s="2" t="s">
        <v>360</v>
      </c>
      <c r="E166" s="3" t="s">
        <v>558</v>
      </c>
      <c r="F166" s="60"/>
      <c r="G166" s="60"/>
      <c r="H166" s="60"/>
      <c r="I166" s="60"/>
      <c r="J166" s="60"/>
      <c r="K166" s="60"/>
      <c r="L166" s="60"/>
      <c r="M166" s="60"/>
      <c r="N166" s="60" t="s">
        <v>559</v>
      </c>
      <c r="O166" s="118"/>
      <c r="P166" s="60" t="s">
        <v>1460</v>
      </c>
      <c r="Q166" s="60"/>
      <c r="R166" s="60"/>
      <c r="S166" s="60"/>
      <c r="T166" s="60"/>
      <c r="U166" s="61"/>
      <c r="V166" s="118"/>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86"/>
      <c r="BT166" s="60"/>
      <c r="BU166" s="60"/>
      <c r="BV166" s="118"/>
      <c r="BW166" s="60"/>
      <c r="BX166" s="60"/>
      <c r="BY166" s="60"/>
      <c r="BZ166" s="86"/>
      <c r="CA166" s="60"/>
      <c r="CB166" s="86"/>
      <c r="CC166" s="152"/>
      <c r="CD166" s="118"/>
      <c r="CE166" s="60"/>
      <c r="CF166" s="60"/>
      <c r="CG166" s="60"/>
      <c r="CH166" s="60"/>
      <c r="CI166" s="60"/>
      <c r="CJ166" s="60"/>
      <c r="CK166" s="60"/>
      <c r="CL166" s="60"/>
      <c r="CM166" s="60"/>
      <c r="CN166" s="81"/>
    </row>
    <row r="167" spans="1:92" ht="409.2" customHeight="1">
      <c r="A167" s="2" t="s">
        <v>281</v>
      </c>
      <c r="B167" s="2" t="s">
        <v>567</v>
      </c>
      <c r="C167" s="2" t="s">
        <v>607</v>
      </c>
      <c r="D167" s="2" t="s">
        <v>618</v>
      </c>
      <c r="E167" s="3" t="s">
        <v>1356</v>
      </c>
      <c r="F167" s="60" t="s">
        <v>1513</v>
      </c>
      <c r="G167" s="60"/>
      <c r="H167" s="60"/>
      <c r="I167" s="60"/>
      <c r="J167" s="60"/>
      <c r="K167" s="60"/>
      <c r="L167" s="60"/>
      <c r="M167" s="60"/>
      <c r="N167" s="60"/>
      <c r="O167" s="118"/>
      <c r="P167" s="60" t="s">
        <v>1461</v>
      </c>
      <c r="Q167" s="60"/>
      <c r="R167" s="60"/>
      <c r="S167" s="60"/>
      <c r="T167" s="60"/>
      <c r="U167" s="61"/>
      <c r="V167" s="118"/>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t="s">
        <v>1608</v>
      </c>
      <c r="BL167" s="60"/>
      <c r="BM167" s="60"/>
      <c r="BN167" s="60"/>
      <c r="BO167" s="60"/>
      <c r="BP167" s="60"/>
      <c r="BQ167" s="60"/>
      <c r="BR167" s="60"/>
      <c r="BS167" s="60"/>
      <c r="BT167" s="60"/>
      <c r="BU167" s="60"/>
      <c r="BV167" s="118"/>
      <c r="BW167" s="60" t="s">
        <v>1506</v>
      </c>
      <c r="BX167" s="60"/>
      <c r="BY167" s="60"/>
      <c r="BZ167" s="86" t="s">
        <v>1488</v>
      </c>
      <c r="CA167" s="60"/>
      <c r="CB167" s="86" t="s">
        <v>752</v>
      </c>
      <c r="CC167" s="152"/>
      <c r="CD167" s="118"/>
      <c r="CE167" s="60"/>
      <c r="CF167" s="60"/>
      <c r="CG167" s="60"/>
      <c r="CH167" s="60"/>
      <c r="CI167" s="60"/>
      <c r="CJ167" s="60"/>
      <c r="CK167" s="60"/>
      <c r="CL167" s="60"/>
      <c r="CM167" s="60"/>
      <c r="CN167" s="81"/>
    </row>
    <row r="168" spans="1:92" ht="383.4" customHeight="1">
      <c r="A168" s="2" t="s">
        <v>281</v>
      </c>
      <c r="B168" s="2" t="s">
        <v>567</v>
      </c>
      <c r="C168" s="2" t="s">
        <v>364</v>
      </c>
      <c r="D168" s="2" t="s">
        <v>360</v>
      </c>
      <c r="E168" s="3" t="s">
        <v>552</v>
      </c>
      <c r="F168" s="60"/>
      <c r="G168" s="60"/>
      <c r="H168" s="60"/>
      <c r="I168" s="60"/>
      <c r="J168" s="60"/>
      <c r="K168" s="60"/>
      <c r="L168" s="60"/>
      <c r="M168" s="60"/>
      <c r="N168" s="60"/>
      <c r="O168" s="118"/>
      <c r="P168" s="60" t="s">
        <v>1460</v>
      </c>
      <c r="Q168" s="60"/>
      <c r="R168" s="60"/>
      <c r="S168" s="60"/>
      <c r="T168" s="60"/>
      <c r="U168" s="61"/>
      <c r="V168" s="118"/>
      <c r="W168" s="60"/>
      <c r="X168" s="60"/>
      <c r="Y168" s="60"/>
      <c r="Z168" s="60"/>
      <c r="AA168" s="60"/>
      <c r="AB168" s="60"/>
      <c r="AC168" s="60"/>
      <c r="AD168" s="60"/>
      <c r="AE168" s="60" t="s">
        <v>1417</v>
      </c>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t="s">
        <v>1457</v>
      </c>
      <c r="BF168" s="60"/>
      <c r="BG168" s="60"/>
      <c r="BH168" s="60"/>
      <c r="BI168" s="60"/>
      <c r="BJ168" s="60"/>
      <c r="BK168" s="60"/>
      <c r="BL168" s="60"/>
      <c r="BM168" s="60"/>
      <c r="BN168" s="60"/>
      <c r="BO168" s="60"/>
      <c r="BP168" s="60"/>
      <c r="BQ168" s="60"/>
      <c r="BR168" s="60"/>
      <c r="BS168" s="86"/>
      <c r="BT168" s="60"/>
      <c r="BU168" s="60"/>
      <c r="BV168" s="118"/>
      <c r="BW168" s="60"/>
      <c r="BX168" s="60"/>
      <c r="BY168" s="60"/>
      <c r="BZ168" s="86"/>
      <c r="CA168" s="60"/>
      <c r="CB168" s="86"/>
      <c r="CC168" s="152"/>
      <c r="CD168" s="118"/>
      <c r="CE168" s="60"/>
      <c r="CF168" s="60"/>
      <c r="CG168" s="60"/>
      <c r="CH168" s="60"/>
      <c r="CI168" s="60"/>
      <c r="CJ168" s="60"/>
      <c r="CK168" s="60"/>
      <c r="CL168" s="60"/>
      <c r="CM168" s="60"/>
      <c r="CN168" s="81"/>
    </row>
    <row r="169" spans="1:92" ht="57.6">
      <c r="A169" s="2" t="s">
        <v>281</v>
      </c>
      <c r="B169" s="2" t="s">
        <v>565</v>
      </c>
      <c r="C169" s="2" t="s">
        <v>364</v>
      </c>
      <c r="D169" s="2" t="s">
        <v>618</v>
      </c>
      <c r="E169" s="3" t="s">
        <v>552</v>
      </c>
      <c r="F169" s="60"/>
      <c r="G169" s="60"/>
      <c r="H169" s="60"/>
      <c r="I169" s="60"/>
      <c r="J169" s="60"/>
      <c r="K169" s="60"/>
      <c r="L169" s="60"/>
      <c r="M169" s="60"/>
      <c r="N169" s="60" t="s">
        <v>553</v>
      </c>
      <c r="O169" s="118"/>
      <c r="P169" s="60" t="s">
        <v>1460</v>
      </c>
      <c r="Q169" s="60"/>
      <c r="R169" s="60"/>
      <c r="S169" s="60"/>
      <c r="T169" s="60"/>
      <c r="U169" s="61"/>
      <c r="V169" s="118"/>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86"/>
      <c r="BT169" s="60"/>
      <c r="BU169" s="60"/>
      <c r="BV169" s="118"/>
      <c r="BW169" s="60"/>
      <c r="BX169" s="60"/>
      <c r="BY169" s="60"/>
      <c r="BZ169" s="86"/>
      <c r="CA169" s="60"/>
      <c r="CB169" s="86" t="s">
        <v>752</v>
      </c>
      <c r="CC169" s="152"/>
      <c r="CD169" s="118"/>
      <c r="CE169" s="60"/>
      <c r="CF169" s="60"/>
      <c r="CG169" s="60"/>
      <c r="CH169" s="60"/>
      <c r="CI169" s="60"/>
      <c r="CJ169" s="60"/>
      <c r="CK169" s="60"/>
      <c r="CL169" s="60"/>
      <c r="CM169" s="60"/>
      <c r="CN169" s="81"/>
    </row>
    <row r="170" spans="1:92" ht="129.6">
      <c r="A170" s="2" t="s">
        <v>281</v>
      </c>
      <c r="B170" s="2" t="s">
        <v>567</v>
      </c>
      <c r="C170" s="2" t="s">
        <v>364</v>
      </c>
      <c r="D170" s="2" t="s">
        <v>354</v>
      </c>
      <c r="E170" s="3" t="s">
        <v>830</v>
      </c>
      <c r="F170" s="60"/>
      <c r="G170" s="60"/>
      <c r="H170" s="60"/>
      <c r="I170" s="60"/>
      <c r="J170" s="60"/>
      <c r="K170" s="60"/>
      <c r="L170" s="60"/>
      <c r="M170" s="60"/>
      <c r="N170" s="60"/>
      <c r="O170" s="118"/>
      <c r="P170" s="60" t="s">
        <v>1459</v>
      </c>
      <c r="Q170" s="60"/>
      <c r="R170" s="60"/>
      <c r="S170" s="60"/>
      <c r="T170" s="60"/>
      <c r="U170" s="61"/>
      <c r="V170" s="118"/>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t="s">
        <v>831</v>
      </c>
      <c r="BG170" s="60"/>
      <c r="BH170" s="60"/>
      <c r="BI170" s="60"/>
      <c r="BJ170" s="60"/>
      <c r="BK170" s="60" t="s">
        <v>1590</v>
      </c>
      <c r="BL170" s="60"/>
      <c r="BM170" s="60"/>
      <c r="BN170" s="60"/>
      <c r="BO170" s="60"/>
      <c r="BP170" s="60" t="s">
        <v>1063</v>
      </c>
      <c r="BQ170" s="60"/>
      <c r="BR170" s="60"/>
      <c r="BS170" s="86"/>
      <c r="BT170" s="60"/>
      <c r="BU170" s="60"/>
      <c r="BV170" s="118"/>
      <c r="BW170" s="60" t="s">
        <v>1509</v>
      </c>
      <c r="BX170" s="60"/>
      <c r="BY170" s="60"/>
      <c r="BZ170" s="86" t="s">
        <v>934</v>
      </c>
      <c r="CA170" s="60"/>
      <c r="CB170" s="86" t="s">
        <v>752</v>
      </c>
      <c r="CC170" s="152"/>
      <c r="CD170" s="118"/>
      <c r="CE170" s="60"/>
      <c r="CF170" s="60"/>
      <c r="CG170" s="60"/>
      <c r="CH170" s="60"/>
      <c r="CI170" s="60"/>
      <c r="CJ170" s="60"/>
      <c r="CK170" s="60"/>
      <c r="CL170" s="60"/>
      <c r="CM170" s="60"/>
      <c r="CN170" s="81"/>
    </row>
    <row r="171" spans="1:92" ht="61.2" customHeight="1">
      <c r="A171" s="2" t="s">
        <v>281</v>
      </c>
      <c r="B171" s="2" t="s">
        <v>565</v>
      </c>
      <c r="C171" s="2" t="s">
        <v>364</v>
      </c>
      <c r="D171" s="2" t="s">
        <v>360</v>
      </c>
      <c r="E171" s="3" t="s">
        <v>556</v>
      </c>
      <c r="F171" s="60"/>
      <c r="G171" s="60"/>
      <c r="H171" s="60"/>
      <c r="I171" s="60"/>
      <c r="J171" s="60"/>
      <c r="K171" s="60"/>
      <c r="L171" s="60"/>
      <c r="M171" s="60"/>
      <c r="N171" s="60" t="s">
        <v>557</v>
      </c>
      <c r="O171" s="118"/>
      <c r="P171" s="60"/>
      <c r="Q171" s="60"/>
      <c r="R171" s="60"/>
      <c r="S171" s="60"/>
      <c r="T171" s="60"/>
      <c r="U171" s="61"/>
      <c r="V171" s="118"/>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86"/>
      <c r="BT171" s="60"/>
      <c r="BU171" s="60"/>
      <c r="BV171" s="118"/>
      <c r="BW171" s="60"/>
      <c r="BX171" s="60"/>
      <c r="BY171" s="60"/>
      <c r="BZ171" s="86"/>
      <c r="CA171" s="60"/>
      <c r="CB171" s="86"/>
      <c r="CC171" s="152"/>
      <c r="CD171" s="118"/>
      <c r="CE171" s="60"/>
      <c r="CF171" s="60"/>
      <c r="CG171" s="60"/>
      <c r="CH171" s="60"/>
      <c r="CI171" s="60"/>
      <c r="CJ171" s="60"/>
      <c r="CK171" s="60"/>
      <c r="CL171" s="60"/>
      <c r="CM171" s="60"/>
      <c r="CN171" s="81"/>
    </row>
    <row r="172" spans="1:92" ht="209.4" customHeight="1">
      <c r="A172" s="2" t="s">
        <v>281</v>
      </c>
      <c r="B172" s="2" t="s">
        <v>573</v>
      </c>
      <c r="C172" s="2" t="s">
        <v>364</v>
      </c>
      <c r="D172" s="2" t="s">
        <v>618</v>
      </c>
      <c r="E172" s="3" t="s">
        <v>534</v>
      </c>
      <c r="F172" s="60"/>
      <c r="G172" s="60"/>
      <c r="H172" s="60"/>
      <c r="I172" s="60"/>
      <c r="J172" s="60"/>
      <c r="K172" s="60"/>
      <c r="L172" s="60"/>
      <c r="M172" s="60"/>
      <c r="N172" s="60" t="s">
        <v>535</v>
      </c>
      <c r="O172" s="118"/>
      <c r="P172" s="60" t="s">
        <v>1459</v>
      </c>
      <c r="Q172" s="60"/>
      <c r="R172" s="60"/>
      <c r="S172" s="60"/>
      <c r="T172" s="60"/>
      <c r="U172" s="61"/>
      <c r="V172" s="118"/>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t="s">
        <v>827</v>
      </c>
      <c r="BF172" s="60"/>
      <c r="BG172" s="60"/>
      <c r="BH172" s="60"/>
      <c r="BI172" s="60"/>
      <c r="BJ172" s="60"/>
      <c r="BK172" s="60"/>
      <c r="BL172" s="60"/>
      <c r="BM172" s="60"/>
      <c r="BN172" s="60"/>
      <c r="BO172" s="60"/>
      <c r="BP172" s="60"/>
      <c r="BQ172" s="60"/>
      <c r="BR172" s="60"/>
      <c r="BS172" s="86"/>
      <c r="BT172" s="60"/>
      <c r="BU172" s="60"/>
      <c r="BV172" s="118"/>
      <c r="BW172" s="60"/>
      <c r="BX172" s="60"/>
      <c r="BY172" s="60"/>
      <c r="BZ172" s="86" t="s">
        <v>934</v>
      </c>
      <c r="CA172" s="60"/>
      <c r="CB172" s="86" t="s">
        <v>752</v>
      </c>
      <c r="CC172" s="152"/>
      <c r="CD172" s="118"/>
      <c r="CE172" s="60"/>
      <c r="CF172" s="60"/>
      <c r="CG172" s="60"/>
      <c r="CH172" s="60"/>
      <c r="CI172" s="60"/>
      <c r="CJ172" s="60"/>
      <c r="CK172" s="60"/>
      <c r="CL172" s="60"/>
      <c r="CM172" s="60"/>
      <c r="CN172" s="81"/>
    </row>
    <row r="173" spans="1:92" ht="345.6">
      <c r="A173" s="2" t="s">
        <v>281</v>
      </c>
      <c r="B173" s="2" t="s">
        <v>565</v>
      </c>
      <c r="C173" s="2" t="s">
        <v>364</v>
      </c>
      <c r="D173" s="2" t="s">
        <v>360</v>
      </c>
      <c r="E173" s="3" t="s">
        <v>561</v>
      </c>
      <c r="F173" s="60"/>
      <c r="G173" s="60"/>
      <c r="H173" s="60"/>
      <c r="I173" s="60"/>
      <c r="J173" s="60"/>
      <c r="K173" s="60"/>
      <c r="L173" s="60"/>
      <c r="M173" s="60"/>
      <c r="N173" s="60" t="s">
        <v>560</v>
      </c>
      <c r="O173" s="118"/>
      <c r="P173" s="60" t="s">
        <v>1462</v>
      </c>
      <c r="Q173" s="60"/>
      <c r="R173" s="60"/>
      <c r="S173" s="60"/>
      <c r="T173" s="60"/>
      <c r="U173" s="61"/>
      <c r="V173" s="118"/>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t="s">
        <v>828</v>
      </c>
      <c r="BF173" s="60" t="s">
        <v>829</v>
      </c>
      <c r="BG173" s="60"/>
      <c r="BH173" s="60"/>
      <c r="BI173" s="60"/>
      <c r="BJ173" s="60"/>
      <c r="BK173" s="60"/>
      <c r="BL173" s="60"/>
      <c r="BM173" s="60"/>
      <c r="BN173" s="60"/>
      <c r="BO173" s="60"/>
      <c r="BP173" s="60"/>
      <c r="BQ173" s="60"/>
      <c r="BR173" s="60"/>
      <c r="BS173" s="86"/>
      <c r="BT173" s="60"/>
      <c r="BU173" s="60"/>
      <c r="BV173" s="118"/>
      <c r="BW173" s="60"/>
      <c r="BX173" s="60"/>
      <c r="BY173" s="60"/>
      <c r="BZ173" s="86"/>
      <c r="CA173" s="60"/>
      <c r="CB173" s="86" t="s">
        <v>752</v>
      </c>
      <c r="CC173" s="152"/>
      <c r="CD173" s="118"/>
      <c r="CE173" s="60"/>
      <c r="CF173" s="60"/>
      <c r="CG173" s="60"/>
      <c r="CH173" s="60"/>
      <c r="CI173" s="60"/>
      <c r="CJ173" s="60"/>
      <c r="CK173" s="60"/>
      <c r="CL173" s="60"/>
      <c r="CM173" s="60"/>
      <c r="CN173" s="81"/>
    </row>
    <row r="174" spans="1:92" ht="115.2">
      <c r="A174" s="2" t="s">
        <v>281</v>
      </c>
      <c r="B174" s="2" t="s">
        <v>567</v>
      </c>
      <c r="C174" s="2" t="s">
        <v>607</v>
      </c>
      <c r="D174" s="2" t="s">
        <v>618</v>
      </c>
      <c r="E174" s="3" t="s">
        <v>965</v>
      </c>
      <c r="F174" s="60"/>
      <c r="G174" s="60"/>
      <c r="H174" s="60"/>
      <c r="I174" s="60"/>
      <c r="J174" s="60"/>
      <c r="K174" s="60"/>
      <c r="L174" s="60"/>
      <c r="M174" s="60"/>
      <c r="N174" s="60"/>
      <c r="O174" s="118"/>
      <c r="P174" s="60"/>
      <c r="Q174" s="60"/>
      <c r="R174" s="60"/>
      <c r="S174" s="60"/>
      <c r="T174" s="60"/>
      <c r="U174" s="61"/>
      <c r="V174" s="118"/>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t="s">
        <v>966</v>
      </c>
      <c r="BI174" s="60"/>
      <c r="BJ174" s="60"/>
      <c r="BK174" s="60"/>
      <c r="BL174" s="60"/>
      <c r="BM174" s="60"/>
      <c r="BN174" s="60"/>
      <c r="BO174" s="60"/>
      <c r="BP174" s="60"/>
      <c r="BQ174" s="60"/>
      <c r="BR174" s="60"/>
      <c r="BS174" s="86"/>
      <c r="BT174" s="60"/>
      <c r="BU174" s="60"/>
      <c r="BV174" s="118"/>
      <c r="BW174" s="60"/>
      <c r="BX174" s="60"/>
      <c r="BY174" s="60"/>
      <c r="BZ174" s="86"/>
      <c r="CA174" s="60"/>
      <c r="CB174" s="86"/>
      <c r="CC174" s="152"/>
      <c r="CD174" s="118"/>
      <c r="CE174" s="60"/>
      <c r="CF174" s="60"/>
      <c r="CG174" s="60"/>
      <c r="CH174" s="60"/>
      <c r="CI174" s="60"/>
      <c r="CJ174" s="60"/>
      <c r="CK174" s="60"/>
      <c r="CL174" s="60"/>
      <c r="CM174" s="60"/>
      <c r="CN174" s="81"/>
    </row>
    <row r="175" spans="1:92" ht="72">
      <c r="A175" s="2" t="s">
        <v>281</v>
      </c>
      <c r="B175" s="2" t="s">
        <v>567</v>
      </c>
      <c r="C175" s="2" t="s">
        <v>607</v>
      </c>
      <c r="D175" s="2" t="s">
        <v>354</v>
      </c>
      <c r="E175" s="3" t="s">
        <v>967</v>
      </c>
      <c r="F175" s="60"/>
      <c r="G175" s="60"/>
      <c r="H175" s="60"/>
      <c r="I175" s="60"/>
      <c r="J175" s="60"/>
      <c r="K175" s="60"/>
      <c r="L175" s="60"/>
      <c r="M175" s="60"/>
      <c r="N175" s="60"/>
      <c r="O175" s="118"/>
      <c r="P175" s="60"/>
      <c r="Q175" s="60"/>
      <c r="R175" s="60"/>
      <c r="S175" s="60"/>
      <c r="T175" s="60"/>
      <c r="U175" s="61"/>
      <c r="V175" s="118"/>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t="s">
        <v>968</v>
      </c>
      <c r="BI175" s="60"/>
      <c r="BJ175" s="60"/>
      <c r="BK175" s="60"/>
      <c r="BL175" s="60"/>
      <c r="BM175" s="60"/>
      <c r="BN175" s="60"/>
      <c r="BO175" s="60"/>
      <c r="BP175" s="60"/>
      <c r="BQ175" s="60"/>
      <c r="BR175" s="60"/>
      <c r="BS175" s="86"/>
      <c r="BT175" s="60"/>
      <c r="BU175" s="60"/>
      <c r="BV175" s="118"/>
      <c r="BW175" s="60"/>
      <c r="BX175" s="60"/>
      <c r="BY175" s="60"/>
      <c r="BZ175" s="86"/>
      <c r="CA175" s="60"/>
      <c r="CB175" s="86"/>
      <c r="CC175" s="152"/>
      <c r="CD175" s="118"/>
      <c r="CE175" s="60"/>
      <c r="CF175" s="60"/>
      <c r="CG175" s="60"/>
      <c r="CH175" s="60"/>
      <c r="CI175" s="60"/>
      <c r="CJ175" s="60"/>
      <c r="CK175" s="60"/>
      <c r="CL175" s="60"/>
      <c r="CM175" s="60"/>
      <c r="CN175" s="81"/>
    </row>
    <row r="176" spans="1:92" ht="201.6">
      <c r="A176" s="2" t="s">
        <v>281</v>
      </c>
      <c r="B176" s="2" t="s">
        <v>567</v>
      </c>
      <c r="C176" s="2" t="s">
        <v>607</v>
      </c>
      <c r="D176" s="2" t="s">
        <v>360</v>
      </c>
      <c r="E176" s="3" t="s">
        <v>973</v>
      </c>
      <c r="F176" s="60"/>
      <c r="G176" s="60"/>
      <c r="H176" s="60"/>
      <c r="I176" s="60"/>
      <c r="J176" s="60"/>
      <c r="K176" s="60"/>
      <c r="L176" s="60"/>
      <c r="M176" s="60"/>
      <c r="N176" s="60"/>
      <c r="O176" s="118"/>
      <c r="P176" s="60"/>
      <c r="Q176" s="60"/>
      <c r="R176" s="60"/>
      <c r="S176" s="60"/>
      <c r="T176" s="60"/>
      <c r="U176" s="61"/>
      <c r="V176" s="118"/>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t="s">
        <v>1452</v>
      </c>
      <c r="BB176" s="60"/>
      <c r="BC176" s="60"/>
      <c r="BD176" s="60"/>
      <c r="BE176" s="60"/>
      <c r="BF176" s="60"/>
      <c r="BG176" s="60"/>
      <c r="BH176" s="60" t="s">
        <v>971</v>
      </c>
      <c r="BI176" s="60"/>
      <c r="BJ176" s="60"/>
      <c r="BK176" s="60"/>
      <c r="BL176" s="60"/>
      <c r="BM176" s="60"/>
      <c r="BN176" s="60"/>
      <c r="BO176" s="60" t="s">
        <v>1039</v>
      </c>
      <c r="BP176" s="60"/>
      <c r="BQ176" s="60"/>
      <c r="BR176" s="60"/>
      <c r="BS176" s="86"/>
      <c r="BT176" s="60"/>
      <c r="BU176" s="60"/>
      <c r="BV176" s="118"/>
      <c r="BW176" s="60"/>
      <c r="BX176" s="60"/>
      <c r="BY176" s="60"/>
      <c r="BZ176" s="86"/>
      <c r="CA176" s="60"/>
      <c r="CB176" s="86"/>
      <c r="CC176" s="152"/>
      <c r="CD176" s="118"/>
      <c r="CE176" s="60"/>
      <c r="CF176" s="60"/>
      <c r="CG176" s="60"/>
      <c r="CH176" s="60"/>
      <c r="CI176" s="60"/>
      <c r="CJ176" s="60"/>
      <c r="CK176" s="60"/>
      <c r="CL176" s="60"/>
      <c r="CM176" s="60"/>
      <c r="CN176" s="81"/>
    </row>
    <row r="177" spans="1:92" ht="345.6">
      <c r="A177" s="2" t="s">
        <v>281</v>
      </c>
      <c r="B177" s="2" t="s">
        <v>645</v>
      </c>
      <c r="C177" s="2" t="s">
        <v>607</v>
      </c>
      <c r="D177" s="2" t="s">
        <v>638</v>
      </c>
      <c r="E177" s="3" t="s">
        <v>718</v>
      </c>
      <c r="F177" s="60" t="s">
        <v>1513</v>
      </c>
      <c r="G177" s="60"/>
      <c r="H177" s="60"/>
      <c r="I177" s="60"/>
      <c r="J177" s="60"/>
      <c r="K177" s="60"/>
      <c r="L177" s="60"/>
      <c r="M177" s="60"/>
      <c r="N177" s="60"/>
      <c r="O177" s="118"/>
      <c r="P177" s="60"/>
      <c r="Q177" s="60"/>
      <c r="R177" s="60"/>
      <c r="S177" s="60"/>
      <c r="T177" s="60"/>
      <c r="U177" s="61"/>
      <c r="V177" s="118"/>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t="s">
        <v>828</v>
      </c>
      <c r="BF177" s="60" t="s">
        <v>829</v>
      </c>
      <c r="BG177" s="60"/>
      <c r="BH177" s="60"/>
      <c r="BI177" s="60"/>
      <c r="BJ177" s="60"/>
      <c r="BK177" s="60"/>
      <c r="BL177" s="60"/>
      <c r="BM177" s="60"/>
      <c r="BN177" s="60"/>
      <c r="BO177" s="60"/>
      <c r="BP177" s="60"/>
      <c r="BQ177" s="60"/>
      <c r="BR177" s="60"/>
      <c r="BS177" s="86"/>
      <c r="BT177" s="60"/>
      <c r="BU177" s="60"/>
      <c r="BV177" s="118"/>
      <c r="BW177" s="60"/>
      <c r="BX177" s="60"/>
      <c r="BY177" s="60" t="s">
        <v>723</v>
      </c>
      <c r="BZ177" s="86" t="s">
        <v>934</v>
      </c>
      <c r="CA177" s="60"/>
      <c r="CB177" s="86"/>
      <c r="CC177" s="152"/>
      <c r="CD177" s="118"/>
      <c r="CE177" s="60"/>
      <c r="CF177" s="60"/>
      <c r="CG177" s="60"/>
      <c r="CH177" s="60"/>
      <c r="CI177" s="60"/>
      <c r="CJ177" s="60"/>
      <c r="CK177" s="60"/>
      <c r="CL177" s="60"/>
      <c r="CM177" s="60"/>
      <c r="CN177" s="81"/>
    </row>
    <row r="178" spans="1:92" ht="100.8">
      <c r="A178" s="2" t="s">
        <v>281</v>
      </c>
      <c r="B178" s="2" t="s">
        <v>567</v>
      </c>
      <c r="C178" s="2" t="s">
        <v>607</v>
      </c>
      <c r="D178" s="2" t="s">
        <v>354</v>
      </c>
      <c r="E178" s="3" t="s">
        <v>1066</v>
      </c>
      <c r="F178" s="60"/>
      <c r="G178" s="60"/>
      <c r="H178" s="60"/>
      <c r="I178" s="60"/>
      <c r="J178" s="60"/>
      <c r="K178" s="60"/>
      <c r="L178" s="60"/>
      <c r="M178" s="60"/>
      <c r="N178" s="60"/>
      <c r="O178" s="118"/>
      <c r="P178" s="60"/>
      <c r="Q178" s="60"/>
      <c r="R178" s="60"/>
      <c r="S178" s="60"/>
      <c r="T178" s="60"/>
      <c r="U178" s="61"/>
      <c r="V178" s="118"/>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t="s">
        <v>970</v>
      </c>
      <c r="BI178" s="60"/>
      <c r="BJ178" s="60"/>
      <c r="BK178" s="60"/>
      <c r="BL178" s="60"/>
      <c r="BM178" s="60"/>
      <c r="BN178" s="60"/>
      <c r="BO178" s="60"/>
      <c r="BP178" s="60"/>
      <c r="BQ178" s="60"/>
      <c r="BR178" s="60"/>
      <c r="BS178" s="86"/>
      <c r="BT178" s="60"/>
      <c r="BU178" s="60"/>
      <c r="BV178" s="118"/>
      <c r="BW178" s="60"/>
      <c r="BX178" s="60"/>
      <c r="BY178" s="60"/>
      <c r="BZ178" s="86" t="s">
        <v>934</v>
      </c>
      <c r="CA178" s="60"/>
      <c r="CB178" s="86"/>
      <c r="CC178" s="152"/>
      <c r="CD178" s="118"/>
      <c r="CE178" s="60"/>
      <c r="CF178" s="60"/>
      <c r="CG178" s="60"/>
      <c r="CH178" s="60"/>
      <c r="CI178" s="60"/>
      <c r="CJ178" s="60"/>
      <c r="CK178" s="60"/>
      <c r="CL178" s="60"/>
      <c r="CM178" s="60"/>
      <c r="CN178" s="81"/>
    </row>
    <row r="179" spans="1:92" ht="129.6">
      <c r="A179" s="2" t="s">
        <v>281</v>
      </c>
      <c r="B179" s="2" t="s">
        <v>567</v>
      </c>
      <c r="C179" s="2" t="s">
        <v>273</v>
      </c>
      <c r="D179" s="2" t="s">
        <v>354</v>
      </c>
      <c r="E179" s="3" t="s">
        <v>1067</v>
      </c>
      <c r="F179" s="60"/>
      <c r="G179" s="60"/>
      <c r="H179" s="60"/>
      <c r="I179" s="60"/>
      <c r="J179" s="60"/>
      <c r="K179" s="60"/>
      <c r="L179" s="60"/>
      <c r="M179" s="60"/>
      <c r="N179" s="60"/>
      <c r="O179" s="118"/>
      <c r="P179" s="60"/>
      <c r="Q179" s="60"/>
      <c r="R179" s="60"/>
      <c r="S179" s="60"/>
      <c r="T179" s="60"/>
      <c r="U179" s="61"/>
      <c r="V179" s="118"/>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t="s">
        <v>1068</v>
      </c>
      <c r="BQ179" s="60"/>
      <c r="BR179" s="60"/>
      <c r="BS179" s="86"/>
      <c r="BT179" s="60"/>
      <c r="BU179" s="60"/>
      <c r="BV179" s="118"/>
      <c r="BW179" s="60"/>
      <c r="BX179" s="60"/>
      <c r="BY179" s="60"/>
      <c r="BZ179" s="86"/>
      <c r="CA179" s="60"/>
      <c r="CB179" s="86"/>
      <c r="CC179" s="152"/>
      <c r="CD179" s="118"/>
      <c r="CE179" s="60"/>
      <c r="CF179" s="60"/>
      <c r="CG179" s="60"/>
      <c r="CH179" s="60"/>
      <c r="CI179" s="60"/>
      <c r="CJ179" s="60"/>
      <c r="CK179" s="60"/>
      <c r="CL179" s="60"/>
      <c r="CM179" s="60"/>
      <c r="CN179" s="81"/>
    </row>
    <row r="180" spans="1:92" ht="28.8">
      <c r="A180" s="2" t="s">
        <v>281</v>
      </c>
      <c r="B180" s="2" t="s">
        <v>569</v>
      </c>
      <c r="C180" s="2" t="s">
        <v>607</v>
      </c>
      <c r="D180" s="2" t="s">
        <v>638</v>
      </c>
      <c r="E180" s="3" t="s">
        <v>745</v>
      </c>
      <c r="F180" s="60"/>
      <c r="G180" s="60"/>
      <c r="H180" s="60"/>
      <c r="I180" s="60"/>
      <c r="J180" s="60"/>
      <c r="K180" s="60"/>
      <c r="L180" s="60"/>
      <c r="M180" s="60"/>
      <c r="N180" s="60"/>
      <c r="O180" s="118"/>
      <c r="P180" s="60"/>
      <c r="Q180" s="60"/>
      <c r="R180" s="60"/>
      <c r="S180" s="60"/>
      <c r="T180" s="60"/>
      <c r="U180" s="61"/>
      <c r="V180" s="118"/>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86"/>
      <c r="BT180" s="60"/>
      <c r="BU180" s="60"/>
      <c r="BV180" s="118"/>
      <c r="BW180" s="60"/>
      <c r="BX180" s="60"/>
      <c r="BY180" s="60" t="s">
        <v>733</v>
      </c>
      <c r="BZ180" s="86"/>
      <c r="CA180" s="60"/>
      <c r="CB180" s="86"/>
      <c r="CC180" s="152"/>
      <c r="CD180" s="118"/>
      <c r="CE180" s="60"/>
      <c r="CF180" s="60"/>
      <c r="CG180" s="60"/>
      <c r="CH180" s="60"/>
      <c r="CI180" s="60"/>
      <c r="CJ180" s="60"/>
      <c r="CK180" s="60"/>
      <c r="CL180" s="60"/>
      <c r="CM180" s="60"/>
      <c r="CN180" s="81"/>
    </row>
    <row r="181" spans="1:92" ht="57.6">
      <c r="A181" s="2" t="s">
        <v>281</v>
      </c>
      <c r="B181" s="2" t="s">
        <v>645</v>
      </c>
      <c r="C181" s="2" t="s">
        <v>607</v>
      </c>
      <c r="D181" s="2" t="s">
        <v>638</v>
      </c>
      <c r="E181" s="3" t="s">
        <v>746</v>
      </c>
      <c r="F181" s="60"/>
      <c r="G181" s="60"/>
      <c r="H181" s="60"/>
      <c r="I181" s="60"/>
      <c r="J181" s="60"/>
      <c r="K181" s="60"/>
      <c r="L181" s="60"/>
      <c r="M181" s="60"/>
      <c r="N181" s="60"/>
      <c r="O181" s="118"/>
      <c r="P181" s="60"/>
      <c r="Q181" s="60"/>
      <c r="R181" s="60"/>
      <c r="S181" s="60"/>
      <c r="T181" s="60"/>
      <c r="U181" s="61"/>
      <c r="V181" s="118"/>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86"/>
      <c r="BT181" s="60"/>
      <c r="BU181" s="60"/>
      <c r="BV181" s="118"/>
      <c r="BW181" s="60"/>
      <c r="BX181" s="60"/>
      <c r="BY181" s="60" t="s">
        <v>730</v>
      </c>
      <c r="BZ181" s="86"/>
      <c r="CA181" s="60"/>
      <c r="CB181" s="86" t="s">
        <v>752</v>
      </c>
      <c r="CC181" s="152"/>
      <c r="CD181" s="118"/>
      <c r="CE181" s="60"/>
      <c r="CF181" s="60"/>
      <c r="CG181" s="60"/>
      <c r="CH181" s="60"/>
      <c r="CI181" s="60"/>
      <c r="CJ181" s="60"/>
      <c r="CK181" s="60"/>
      <c r="CL181" s="60"/>
      <c r="CM181" s="60"/>
      <c r="CN181" s="81"/>
    </row>
    <row r="182" spans="1:92" ht="28.8">
      <c r="A182" s="2" t="s">
        <v>281</v>
      </c>
      <c r="B182" s="2" t="s">
        <v>565</v>
      </c>
      <c r="C182" s="2" t="s">
        <v>364</v>
      </c>
      <c r="D182" s="2" t="s">
        <v>618</v>
      </c>
      <c r="E182" s="3" t="s">
        <v>538</v>
      </c>
      <c r="F182" s="60"/>
      <c r="G182" s="60"/>
      <c r="H182" s="60"/>
      <c r="I182" s="60"/>
      <c r="J182" s="60"/>
      <c r="K182" s="60"/>
      <c r="L182" s="60"/>
      <c r="M182" s="60"/>
      <c r="N182" s="60" t="s">
        <v>536</v>
      </c>
      <c r="O182" s="118"/>
      <c r="P182" s="60"/>
      <c r="Q182" s="60"/>
      <c r="R182" s="60"/>
      <c r="S182" s="60"/>
      <c r="T182" s="60"/>
      <c r="U182" s="61"/>
      <c r="V182" s="118"/>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86"/>
      <c r="BT182" s="60"/>
      <c r="BU182" s="60"/>
      <c r="BV182" s="118"/>
      <c r="BW182" s="60"/>
      <c r="BX182" s="60"/>
      <c r="BY182" s="60"/>
      <c r="BZ182" s="86"/>
      <c r="CA182" s="60"/>
      <c r="CB182" s="86"/>
      <c r="CC182" s="152"/>
      <c r="CD182" s="118"/>
      <c r="CE182" s="60"/>
      <c r="CF182" s="60"/>
      <c r="CG182" s="60"/>
      <c r="CH182" s="60"/>
      <c r="CI182" s="60"/>
      <c r="CJ182" s="60"/>
      <c r="CK182" s="60"/>
      <c r="CL182" s="60"/>
      <c r="CM182" s="60"/>
      <c r="CN182" s="81"/>
    </row>
    <row r="183" spans="1:92" ht="28.8">
      <c r="A183" s="2" t="s">
        <v>281</v>
      </c>
      <c r="B183" s="2" t="s">
        <v>565</v>
      </c>
      <c r="C183" s="2" t="s">
        <v>363</v>
      </c>
      <c r="D183" s="2" t="s">
        <v>354</v>
      </c>
      <c r="E183" s="3" t="s">
        <v>547</v>
      </c>
      <c r="F183" s="60"/>
      <c r="G183" s="60"/>
      <c r="H183" s="60"/>
      <c r="I183" s="60"/>
      <c r="J183" s="60"/>
      <c r="K183" s="60"/>
      <c r="L183" s="60"/>
      <c r="M183" s="60"/>
      <c r="N183" s="60" t="s">
        <v>548</v>
      </c>
      <c r="O183" s="118"/>
      <c r="P183" s="60"/>
      <c r="Q183" s="60"/>
      <c r="R183" s="60"/>
      <c r="S183" s="60"/>
      <c r="T183" s="60"/>
      <c r="U183" s="61"/>
      <c r="V183" s="118"/>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86"/>
      <c r="BT183" s="60"/>
      <c r="BU183" s="60"/>
      <c r="BV183" s="118"/>
      <c r="BW183" s="60"/>
      <c r="BX183" s="60"/>
      <c r="BY183" s="60"/>
      <c r="BZ183" s="86"/>
      <c r="CA183" s="60"/>
      <c r="CB183" s="86"/>
      <c r="CC183" s="152"/>
      <c r="CD183" s="118"/>
      <c r="CE183" s="60"/>
      <c r="CF183" s="60"/>
      <c r="CG183" s="60"/>
      <c r="CH183" s="60"/>
      <c r="CI183" s="60"/>
      <c r="CJ183" s="60"/>
      <c r="CK183" s="60"/>
      <c r="CL183" s="60"/>
      <c r="CM183" s="60"/>
      <c r="CN183" s="81"/>
    </row>
    <row r="184" spans="1:92" ht="28.8">
      <c r="A184" s="2" t="s">
        <v>281</v>
      </c>
      <c r="B184" s="2" t="s">
        <v>565</v>
      </c>
      <c r="C184" s="2" t="s">
        <v>364</v>
      </c>
      <c r="D184" s="2" t="s">
        <v>618</v>
      </c>
      <c r="E184" s="3" t="s">
        <v>605</v>
      </c>
      <c r="F184" s="60"/>
      <c r="G184" s="60"/>
      <c r="H184" s="60"/>
      <c r="I184" s="60"/>
      <c r="J184" s="60"/>
      <c r="K184" s="60"/>
      <c r="L184" s="60"/>
      <c r="M184" s="60"/>
      <c r="N184" s="60" t="s">
        <v>606</v>
      </c>
      <c r="O184" s="118"/>
      <c r="P184" s="60"/>
      <c r="Q184" s="60"/>
      <c r="R184" s="60"/>
      <c r="S184" s="60"/>
      <c r="T184" s="60"/>
      <c r="U184" s="61"/>
      <c r="V184" s="118"/>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86"/>
      <c r="BT184" s="60"/>
      <c r="BU184" s="60"/>
      <c r="BV184" s="118"/>
      <c r="BW184" s="60"/>
      <c r="BX184" s="60"/>
      <c r="BY184" s="60"/>
      <c r="BZ184" s="86"/>
      <c r="CA184" s="60"/>
      <c r="CB184" s="86"/>
      <c r="CC184" s="152"/>
      <c r="CD184" s="118"/>
      <c r="CE184" s="60"/>
      <c r="CF184" s="60"/>
      <c r="CG184" s="60"/>
      <c r="CH184" s="60"/>
      <c r="CI184" s="60"/>
      <c r="CJ184" s="60"/>
      <c r="CK184" s="60"/>
      <c r="CL184" s="60"/>
      <c r="CM184" s="60"/>
      <c r="CN184" s="81"/>
    </row>
    <row r="185" spans="1:92" ht="280.2" customHeight="1">
      <c r="A185" s="2" t="s">
        <v>281</v>
      </c>
      <c r="B185" s="2" t="s">
        <v>568</v>
      </c>
      <c r="C185" s="2" t="s">
        <v>364</v>
      </c>
      <c r="D185" s="2" t="s">
        <v>618</v>
      </c>
      <c r="E185" s="3" t="s">
        <v>562</v>
      </c>
      <c r="F185" s="60"/>
      <c r="G185" s="60"/>
      <c r="H185" s="60"/>
      <c r="I185" s="60"/>
      <c r="J185" s="60"/>
      <c r="K185" s="60"/>
      <c r="L185" s="60"/>
      <c r="M185" s="60"/>
      <c r="N185" s="60" t="s">
        <v>563</v>
      </c>
      <c r="O185" s="118"/>
      <c r="P185" s="60"/>
      <c r="Q185" s="60"/>
      <c r="R185" s="60"/>
      <c r="S185" s="60"/>
      <c r="T185" s="60"/>
      <c r="U185" s="61"/>
      <c r="V185" s="118"/>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86"/>
      <c r="BT185" s="60"/>
      <c r="BU185" s="60"/>
      <c r="BV185" s="118"/>
      <c r="BW185" s="60"/>
      <c r="BX185" s="60"/>
      <c r="BY185" s="60"/>
      <c r="BZ185" s="86"/>
      <c r="CA185" s="60"/>
      <c r="CB185" s="86"/>
      <c r="CC185" s="152"/>
      <c r="CD185" s="118"/>
      <c r="CE185" s="60"/>
      <c r="CF185" s="60"/>
      <c r="CG185" s="60"/>
      <c r="CH185" s="60"/>
      <c r="CI185" s="60"/>
      <c r="CJ185" s="60"/>
      <c r="CK185" s="60"/>
      <c r="CL185" s="60"/>
      <c r="CM185" s="60"/>
      <c r="CN185" s="81"/>
    </row>
    <row r="186" spans="1:92" ht="261" customHeight="1">
      <c r="A186" s="2" t="s">
        <v>267</v>
      </c>
      <c r="B186" s="2" t="s">
        <v>567</v>
      </c>
      <c r="C186" s="2" t="s">
        <v>273</v>
      </c>
      <c r="D186" s="2" t="s">
        <v>359</v>
      </c>
      <c r="E186" s="3" t="s">
        <v>355</v>
      </c>
      <c r="F186" s="60"/>
      <c r="G186" s="60"/>
      <c r="H186" s="60"/>
      <c r="I186" s="60"/>
      <c r="J186" s="60"/>
      <c r="K186" s="60"/>
      <c r="L186" s="60"/>
      <c r="M186" s="60"/>
      <c r="N186" s="60"/>
      <c r="O186" s="118"/>
      <c r="P186" s="60"/>
      <c r="Q186" s="60"/>
      <c r="R186" s="60"/>
      <c r="S186" s="60"/>
      <c r="T186" s="60" t="s">
        <v>498</v>
      </c>
      <c r="U186" s="61"/>
      <c r="V186" s="118"/>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t="s">
        <v>1586</v>
      </c>
      <c r="BL186" s="60"/>
      <c r="BM186" s="60"/>
      <c r="BN186" s="60"/>
      <c r="BO186" s="60"/>
      <c r="BP186" s="60"/>
      <c r="BQ186" s="60"/>
      <c r="BR186" s="60"/>
      <c r="BS186" s="86"/>
      <c r="BT186" s="60"/>
      <c r="BU186" s="60"/>
      <c r="BV186" s="118"/>
      <c r="BW186" s="60"/>
      <c r="BX186" s="60"/>
      <c r="BY186" s="60"/>
      <c r="BZ186" s="86"/>
      <c r="CA186" s="60"/>
      <c r="CB186" s="86" t="s">
        <v>747</v>
      </c>
      <c r="CC186" s="152"/>
      <c r="CD186" s="118"/>
      <c r="CE186" s="60"/>
      <c r="CF186" s="60"/>
      <c r="CG186" s="60"/>
      <c r="CH186" s="60"/>
      <c r="CI186" s="60"/>
      <c r="CJ186" s="60"/>
      <c r="CK186" s="60"/>
      <c r="CL186" s="60"/>
      <c r="CM186" s="60"/>
      <c r="CN186" s="81"/>
    </row>
    <row r="187" spans="1:92" ht="62.4">
      <c r="A187" s="2" t="s">
        <v>267</v>
      </c>
      <c r="B187" s="2" t="s">
        <v>571</v>
      </c>
      <c r="C187" s="2" t="s">
        <v>273</v>
      </c>
      <c r="D187" s="2" t="s">
        <v>354</v>
      </c>
      <c r="E187" s="3" t="s">
        <v>1336</v>
      </c>
      <c r="F187" s="60"/>
      <c r="G187" s="60"/>
      <c r="H187" s="60"/>
      <c r="I187" s="60"/>
      <c r="J187" s="60"/>
      <c r="K187" s="60"/>
      <c r="L187" s="60"/>
      <c r="M187" s="60"/>
      <c r="N187" s="60"/>
      <c r="O187" s="118"/>
      <c r="P187" s="60"/>
      <c r="Q187" s="60"/>
      <c r="R187" s="60"/>
      <c r="S187" s="60"/>
      <c r="T187" s="60" t="s">
        <v>499</v>
      </c>
      <c r="U187" s="60"/>
      <c r="V187" s="118"/>
      <c r="W187" s="60"/>
      <c r="X187" s="60"/>
      <c r="Y187" s="60"/>
      <c r="Z187" s="60"/>
      <c r="AA187" s="60"/>
      <c r="AB187" s="60"/>
      <c r="AC187" s="60"/>
      <c r="AD187" s="60"/>
      <c r="AE187" s="60" t="s">
        <v>1420</v>
      </c>
      <c r="AF187" s="60"/>
      <c r="AG187" s="60"/>
      <c r="AH187" s="60"/>
      <c r="AI187" s="60"/>
      <c r="AJ187" s="60"/>
      <c r="AK187" s="60"/>
      <c r="AL187" s="60"/>
      <c r="AM187" s="60"/>
      <c r="AN187" s="60"/>
      <c r="AO187" s="60"/>
      <c r="AP187" s="60"/>
      <c r="AQ187" s="60"/>
      <c r="AR187" s="60"/>
      <c r="AS187" s="60"/>
      <c r="AT187" s="1"/>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86"/>
      <c r="BT187" s="60"/>
      <c r="BU187" s="60"/>
      <c r="BV187" s="118"/>
      <c r="BW187" s="60"/>
      <c r="BX187" s="60"/>
      <c r="BY187" s="60"/>
      <c r="BZ187" s="86"/>
      <c r="CA187" s="60"/>
      <c r="CB187" s="98" t="s">
        <v>748</v>
      </c>
      <c r="CC187" s="152"/>
      <c r="CD187" s="118"/>
      <c r="CE187" s="60"/>
      <c r="CF187" s="60"/>
      <c r="CG187" s="60"/>
      <c r="CH187" s="60"/>
      <c r="CI187" s="60"/>
      <c r="CJ187" s="60"/>
      <c r="CK187" s="60"/>
      <c r="CL187" s="60"/>
      <c r="CM187" s="60"/>
      <c r="CN187" s="81"/>
    </row>
    <row r="188" spans="1:92" ht="86.4">
      <c r="A188" s="2" t="s">
        <v>267</v>
      </c>
      <c r="B188" s="2" t="s">
        <v>571</v>
      </c>
      <c r="C188" s="2" t="s">
        <v>273</v>
      </c>
      <c r="D188" s="2" t="s">
        <v>354</v>
      </c>
      <c r="E188" s="3" t="s">
        <v>437</v>
      </c>
      <c r="F188" s="60"/>
      <c r="G188" s="60"/>
      <c r="H188" s="60"/>
      <c r="I188" s="60"/>
      <c r="J188" s="60"/>
      <c r="K188" s="60"/>
      <c r="L188" s="60"/>
      <c r="M188" s="60"/>
      <c r="N188" s="60" t="s">
        <v>438</v>
      </c>
      <c r="O188" s="118"/>
      <c r="P188" s="60"/>
      <c r="Q188" s="60"/>
      <c r="R188" s="60"/>
      <c r="S188" s="60"/>
      <c r="T188" s="60" t="s">
        <v>500</v>
      </c>
      <c r="U188" s="61"/>
      <c r="V188" s="118"/>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t="s">
        <v>1060</v>
      </c>
      <c r="BQ188" s="60"/>
      <c r="BR188" s="60"/>
      <c r="BS188" s="86"/>
      <c r="BT188" s="60"/>
      <c r="BU188" s="60"/>
      <c r="BV188" s="118"/>
      <c r="BW188" s="60"/>
      <c r="BX188" s="60"/>
      <c r="BY188" s="60"/>
      <c r="BZ188" s="86"/>
      <c r="CA188" s="60"/>
      <c r="CB188" s="98" t="s">
        <v>749</v>
      </c>
      <c r="CC188" s="152"/>
      <c r="CD188" s="118"/>
      <c r="CE188" s="60"/>
      <c r="CF188" s="60"/>
      <c r="CG188" s="60"/>
      <c r="CH188" s="60"/>
      <c r="CI188" s="60"/>
      <c r="CJ188" s="60"/>
      <c r="CK188" s="60"/>
      <c r="CL188" s="60"/>
      <c r="CM188" s="60"/>
      <c r="CN188" s="81"/>
    </row>
    <row r="189" spans="1:92" ht="43.2">
      <c r="A189" s="2" t="s">
        <v>267</v>
      </c>
      <c r="B189" s="2" t="s">
        <v>567</v>
      </c>
      <c r="C189" s="2" t="s">
        <v>273</v>
      </c>
      <c r="D189" s="2" t="s">
        <v>354</v>
      </c>
      <c r="E189" s="66" t="s">
        <v>1339</v>
      </c>
      <c r="F189" s="60"/>
      <c r="G189" s="60"/>
      <c r="H189" s="60"/>
      <c r="I189" s="60"/>
      <c r="J189" s="60"/>
      <c r="K189" s="60"/>
      <c r="L189" s="60"/>
      <c r="M189" s="60"/>
      <c r="N189" s="60"/>
      <c r="O189" s="118"/>
      <c r="P189" s="60"/>
      <c r="Q189" s="60"/>
      <c r="R189" s="60"/>
      <c r="S189" s="60"/>
      <c r="T189" s="60"/>
      <c r="U189" s="61"/>
      <c r="V189" s="118"/>
      <c r="W189" s="60"/>
      <c r="X189" s="60"/>
      <c r="Y189" s="60"/>
      <c r="Z189" s="60"/>
      <c r="AA189" s="60"/>
      <c r="AB189" s="60"/>
      <c r="AC189" s="60"/>
      <c r="AD189" s="60"/>
      <c r="AE189" s="60" t="s">
        <v>1418</v>
      </c>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t="s">
        <v>943</v>
      </c>
      <c r="BK189" s="60"/>
      <c r="BL189" s="60"/>
      <c r="BM189" s="60"/>
      <c r="BN189" s="60"/>
      <c r="BO189" s="60"/>
      <c r="BP189" s="60"/>
      <c r="BQ189" s="60"/>
      <c r="BR189" s="60"/>
      <c r="BS189" s="86"/>
      <c r="BT189" s="60"/>
      <c r="BU189" s="60"/>
      <c r="BV189" s="118"/>
      <c r="BW189" s="60" t="s">
        <v>1511</v>
      </c>
      <c r="BX189" s="60"/>
      <c r="BY189" s="60"/>
      <c r="BZ189" s="86"/>
      <c r="CA189" s="60"/>
      <c r="CB189" s="86"/>
      <c r="CC189" s="152"/>
      <c r="CD189" s="118"/>
      <c r="CE189" s="60"/>
      <c r="CF189" s="60"/>
      <c r="CG189" s="60"/>
      <c r="CH189" s="60"/>
      <c r="CI189" s="60"/>
      <c r="CJ189" s="60"/>
      <c r="CK189" s="60"/>
      <c r="CL189" s="60"/>
      <c r="CM189" s="60"/>
      <c r="CN189" s="81"/>
    </row>
    <row r="190" spans="1:92" ht="172.8">
      <c r="A190" s="2" t="s">
        <v>267</v>
      </c>
      <c r="B190" s="2" t="s">
        <v>567</v>
      </c>
      <c r="C190" s="2" t="s">
        <v>368</v>
      </c>
      <c r="D190" s="2" t="s">
        <v>354</v>
      </c>
      <c r="E190" s="3" t="s">
        <v>1259</v>
      </c>
      <c r="F190" s="60"/>
      <c r="G190" s="60"/>
      <c r="H190" s="60"/>
      <c r="I190" s="60"/>
      <c r="J190" s="60"/>
      <c r="K190" s="60"/>
      <c r="L190" s="60"/>
      <c r="M190" s="60"/>
      <c r="N190" s="60"/>
      <c r="O190" s="118"/>
      <c r="P190" s="60"/>
      <c r="Q190" s="60"/>
      <c r="R190" s="60"/>
      <c r="S190" s="60"/>
      <c r="T190" s="60"/>
      <c r="U190" s="61"/>
      <c r="V190" s="118"/>
      <c r="W190" s="60"/>
      <c r="X190" s="60"/>
      <c r="Y190" s="60"/>
      <c r="Z190" s="60"/>
      <c r="AA190" s="60"/>
      <c r="AB190" s="60"/>
      <c r="AC190" s="60"/>
      <c r="AD190" s="60"/>
      <c r="AE190" s="60"/>
      <c r="AF190" s="60"/>
      <c r="AG190" s="60"/>
      <c r="AH190" s="60"/>
      <c r="AI190" s="60"/>
      <c r="AJ190" s="60"/>
      <c r="AK190" s="60"/>
      <c r="AL190" s="60"/>
      <c r="AM190" s="60"/>
      <c r="AN190" s="60" t="s">
        <v>1284</v>
      </c>
      <c r="AO190" s="60"/>
      <c r="AP190" s="60"/>
      <c r="AQ190" s="60"/>
      <c r="AR190" s="60" t="s">
        <v>1304</v>
      </c>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118"/>
      <c r="BW190" s="60"/>
      <c r="BX190" s="60"/>
      <c r="BY190" s="60"/>
      <c r="BZ190" s="86"/>
      <c r="CA190" s="60"/>
      <c r="CB190" s="86"/>
      <c r="CC190" s="152"/>
      <c r="CD190" s="118"/>
      <c r="CE190" s="60"/>
      <c r="CF190" s="60"/>
      <c r="CG190" s="60"/>
      <c r="CH190" s="60"/>
      <c r="CI190" s="60"/>
      <c r="CJ190" s="60"/>
      <c r="CK190" s="60"/>
      <c r="CL190" s="60"/>
      <c r="CM190" s="60"/>
      <c r="CN190" s="81"/>
    </row>
    <row r="191" spans="1:92" ht="172.8">
      <c r="A191" s="2" t="s">
        <v>267</v>
      </c>
      <c r="B191" s="2" t="s">
        <v>567</v>
      </c>
      <c r="C191" s="2" t="s">
        <v>273</v>
      </c>
      <c r="D191" s="2" t="s">
        <v>354</v>
      </c>
      <c r="E191" s="3" t="s">
        <v>371</v>
      </c>
      <c r="F191" s="60"/>
      <c r="G191" s="60"/>
      <c r="H191" s="60"/>
      <c r="I191" s="60"/>
      <c r="J191" s="60"/>
      <c r="K191" s="60"/>
      <c r="L191" s="60"/>
      <c r="M191" s="60"/>
      <c r="N191" s="60"/>
      <c r="O191" s="118"/>
      <c r="P191" s="60"/>
      <c r="Q191" s="60"/>
      <c r="R191" s="60"/>
      <c r="S191" s="60"/>
      <c r="T191" s="60" t="s">
        <v>501</v>
      </c>
      <c r="U191" s="60"/>
      <c r="V191" s="118"/>
      <c r="W191" s="60"/>
      <c r="X191" s="60"/>
      <c r="Y191" s="60"/>
      <c r="Z191" s="60"/>
      <c r="AA191" s="60"/>
      <c r="AB191" s="60"/>
      <c r="AC191" s="60"/>
      <c r="AD191" s="60"/>
      <c r="AE191" s="60"/>
      <c r="AF191" s="60"/>
      <c r="AG191" s="60"/>
      <c r="AH191" s="60"/>
      <c r="AI191" s="60"/>
      <c r="AJ191" s="60"/>
      <c r="AK191" s="1"/>
      <c r="AL191" s="60"/>
      <c r="AM191" s="60" t="s">
        <v>1237</v>
      </c>
      <c r="AN191" s="60" t="s">
        <v>1285</v>
      </c>
      <c r="AO191" s="60"/>
      <c r="AP191" s="60"/>
      <c r="AQ191" s="60"/>
      <c r="AR191" s="60"/>
      <c r="AS191" s="60" t="s">
        <v>1232</v>
      </c>
      <c r="AT191" s="60" t="s">
        <v>1219</v>
      </c>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86"/>
      <c r="BT191" s="60"/>
      <c r="BU191" s="60"/>
      <c r="BV191" s="118"/>
      <c r="BW191" s="60"/>
      <c r="BX191" s="60"/>
      <c r="BY191" s="60"/>
      <c r="BZ191" s="86" t="s">
        <v>933</v>
      </c>
      <c r="CA191" s="60"/>
      <c r="CB191" s="86" t="s">
        <v>1174</v>
      </c>
      <c r="CC191" s="152"/>
      <c r="CD191" s="118"/>
      <c r="CE191" s="60"/>
      <c r="CF191" s="60"/>
      <c r="CG191" s="60"/>
      <c r="CH191" s="60"/>
      <c r="CI191" s="60"/>
      <c r="CJ191" s="60"/>
      <c r="CK191" s="60"/>
      <c r="CL191" s="60"/>
      <c r="CM191" s="60"/>
      <c r="CN191" s="81"/>
    </row>
    <row r="192" spans="1:92" ht="57.6">
      <c r="A192" s="2" t="s">
        <v>267</v>
      </c>
      <c r="B192" s="2" t="s">
        <v>567</v>
      </c>
      <c r="C192" s="2" t="s">
        <v>273</v>
      </c>
      <c r="D192" s="2" t="s">
        <v>354</v>
      </c>
      <c r="E192" s="3" t="s">
        <v>372</v>
      </c>
      <c r="F192" s="60"/>
      <c r="G192" s="60"/>
      <c r="H192" s="60"/>
      <c r="I192" s="60"/>
      <c r="J192" s="60"/>
      <c r="K192" s="60"/>
      <c r="L192" s="60"/>
      <c r="M192" s="60"/>
      <c r="N192" s="60"/>
      <c r="O192" s="118"/>
      <c r="P192" s="60"/>
      <c r="Q192" s="60"/>
      <c r="R192" s="60"/>
      <c r="S192" s="60"/>
      <c r="T192" s="60" t="s">
        <v>502</v>
      </c>
      <c r="U192" s="61"/>
      <c r="V192" s="118"/>
      <c r="W192" s="60"/>
      <c r="X192" s="60"/>
      <c r="Y192" s="60"/>
      <c r="Z192" s="60"/>
      <c r="AA192" s="60"/>
      <c r="AB192" s="60"/>
      <c r="AC192" s="60"/>
      <c r="AD192" s="60"/>
      <c r="AE192" s="60" t="s">
        <v>1429</v>
      </c>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86"/>
      <c r="BT192" s="60"/>
      <c r="BU192" s="60"/>
      <c r="BV192" s="118"/>
      <c r="BW192" s="60"/>
      <c r="BX192" s="60"/>
      <c r="BY192" s="60"/>
      <c r="BZ192" s="86"/>
      <c r="CA192" s="60"/>
      <c r="CB192" s="86" t="s">
        <v>1174</v>
      </c>
      <c r="CC192" s="152"/>
      <c r="CD192" s="118"/>
      <c r="CE192" s="60"/>
      <c r="CF192" s="60"/>
      <c r="CG192" s="60"/>
      <c r="CH192" s="60"/>
      <c r="CI192" s="60"/>
      <c r="CJ192" s="60"/>
      <c r="CK192" s="60"/>
      <c r="CL192" s="60"/>
      <c r="CM192" s="60"/>
      <c r="CN192" s="81"/>
    </row>
    <row r="193" spans="1:92">
      <c r="A193" s="2" t="s">
        <v>267</v>
      </c>
      <c r="B193" s="2" t="s">
        <v>567</v>
      </c>
      <c r="C193" s="2" t="s">
        <v>273</v>
      </c>
      <c r="D193" s="2" t="s">
        <v>354</v>
      </c>
      <c r="E193" s="3" t="s">
        <v>1340</v>
      </c>
      <c r="F193" s="60"/>
      <c r="G193" s="60"/>
      <c r="H193" s="60"/>
      <c r="I193" s="60"/>
      <c r="J193" s="60"/>
      <c r="K193" s="60"/>
      <c r="L193" s="60"/>
      <c r="M193" s="60"/>
      <c r="N193" s="60"/>
      <c r="O193" s="118"/>
      <c r="P193" s="60"/>
      <c r="Q193" s="60"/>
      <c r="R193" s="60"/>
      <c r="S193" s="60"/>
      <c r="T193" s="60"/>
      <c r="U193" s="60"/>
      <c r="V193" s="118"/>
      <c r="W193" s="60"/>
      <c r="X193" s="60"/>
      <c r="Y193" s="60"/>
      <c r="Z193" s="60"/>
      <c r="AA193" s="60"/>
      <c r="AB193" s="60"/>
      <c r="AC193" s="60"/>
      <c r="AD193" s="60"/>
      <c r="AE193" s="60"/>
      <c r="AF193" s="60"/>
      <c r="AG193" s="60"/>
      <c r="AH193" s="60"/>
      <c r="AI193" s="60"/>
      <c r="AJ193" s="60"/>
      <c r="AK193" s="60"/>
      <c r="AL193" s="60"/>
      <c r="AM193" s="60"/>
      <c r="AN193" s="60"/>
      <c r="AO193" s="60" t="s">
        <v>1311</v>
      </c>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86"/>
      <c r="BT193" s="60"/>
      <c r="BU193" s="60"/>
      <c r="BV193" s="118"/>
      <c r="BW193" s="60"/>
      <c r="BX193" s="60"/>
      <c r="BY193" s="60"/>
      <c r="BZ193" s="86"/>
      <c r="CA193" s="60"/>
      <c r="CB193" s="86"/>
      <c r="CC193" s="152"/>
      <c r="CD193" s="118"/>
      <c r="CE193" s="60"/>
      <c r="CF193" s="60"/>
      <c r="CG193" s="60"/>
      <c r="CH193" s="60"/>
      <c r="CI193" s="60"/>
      <c r="CJ193" s="60"/>
      <c r="CK193" s="60"/>
      <c r="CL193" s="60"/>
      <c r="CM193" s="60"/>
      <c r="CN193" s="81"/>
    </row>
    <row r="194" spans="1:92" ht="100.8">
      <c r="A194" s="2" t="s">
        <v>283</v>
      </c>
      <c r="B194" s="2" t="s">
        <v>565</v>
      </c>
      <c r="C194" s="2" t="s">
        <v>364</v>
      </c>
      <c r="D194" s="2" t="s">
        <v>618</v>
      </c>
      <c r="E194" s="3" t="s">
        <v>336</v>
      </c>
      <c r="F194" s="60" t="s">
        <v>337</v>
      </c>
      <c r="G194" s="60"/>
      <c r="H194" s="60"/>
      <c r="I194" s="60"/>
      <c r="J194" s="60"/>
      <c r="K194" s="60" t="s">
        <v>680</v>
      </c>
      <c r="L194" s="60"/>
      <c r="M194" s="60"/>
      <c r="N194" s="60"/>
      <c r="O194" s="118"/>
      <c r="P194" s="60"/>
      <c r="Q194" s="60"/>
      <c r="R194" s="60"/>
      <c r="S194" s="60"/>
      <c r="T194" s="60"/>
      <c r="U194" s="60"/>
      <c r="V194" s="118"/>
      <c r="W194" s="60"/>
      <c r="X194" s="60"/>
      <c r="Y194" s="60"/>
      <c r="Z194" s="60"/>
      <c r="AA194" s="60"/>
      <c r="AB194" s="60"/>
      <c r="AC194" s="60"/>
      <c r="AD194" s="60" t="s">
        <v>1393</v>
      </c>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86"/>
      <c r="BT194" s="60"/>
      <c r="BU194" s="60"/>
      <c r="BV194" s="118"/>
      <c r="BW194" s="60"/>
      <c r="BX194" s="60"/>
      <c r="BY194" s="60"/>
      <c r="BZ194" s="86"/>
      <c r="CA194" s="60"/>
      <c r="CB194" s="86"/>
      <c r="CC194" s="152"/>
      <c r="CD194" s="118"/>
      <c r="CE194" s="60"/>
      <c r="CF194" s="60"/>
      <c r="CG194" s="60"/>
      <c r="CH194" s="60"/>
      <c r="CI194" s="60"/>
      <c r="CJ194" s="60"/>
      <c r="CK194" s="60"/>
      <c r="CL194" s="60"/>
      <c r="CM194" s="60"/>
      <c r="CN194" s="81"/>
    </row>
    <row r="195" spans="1:92" ht="28.8">
      <c r="A195" s="2" t="s">
        <v>283</v>
      </c>
      <c r="B195" s="2" t="s">
        <v>565</v>
      </c>
      <c r="C195" s="2" t="s">
        <v>365</v>
      </c>
      <c r="D195" s="2" t="s">
        <v>618</v>
      </c>
      <c r="E195" s="3" t="s">
        <v>10</v>
      </c>
      <c r="F195" s="60" t="s">
        <v>662</v>
      </c>
      <c r="G195" s="60"/>
      <c r="H195" s="60"/>
      <c r="I195" s="60"/>
      <c r="J195" s="60" t="s">
        <v>674</v>
      </c>
      <c r="K195" s="60" t="s">
        <v>673</v>
      </c>
      <c r="L195" s="60"/>
      <c r="M195" s="60"/>
      <c r="N195" s="60"/>
      <c r="O195" s="118"/>
      <c r="P195" s="60"/>
      <c r="Q195" s="60"/>
      <c r="R195" s="60"/>
      <c r="S195" s="60"/>
      <c r="T195" s="60"/>
      <c r="U195" s="60"/>
      <c r="V195" s="118"/>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86"/>
      <c r="BT195" s="60"/>
      <c r="BU195" s="60"/>
      <c r="BV195" s="118"/>
      <c r="BW195" s="60"/>
      <c r="BX195" s="60"/>
      <c r="BY195" s="60"/>
      <c r="BZ195" s="86"/>
      <c r="CA195" s="60"/>
      <c r="CB195" s="86"/>
      <c r="CC195" s="152"/>
      <c r="CD195" s="118"/>
      <c r="CE195" s="60"/>
      <c r="CF195" s="60"/>
      <c r="CG195" s="60"/>
      <c r="CH195" s="60"/>
      <c r="CI195" s="60"/>
      <c r="CJ195" s="60"/>
      <c r="CK195" s="60"/>
      <c r="CL195" s="60"/>
      <c r="CM195" s="60"/>
      <c r="CN195" s="81"/>
    </row>
    <row r="196" spans="1:92" ht="28.8">
      <c r="A196" s="2" t="s">
        <v>283</v>
      </c>
      <c r="B196" s="2" t="s">
        <v>565</v>
      </c>
      <c r="C196" s="2" t="s">
        <v>364</v>
      </c>
      <c r="D196" s="2" t="s">
        <v>618</v>
      </c>
      <c r="E196" s="3" t="s">
        <v>333</v>
      </c>
      <c r="F196" s="60" t="s">
        <v>334</v>
      </c>
      <c r="G196" s="60" t="s">
        <v>335</v>
      </c>
      <c r="H196" s="60"/>
      <c r="I196" s="60"/>
      <c r="J196" s="60"/>
      <c r="K196" s="60" t="s">
        <v>679</v>
      </c>
      <c r="L196" s="60"/>
      <c r="M196" s="60"/>
      <c r="N196" s="60"/>
      <c r="O196" s="118"/>
      <c r="P196" s="60"/>
      <c r="Q196" s="60"/>
      <c r="R196" s="60"/>
      <c r="S196" s="60"/>
      <c r="T196" s="60"/>
      <c r="U196" s="60"/>
      <c r="V196" s="118"/>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86"/>
      <c r="BT196" s="60"/>
      <c r="BU196" s="60"/>
      <c r="BV196" s="118"/>
      <c r="BW196" s="60"/>
      <c r="BX196" s="60"/>
      <c r="BY196" s="60"/>
      <c r="BZ196" s="86"/>
      <c r="CA196" s="60"/>
      <c r="CB196" s="86"/>
      <c r="CC196" s="152"/>
      <c r="CD196" s="118"/>
      <c r="CE196" s="60"/>
      <c r="CF196" s="60"/>
      <c r="CG196" s="60"/>
      <c r="CH196" s="60"/>
      <c r="CI196" s="60"/>
      <c r="CJ196" s="60"/>
      <c r="CK196" s="60"/>
      <c r="CL196" s="60"/>
      <c r="CM196" s="60"/>
      <c r="CN196" s="81"/>
    </row>
    <row r="197" spans="1:92" ht="36">
      <c r="A197" s="2" t="s">
        <v>271</v>
      </c>
      <c r="B197" s="2" t="s">
        <v>565</v>
      </c>
      <c r="C197" s="2" t="s">
        <v>282</v>
      </c>
      <c r="D197" s="2" t="s">
        <v>618</v>
      </c>
      <c r="E197" s="3" t="s">
        <v>19</v>
      </c>
      <c r="F197" s="60"/>
      <c r="G197" s="60"/>
      <c r="H197" s="60"/>
      <c r="I197" s="60"/>
      <c r="J197" s="60" t="s">
        <v>675</v>
      </c>
      <c r="K197" s="60"/>
      <c r="L197" s="60"/>
      <c r="M197" s="60"/>
      <c r="N197" s="60"/>
      <c r="O197" s="118"/>
      <c r="P197" s="60"/>
      <c r="Q197" s="60"/>
      <c r="R197" s="60"/>
      <c r="S197" s="60"/>
      <c r="T197" s="60"/>
      <c r="U197" s="60"/>
      <c r="V197" s="118"/>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86"/>
      <c r="BT197" s="60"/>
      <c r="BU197" s="60"/>
      <c r="BV197" s="118"/>
      <c r="BW197" s="60"/>
      <c r="BX197" s="60"/>
      <c r="BY197" s="60"/>
      <c r="BZ197" s="86"/>
      <c r="CA197" s="60"/>
      <c r="CB197" s="86"/>
      <c r="CC197" s="152"/>
      <c r="CD197" s="118"/>
      <c r="CE197" s="60"/>
      <c r="CF197" s="60"/>
      <c r="CG197" s="60"/>
      <c r="CH197" s="60"/>
      <c r="CI197" s="60"/>
      <c r="CJ197" s="60"/>
      <c r="CK197" s="60"/>
      <c r="CL197" s="60"/>
      <c r="CM197" s="60"/>
      <c r="CN197" s="81"/>
    </row>
    <row r="198" spans="1:92" ht="36">
      <c r="A198" s="2" t="s">
        <v>271</v>
      </c>
      <c r="B198" s="2" t="s">
        <v>565</v>
      </c>
      <c r="C198" s="2" t="s">
        <v>282</v>
      </c>
      <c r="D198" s="2" t="s">
        <v>618</v>
      </c>
      <c r="E198" s="3" t="s">
        <v>20</v>
      </c>
      <c r="F198" s="60" t="s">
        <v>663</v>
      </c>
      <c r="G198" s="60"/>
      <c r="H198" s="60"/>
      <c r="I198" s="60"/>
      <c r="J198" s="60" t="s">
        <v>676</v>
      </c>
      <c r="K198" s="60"/>
      <c r="L198" s="60"/>
      <c r="M198" s="60"/>
      <c r="N198" s="60"/>
      <c r="O198" s="118"/>
      <c r="P198" s="60"/>
      <c r="Q198" s="60"/>
      <c r="R198" s="60"/>
      <c r="S198" s="60"/>
      <c r="T198" s="60"/>
      <c r="U198" s="60"/>
      <c r="V198" s="118"/>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86"/>
      <c r="BT198" s="60"/>
      <c r="BU198" s="60"/>
      <c r="BV198" s="118"/>
      <c r="BW198" s="60"/>
      <c r="BX198" s="60"/>
      <c r="BY198" s="60"/>
      <c r="BZ198" s="86"/>
      <c r="CA198" s="60"/>
      <c r="CB198" s="86"/>
      <c r="CC198" s="152"/>
      <c r="CD198" s="118"/>
      <c r="CE198" s="60"/>
      <c r="CF198" s="60"/>
      <c r="CG198" s="60"/>
      <c r="CH198" s="60"/>
      <c r="CI198" s="60"/>
      <c r="CJ198" s="60"/>
      <c r="CK198" s="60"/>
      <c r="CL198" s="60"/>
      <c r="CM198" s="60"/>
      <c r="CN198" s="81"/>
    </row>
    <row r="199" spans="1:92" ht="403.2">
      <c r="A199" s="2" t="s">
        <v>266</v>
      </c>
      <c r="B199" s="2" t="s">
        <v>565</v>
      </c>
      <c r="C199" s="2" t="s">
        <v>364</v>
      </c>
      <c r="D199" s="2" t="s">
        <v>360</v>
      </c>
      <c r="E199" s="3" t="s">
        <v>18</v>
      </c>
      <c r="F199" s="60"/>
      <c r="G199" s="60"/>
      <c r="H199" s="60"/>
      <c r="I199" s="60" t="s">
        <v>667</v>
      </c>
      <c r="J199" s="60"/>
      <c r="K199" s="60"/>
      <c r="L199" s="60"/>
      <c r="M199" s="60"/>
      <c r="N199" s="60"/>
      <c r="O199" s="118"/>
      <c r="P199" s="60"/>
      <c r="Q199" s="60"/>
      <c r="R199" s="60"/>
      <c r="S199" s="60"/>
      <c r="T199" s="60"/>
      <c r="U199" s="60"/>
      <c r="V199" s="118"/>
      <c r="W199" s="60"/>
      <c r="X199" s="60"/>
      <c r="Y199" s="60"/>
      <c r="Z199" s="60"/>
      <c r="AA199" s="60"/>
      <c r="AB199" s="60"/>
      <c r="AC199" s="60"/>
      <c r="AD199" s="60" t="s">
        <v>1395</v>
      </c>
      <c r="AE199" s="60"/>
      <c r="AF199" s="60"/>
      <c r="AG199" s="60"/>
      <c r="AH199" s="60"/>
      <c r="AI199" s="60"/>
      <c r="AJ199" s="60"/>
      <c r="AK199" s="60"/>
      <c r="AL199" s="60"/>
      <c r="AM199" s="60"/>
      <c r="AN199" s="60"/>
      <c r="AO199" s="60"/>
      <c r="AP199" s="60"/>
      <c r="AQ199" s="60"/>
      <c r="AR199" s="60"/>
      <c r="AS199" s="60"/>
      <c r="AT199" s="60"/>
      <c r="AU199" s="60"/>
      <c r="AV199" s="60"/>
      <c r="AW199" s="60"/>
      <c r="AX199" s="60"/>
      <c r="AY199" s="60" t="s">
        <v>898</v>
      </c>
      <c r="AZ199" s="60" t="s">
        <v>1088</v>
      </c>
      <c r="BA199" s="60" t="s">
        <v>1451</v>
      </c>
      <c r="BB199" s="60"/>
      <c r="BC199" s="60"/>
      <c r="BD199" s="60"/>
      <c r="BE199" s="60"/>
      <c r="BF199" s="60"/>
      <c r="BG199" s="60"/>
      <c r="BH199" s="60"/>
      <c r="BI199" s="60"/>
      <c r="BJ199" s="60"/>
      <c r="BK199" s="86" t="s">
        <v>1601</v>
      </c>
      <c r="BL199" s="60"/>
      <c r="BM199" s="60"/>
      <c r="BN199" s="60"/>
      <c r="BO199" s="60"/>
      <c r="BP199" s="60"/>
      <c r="BQ199" s="60"/>
      <c r="BR199" s="60"/>
      <c r="BS199" s="86"/>
      <c r="BT199" s="60"/>
      <c r="BU199" s="60"/>
      <c r="BV199" s="118"/>
      <c r="BW199" s="60"/>
      <c r="BX199" s="60"/>
      <c r="BY199" s="60"/>
      <c r="BZ199" s="86"/>
      <c r="CA199" s="60"/>
      <c r="CB199" s="86"/>
      <c r="CC199" s="152"/>
      <c r="CD199" s="118"/>
      <c r="CE199" s="60"/>
      <c r="CF199" s="60"/>
      <c r="CG199" s="60"/>
      <c r="CH199" s="60"/>
      <c r="CI199" s="60"/>
      <c r="CJ199" s="60"/>
      <c r="CK199" s="60"/>
      <c r="CL199" s="60"/>
      <c r="CM199" s="60"/>
      <c r="CN199" s="81"/>
    </row>
    <row r="200" spans="1:92" ht="57.6">
      <c r="A200" s="2" t="s">
        <v>266</v>
      </c>
      <c r="B200" s="2" t="s">
        <v>565</v>
      </c>
      <c r="C200" s="2" t="s">
        <v>364</v>
      </c>
      <c r="D200" s="2" t="s">
        <v>360</v>
      </c>
      <c r="E200" s="3" t="s">
        <v>1087</v>
      </c>
      <c r="F200" s="60"/>
      <c r="G200" s="60"/>
      <c r="H200" s="60"/>
      <c r="I200" s="60" t="s">
        <v>332</v>
      </c>
      <c r="J200" s="60"/>
      <c r="K200" s="60"/>
      <c r="L200" s="60"/>
      <c r="M200" s="60"/>
      <c r="N200" s="60" t="s">
        <v>512</v>
      </c>
      <c r="O200" s="118"/>
      <c r="P200" s="60"/>
      <c r="Q200" s="60"/>
      <c r="R200" s="60"/>
      <c r="S200" s="60"/>
      <c r="T200" s="60"/>
      <c r="U200" s="60"/>
      <c r="V200" s="118"/>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t="s">
        <v>909</v>
      </c>
      <c r="AW200" s="60"/>
      <c r="AX200" s="1"/>
      <c r="AY200" s="1"/>
      <c r="AZ200" s="60"/>
      <c r="BA200" s="60"/>
      <c r="BB200" s="60"/>
      <c r="BC200" s="60"/>
      <c r="BD200" s="60"/>
      <c r="BE200" s="60"/>
      <c r="BF200" s="60"/>
      <c r="BG200" s="60"/>
      <c r="BH200" s="60"/>
      <c r="BI200" s="60"/>
      <c r="BJ200" s="60"/>
      <c r="BK200" s="60"/>
      <c r="BL200" s="60"/>
      <c r="BM200" s="60"/>
      <c r="BN200" s="60"/>
      <c r="BO200" s="60"/>
      <c r="BP200" s="60"/>
      <c r="BQ200" s="60"/>
      <c r="BR200" s="60"/>
      <c r="BS200" s="86"/>
      <c r="BT200" s="60"/>
      <c r="BU200" s="60"/>
      <c r="BV200" s="118"/>
      <c r="BW200" s="60"/>
      <c r="BX200" s="60"/>
      <c r="BY200" s="60"/>
      <c r="BZ200" s="86" t="s">
        <v>1486</v>
      </c>
      <c r="CA200" s="60"/>
      <c r="CB200" s="86"/>
      <c r="CC200" s="152"/>
      <c r="CD200" s="118"/>
      <c r="CE200" s="60"/>
      <c r="CF200" s="60"/>
      <c r="CG200" s="60"/>
      <c r="CH200" s="60"/>
      <c r="CI200" s="60"/>
      <c r="CJ200" s="60"/>
      <c r="CK200" s="60"/>
      <c r="CL200" s="60"/>
      <c r="CM200" s="60"/>
      <c r="CN200" s="81"/>
    </row>
    <row r="201" spans="1:92" ht="244.8">
      <c r="A201" s="2" t="s">
        <v>433</v>
      </c>
      <c r="B201" s="2" t="s">
        <v>565</v>
      </c>
      <c r="C201" s="2" t="s">
        <v>364</v>
      </c>
      <c r="D201" s="2" t="s">
        <v>618</v>
      </c>
      <c r="E201" s="3" t="s">
        <v>345</v>
      </c>
      <c r="F201" s="60" t="s">
        <v>347</v>
      </c>
      <c r="G201" s="60"/>
      <c r="H201" s="60" t="s">
        <v>348</v>
      </c>
      <c r="I201" s="60"/>
      <c r="J201" s="60"/>
      <c r="K201" s="60" t="s">
        <v>344</v>
      </c>
      <c r="L201" s="60"/>
      <c r="M201" s="60"/>
      <c r="N201" s="60"/>
      <c r="O201" s="118"/>
      <c r="P201" s="60"/>
      <c r="Q201" s="60"/>
      <c r="R201" s="60"/>
      <c r="S201" s="60"/>
      <c r="T201" s="60"/>
      <c r="U201" s="60"/>
      <c r="V201" s="118"/>
      <c r="W201" s="60"/>
      <c r="X201" s="60"/>
      <c r="Y201" s="60"/>
      <c r="Z201" s="60"/>
      <c r="AA201" s="60"/>
      <c r="AB201" s="60"/>
      <c r="AC201" s="60"/>
      <c r="AD201" s="60"/>
      <c r="AE201" s="60"/>
      <c r="AF201" s="60"/>
      <c r="AG201" s="60"/>
      <c r="AH201" s="60"/>
      <c r="AI201" s="60"/>
      <c r="AJ201" s="60"/>
      <c r="AK201" s="60" t="s">
        <v>1213</v>
      </c>
      <c r="AL201" s="60"/>
      <c r="AM201" s="60"/>
      <c r="AN201" s="60"/>
      <c r="AO201" s="60"/>
      <c r="AP201" s="60"/>
      <c r="AQ201" s="60"/>
      <c r="AR201" s="60"/>
      <c r="AS201" s="60"/>
      <c r="AT201" s="60"/>
      <c r="AU201" s="60"/>
      <c r="AV201" s="60"/>
      <c r="AW201" s="60"/>
      <c r="AX201" s="60"/>
      <c r="AY201" s="60"/>
      <c r="AZ201" s="60"/>
      <c r="BA201" s="60" t="s">
        <v>1450</v>
      </c>
      <c r="BB201" s="60"/>
      <c r="BC201" s="60"/>
      <c r="BD201" s="60"/>
      <c r="BE201" s="60"/>
      <c r="BF201" s="60"/>
      <c r="BG201" s="60"/>
      <c r="BH201" s="60"/>
      <c r="BI201" s="60"/>
      <c r="BJ201" s="60"/>
      <c r="BK201" s="86" t="s">
        <v>1600</v>
      </c>
      <c r="BL201" s="60"/>
      <c r="BM201" s="60"/>
      <c r="BN201" s="60"/>
      <c r="BO201" s="60"/>
      <c r="BP201" s="60"/>
      <c r="BQ201" s="60"/>
      <c r="BR201" s="60"/>
      <c r="BS201" s="86"/>
      <c r="BT201" s="60"/>
      <c r="BU201" s="60"/>
      <c r="BV201" s="118"/>
      <c r="BW201" s="60"/>
      <c r="BX201" s="60"/>
      <c r="BY201" s="60"/>
      <c r="BZ201" s="86"/>
      <c r="CA201" s="60"/>
      <c r="CB201" s="86"/>
      <c r="CC201" s="152"/>
      <c r="CD201" s="118"/>
      <c r="CE201" s="60"/>
      <c r="CF201" s="60"/>
      <c r="CG201" s="60"/>
      <c r="CH201" s="60"/>
      <c r="CI201" s="60"/>
      <c r="CJ201" s="60"/>
      <c r="CK201" s="60"/>
      <c r="CL201" s="60"/>
      <c r="CM201" s="60"/>
      <c r="CN201" s="81"/>
    </row>
    <row r="202" spans="1:92" ht="201.6">
      <c r="A202" s="2" t="s">
        <v>433</v>
      </c>
      <c r="B202" s="2" t="s">
        <v>565</v>
      </c>
      <c r="C202" s="2" t="s">
        <v>364</v>
      </c>
      <c r="D202" s="2" t="s">
        <v>618</v>
      </c>
      <c r="E202" s="3" t="s">
        <v>346</v>
      </c>
      <c r="F202" s="60" t="s">
        <v>347</v>
      </c>
      <c r="G202" s="60"/>
      <c r="H202" s="60" t="s">
        <v>349</v>
      </c>
      <c r="I202" s="60"/>
      <c r="J202" s="60"/>
      <c r="K202" s="60" t="s">
        <v>344</v>
      </c>
      <c r="L202" s="60"/>
      <c r="M202" s="60"/>
      <c r="N202" s="60"/>
      <c r="O202" s="118"/>
      <c r="P202" s="60"/>
      <c r="Q202" s="60"/>
      <c r="R202" s="60"/>
      <c r="S202" s="60"/>
      <c r="T202" s="60"/>
      <c r="U202" s="60"/>
      <c r="V202" s="118"/>
      <c r="W202" s="60"/>
      <c r="X202" s="60"/>
      <c r="Y202" s="60"/>
      <c r="Z202" s="60"/>
      <c r="AA202" s="60"/>
      <c r="AB202" s="60"/>
      <c r="AC202" s="60"/>
      <c r="AD202" s="60"/>
      <c r="AE202" s="60"/>
      <c r="AF202" s="60"/>
      <c r="AG202" s="60"/>
      <c r="AH202" s="60"/>
      <c r="AI202" s="60"/>
      <c r="AJ202" s="60"/>
      <c r="AK202" s="60" t="s">
        <v>1213</v>
      </c>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86" t="s">
        <v>1591</v>
      </c>
      <c r="BL202" s="60"/>
      <c r="BM202" s="60"/>
      <c r="BN202" s="60"/>
      <c r="BO202" s="60"/>
      <c r="BP202" s="60"/>
      <c r="BQ202" s="60"/>
      <c r="BR202" s="60"/>
      <c r="BS202" s="86"/>
      <c r="BT202" s="60"/>
      <c r="BU202" s="60"/>
      <c r="BV202" s="118"/>
      <c r="BW202" s="60"/>
      <c r="BX202" s="60"/>
      <c r="BY202" s="60"/>
      <c r="BZ202" s="86"/>
      <c r="CA202" s="60"/>
      <c r="CB202" s="86"/>
      <c r="CC202" s="152"/>
      <c r="CD202" s="118"/>
      <c r="CE202" s="60"/>
      <c r="CF202" s="60"/>
      <c r="CG202" s="60"/>
      <c r="CH202" s="60"/>
      <c r="CI202" s="60"/>
      <c r="CJ202" s="60"/>
      <c r="CK202" s="60"/>
      <c r="CL202" s="60"/>
      <c r="CM202" s="60"/>
      <c r="CN202" s="81"/>
    </row>
    <row r="203" spans="1:92" ht="408.75" customHeight="1">
      <c r="A203" s="2" t="s">
        <v>433</v>
      </c>
      <c r="B203" s="2" t="s">
        <v>565</v>
      </c>
      <c r="C203" s="2" t="s">
        <v>364</v>
      </c>
      <c r="D203" s="2" t="s">
        <v>353</v>
      </c>
      <c r="E203" s="3" t="s">
        <v>435</v>
      </c>
      <c r="F203" s="60" t="s">
        <v>434</v>
      </c>
      <c r="G203" s="60"/>
      <c r="H203" s="60"/>
      <c r="I203" s="60"/>
      <c r="J203" s="60"/>
      <c r="K203" s="60" t="s">
        <v>436</v>
      </c>
      <c r="L203" s="60"/>
      <c r="M203" s="60"/>
      <c r="N203" s="60" t="s">
        <v>446</v>
      </c>
      <c r="O203" s="118"/>
      <c r="P203" s="60"/>
      <c r="Q203" s="60"/>
      <c r="R203" s="60"/>
      <c r="S203" s="60"/>
      <c r="T203" s="60"/>
      <c r="U203" s="60"/>
      <c r="V203" s="118"/>
      <c r="W203" s="60"/>
      <c r="X203" s="60"/>
      <c r="Y203" s="60"/>
      <c r="Z203" s="60"/>
      <c r="AA203" s="60"/>
      <c r="AB203" s="60"/>
      <c r="AC203" s="60"/>
      <c r="AD203" s="60" t="s">
        <v>1396</v>
      </c>
      <c r="AE203" s="60" t="s">
        <v>1416</v>
      </c>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86"/>
      <c r="BT203" s="60"/>
      <c r="BU203" s="60"/>
      <c r="BV203" s="118"/>
      <c r="BW203" s="60"/>
      <c r="BX203" s="60"/>
      <c r="BY203" s="60"/>
      <c r="BZ203" s="86"/>
      <c r="CA203" s="60"/>
      <c r="CB203" s="86"/>
      <c r="CC203" s="152"/>
      <c r="CD203" s="118"/>
      <c r="CE203" s="60"/>
      <c r="CF203" s="60"/>
      <c r="CG203" s="60"/>
      <c r="CH203" s="60"/>
      <c r="CI203" s="60"/>
      <c r="CJ203" s="60"/>
      <c r="CK203" s="60"/>
      <c r="CL203" s="60"/>
      <c r="CM203" s="60"/>
      <c r="CN203" s="81"/>
    </row>
    <row r="204" spans="1:92" ht="28.8">
      <c r="A204" s="2" t="s">
        <v>433</v>
      </c>
      <c r="B204" s="2" t="s">
        <v>565</v>
      </c>
      <c r="C204" s="2" t="s">
        <v>364</v>
      </c>
      <c r="D204" s="2" t="s">
        <v>618</v>
      </c>
      <c r="E204" s="3" t="s">
        <v>395</v>
      </c>
      <c r="F204" s="60" t="s">
        <v>340</v>
      </c>
      <c r="G204" s="60"/>
      <c r="H204" s="60"/>
      <c r="I204" s="60"/>
      <c r="J204" s="60" t="s">
        <v>351</v>
      </c>
      <c r="K204" s="60" t="s">
        <v>350</v>
      </c>
      <c r="L204" s="60"/>
      <c r="M204" s="60"/>
      <c r="N204" s="60" t="s">
        <v>447</v>
      </c>
      <c r="O204" s="118"/>
      <c r="P204" s="60"/>
      <c r="Q204" s="60"/>
      <c r="R204" s="60"/>
      <c r="S204" s="60"/>
      <c r="T204" s="60"/>
      <c r="U204" s="60"/>
      <c r="V204" s="118"/>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86"/>
      <c r="BT204" s="60"/>
      <c r="BU204" s="60"/>
      <c r="BV204" s="118"/>
      <c r="BW204" s="60"/>
      <c r="BX204" s="60"/>
      <c r="BY204" s="60"/>
      <c r="BZ204" s="86"/>
      <c r="CA204" s="60"/>
      <c r="CB204" s="86"/>
      <c r="CC204" s="152"/>
      <c r="CD204" s="118"/>
      <c r="CE204" s="60"/>
      <c r="CF204" s="60"/>
      <c r="CG204" s="60"/>
      <c r="CH204" s="60"/>
      <c r="CI204" s="60"/>
      <c r="CJ204" s="60"/>
      <c r="CK204" s="60"/>
      <c r="CL204" s="60"/>
      <c r="CM204" s="60"/>
      <c r="CN204" s="81"/>
    </row>
    <row r="205" spans="1:92" ht="168" customHeight="1">
      <c r="A205" s="2" t="s">
        <v>638</v>
      </c>
      <c r="B205" s="2" t="s">
        <v>645</v>
      </c>
      <c r="C205" s="2" t="s">
        <v>607</v>
      </c>
      <c r="D205" s="2" t="s">
        <v>638</v>
      </c>
      <c r="E205" s="3" t="s">
        <v>646</v>
      </c>
      <c r="F205" s="60"/>
      <c r="G205" s="60"/>
      <c r="H205" s="60"/>
      <c r="I205" s="60"/>
      <c r="J205" s="60"/>
      <c r="K205" s="60"/>
      <c r="L205" s="60"/>
      <c r="M205" s="60"/>
      <c r="N205" s="60"/>
      <c r="O205" s="118"/>
      <c r="P205" s="60"/>
      <c r="Q205" s="60"/>
      <c r="R205" s="60"/>
      <c r="S205" s="60"/>
      <c r="T205" s="60"/>
      <c r="U205" s="61"/>
      <c r="V205" s="118"/>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86" t="s">
        <v>1597</v>
      </c>
      <c r="BL205" s="60"/>
      <c r="BM205" s="60"/>
      <c r="BN205" s="60"/>
      <c r="BO205" s="60"/>
      <c r="BP205" s="60"/>
      <c r="BQ205" s="60"/>
      <c r="BR205" s="60"/>
      <c r="BS205" s="86"/>
      <c r="BT205" s="60"/>
      <c r="BU205" s="60" t="s">
        <v>1133</v>
      </c>
      <c r="BV205" s="118"/>
      <c r="BW205" s="60"/>
      <c r="BX205" s="60"/>
      <c r="BY205" s="60" t="s">
        <v>647</v>
      </c>
      <c r="BZ205" s="86"/>
      <c r="CA205" s="60"/>
      <c r="CB205" s="86"/>
      <c r="CC205" s="152"/>
      <c r="CD205" s="118"/>
      <c r="CE205" s="60"/>
      <c r="CF205" s="60"/>
      <c r="CG205" s="60"/>
      <c r="CH205" s="60"/>
      <c r="CI205" s="60"/>
      <c r="CJ205" s="60"/>
      <c r="CK205" s="60"/>
      <c r="CL205" s="60"/>
      <c r="CM205" s="60"/>
      <c r="CN205" s="81"/>
    </row>
    <row r="206" spans="1:92" ht="28.8">
      <c r="A206" s="2" t="s">
        <v>638</v>
      </c>
      <c r="B206" s="2" t="s">
        <v>645</v>
      </c>
      <c r="C206" s="2" t="s">
        <v>607</v>
      </c>
      <c r="D206" s="2" t="s">
        <v>358</v>
      </c>
      <c r="E206" s="3" t="s">
        <v>721</v>
      </c>
      <c r="F206" s="60"/>
      <c r="G206" s="60"/>
      <c r="H206" s="60"/>
      <c r="I206" s="60"/>
      <c r="J206" s="60"/>
      <c r="K206" s="60"/>
      <c r="L206" s="60"/>
      <c r="M206" s="60"/>
      <c r="N206" s="60"/>
      <c r="O206" s="118"/>
      <c r="P206" s="60"/>
      <c r="Q206" s="60"/>
      <c r="R206" s="60"/>
      <c r="S206" s="60"/>
      <c r="T206" s="60"/>
      <c r="U206" s="61"/>
      <c r="V206" s="118"/>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86"/>
      <c r="BT206" s="60"/>
      <c r="BU206" s="60"/>
      <c r="BV206" s="118"/>
      <c r="BW206" s="60"/>
      <c r="BX206" s="60"/>
      <c r="BY206" s="60" t="s">
        <v>724</v>
      </c>
      <c r="BZ206" s="86"/>
      <c r="CA206" s="60"/>
      <c r="CB206" s="86"/>
      <c r="CC206" s="152"/>
      <c r="CD206" s="118"/>
      <c r="CE206" s="60"/>
      <c r="CF206" s="60"/>
      <c r="CG206" s="60"/>
      <c r="CH206" s="60"/>
      <c r="CI206" s="60"/>
      <c r="CJ206" s="60"/>
      <c r="CK206" s="60"/>
      <c r="CL206" s="60"/>
      <c r="CM206" s="60"/>
      <c r="CN206" s="81"/>
    </row>
    <row r="207" spans="1:92" ht="43.2">
      <c r="A207" s="2" t="s">
        <v>638</v>
      </c>
      <c r="B207" s="2" t="s">
        <v>645</v>
      </c>
      <c r="C207" s="2" t="s">
        <v>607</v>
      </c>
      <c r="D207" s="2" t="s">
        <v>638</v>
      </c>
      <c r="E207" s="3" t="s">
        <v>705</v>
      </c>
      <c r="F207" s="60"/>
      <c r="G207" s="60"/>
      <c r="H207" s="60"/>
      <c r="I207" s="60"/>
      <c r="J207" s="60"/>
      <c r="K207" s="60"/>
      <c r="L207" s="60"/>
      <c r="M207" s="60"/>
      <c r="N207" s="60"/>
      <c r="O207" s="118"/>
      <c r="P207" s="60"/>
      <c r="Q207" s="60"/>
      <c r="R207" s="60"/>
      <c r="S207" s="60"/>
      <c r="T207" s="60"/>
      <c r="U207" s="61"/>
      <c r="V207" s="118"/>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86"/>
      <c r="BT207" s="60"/>
      <c r="BU207" s="60"/>
      <c r="BV207" s="118"/>
      <c r="BW207" s="60"/>
      <c r="BX207" s="60"/>
      <c r="BY207" s="60" t="s">
        <v>708</v>
      </c>
      <c r="BZ207" s="86"/>
      <c r="CA207" s="60"/>
      <c r="CB207" s="86"/>
      <c r="CC207" s="152"/>
      <c r="CD207" s="118"/>
      <c r="CE207" s="60"/>
      <c r="CF207" s="60"/>
      <c r="CG207" s="60"/>
      <c r="CH207" s="60"/>
      <c r="CI207" s="60"/>
      <c r="CJ207" s="60"/>
      <c r="CK207" s="60"/>
      <c r="CL207" s="60"/>
      <c r="CM207" s="60"/>
      <c r="CN207" s="81"/>
    </row>
    <row r="208" spans="1:92" ht="70.2" customHeight="1">
      <c r="A208" s="2" t="s">
        <v>638</v>
      </c>
      <c r="B208" s="2" t="s">
        <v>645</v>
      </c>
      <c r="C208" s="2" t="s">
        <v>607</v>
      </c>
      <c r="D208" s="2" t="s">
        <v>638</v>
      </c>
      <c r="E208" s="3" t="s">
        <v>652</v>
      </c>
      <c r="F208" s="60"/>
      <c r="G208" s="60"/>
      <c r="H208" s="60"/>
      <c r="I208" s="60"/>
      <c r="J208" s="60"/>
      <c r="K208" s="60"/>
      <c r="L208" s="60"/>
      <c r="M208" s="60"/>
      <c r="N208" s="60"/>
      <c r="O208" s="118"/>
      <c r="P208" s="60"/>
      <c r="Q208" s="60"/>
      <c r="R208" s="60"/>
      <c r="S208" s="60"/>
      <c r="T208" s="60"/>
      <c r="U208" s="61"/>
      <c r="V208" s="118"/>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86"/>
      <c r="BT208" s="60"/>
      <c r="BU208" s="60"/>
      <c r="BV208" s="118"/>
      <c r="BW208" s="60"/>
      <c r="BX208" s="60"/>
      <c r="BY208" s="60" t="s">
        <v>654</v>
      </c>
      <c r="BZ208" s="86"/>
      <c r="CA208" s="60"/>
      <c r="CB208" s="86"/>
      <c r="CC208" s="152"/>
      <c r="CD208" s="118"/>
      <c r="CE208" s="60"/>
      <c r="CF208" s="60"/>
      <c r="CG208" s="60"/>
      <c r="CH208" s="60"/>
      <c r="CI208" s="60"/>
      <c r="CJ208" s="60"/>
      <c r="CK208" s="60"/>
      <c r="CL208" s="60"/>
      <c r="CM208" s="60"/>
      <c r="CN208" s="81"/>
    </row>
    <row r="209" spans="1:92">
      <c r="A209" s="2" t="s">
        <v>638</v>
      </c>
      <c r="B209" s="2" t="s">
        <v>645</v>
      </c>
      <c r="C209" s="2" t="s">
        <v>607</v>
      </c>
      <c r="D209" s="2" t="s">
        <v>358</v>
      </c>
      <c r="E209" s="3" t="s">
        <v>701</v>
      </c>
      <c r="F209" s="60"/>
      <c r="G209" s="60"/>
      <c r="H209" s="60"/>
      <c r="I209" s="60"/>
      <c r="J209" s="60"/>
      <c r="K209" s="60"/>
      <c r="L209" s="60"/>
      <c r="M209" s="60"/>
      <c r="N209" s="60"/>
      <c r="O209" s="118"/>
      <c r="P209" s="60"/>
      <c r="Q209" s="60"/>
      <c r="R209" s="60"/>
      <c r="S209" s="60"/>
      <c r="T209" s="60"/>
      <c r="U209" s="61"/>
      <c r="V209" s="118"/>
      <c r="W209" s="60"/>
      <c r="X209" s="60"/>
      <c r="Y209" s="60"/>
      <c r="Z209" s="60"/>
      <c r="AA209" s="60"/>
      <c r="AB209" s="60"/>
      <c r="AC209" s="60"/>
      <c r="AD209" s="60"/>
      <c r="AE209" s="60"/>
      <c r="AF209" s="60"/>
      <c r="AG209" s="60"/>
      <c r="AH209" s="60"/>
      <c r="AI209" s="60"/>
      <c r="AJ209" s="60"/>
      <c r="AK209" s="60"/>
      <c r="AL209" s="60"/>
      <c r="AM209" s="60"/>
      <c r="AN209" s="60"/>
      <c r="AO209" s="1"/>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86"/>
      <c r="BT209" s="60"/>
      <c r="BU209" s="60"/>
      <c r="BV209" s="118"/>
      <c r="BW209" s="60"/>
      <c r="BX209" s="60"/>
      <c r="BY209" s="60"/>
      <c r="BZ209" s="86"/>
      <c r="CA209" s="60"/>
      <c r="CB209" s="86"/>
      <c r="CC209" s="152"/>
      <c r="CD209" s="118"/>
      <c r="CE209" s="60"/>
      <c r="CF209" s="60"/>
      <c r="CG209" s="60"/>
      <c r="CH209" s="60"/>
      <c r="CI209" s="60"/>
      <c r="CJ209" s="60"/>
      <c r="CK209" s="60"/>
      <c r="CL209" s="60"/>
      <c r="CM209" s="60"/>
      <c r="CN209" s="81"/>
    </row>
    <row r="210" spans="1:92" ht="86.4">
      <c r="A210" s="2" t="s">
        <v>638</v>
      </c>
      <c r="B210" s="2" t="s">
        <v>645</v>
      </c>
      <c r="C210" s="2" t="s">
        <v>607</v>
      </c>
      <c r="D210" s="2" t="s">
        <v>638</v>
      </c>
      <c r="E210" s="3" t="s">
        <v>696</v>
      </c>
      <c r="F210" s="1"/>
      <c r="G210" s="60"/>
      <c r="H210" s="60"/>
      <c r="I210" s="60"/>
      <c r="J210" s="60"/>
      <c r="K210" s="60"/>
      <c r="L210" s="60"/>
      <c r="M210" s="60"/>
      <c r="N210" s="60"/>
      <c r="O210" s="118"/>
      <c r="P210" s="60"/>
      <c r="Q210" s="60"/>
      <c r="R210" s="60"/>
      <c r="S210" s="60"/>
      <c r="T210" s="60"/>
      <c r="U210" s="61"/>
      <c r="V210" s="118"/>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86"/>
      <c r="BT210" s="60"/>
      <c r="BU210" s="60"/>
      <c r="BV210" s="118"/>
      <c r="BW210" s="60"/>
      <c r="BX210" s="60"/>
      <c r="BY210" s="60" t="s">
        <v>1333</v>
      </c>
      <c r="BZ210" s="86"/>
      <c r="CA210" s="60"/>
      <c r="CB210" s="86" t="s">
        <v>750</v>
      </c>
      <c r="CC210" s="152"/>
      <c r="CD210" s="118"/>
      <c r="CE210" s="60"/>
      <c r="CF210" s="60"/>
      <c r="CG210" s="60"/>
      <c r="CH210" s="60"/>
      <c r="CI210" s="60"/>
      <c r="CJ210" s="60"/>
      <c r="CK210" s="60"/>
      <c r="CL210" s="60"/>
      <c r="CM210" s="60"/>
      <c r="CN210" s="81"/>
    </row>
    <row r="211" spans="1:92" ht="28.8">
      <c r="A211" s="2" t="s">
        <v>638</v>
      </c>
      <c r="B211" s="2" t="s">
        <v>567</v>
      </c>
      <c r="C211" s="2" t="s">
        <v>273</v>
      </c>
      <c r="D211" s="2" t="s">
        <v>354</v>
      </c>
      <c r="E211" s="3" t="s">
        <v>639</v>
      </c>
      <c r="F211" s="60"/>
      <c r="G211" s="60"/>
      <c r="H211" s="60"/>
      <c r="I211" s="60"/>
      <c r="J211" s="60"/>
      <c r="K211" s="60"/>
      <c r="L211" s="60"/>
      <c r="M211" s="60"/>
      <c r="N211" s="60"/>
      <c r="O211" s="118"/>
      <c r="P211" s="60"/>
      <c r="Q211" s="60"/>
      <c r="R211" s="60"/>
      <c r="S211" s="60"/>
      <c r="T211" s="60"/>
      <c r="U211" s="61"/>
      <c r="V211" s="118"/>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86"/>
      <c r="BT211" s="60"/>
      <c r="BU211" s="60"/>
      <c r="BV211" s="118"/>
      <c r="BW211" s="60"/>
      <c r="BX211" s="60"/>
      <c r="BY211" s="60" t="s">
        <v>640</v>
      </c>
      <c r="BZ211" s="86"/>
      <c r="CA211" s="60"/>
      <c r="CB211" s="86"/>
      <c r="CC211" s="152"/>
      <c r="CD211" s="118"/>
      <c r="CE211" s="60"/>
      <c r="CF211" s="60"/>
      <c r="CG211" s="60"/>
      <c r="CH211" s="60"/>
      <c r="CI211" s="60"/>
      <c r="CJ211" s="60"/>
      <c r="CK211" s="60"/>
      <c r="CL211" s="60"/>
      <c r="CM211" s="60"/>
      <c r="CN211" s="81"/>
    </row>
    <row r="212" spans="1:92" ht="172.8">
      <c r="A212" s="2" t="s">
        <v>638</v>
      </c>
      <c r="B212" s="2" t="s">
        <v>645</v>
      </c>
      <c r="C212" s="2" t="s">
        <v>607</v>
      </c>
      <c r="D212" s="2" t="s">
        <v>638</v>
      </c>
      <c r="E212" s="3" t="s">
        <v>717</v>
      </c>
      <c r="F212" s="60"/>
      <c r="G212" s="60"/>
      <c r="H212" s="60"/>
      <c r="I212" s="60"/>
      <c r="J212" s="60"/>
      <c r="K212" s="60"/>
      <c r="L212" s="60"/>
      <c r="M212" s="60"/>
      <c r="N212" s="60"/>
      <c r="O212" s="118"/>
      <c r="P212" s="60"/>
      <c r="Q212" s="60"/>
      <c r="R212" s="60"/>
      <c r="S212" s="60" t="s">
        <v>1006</v>
      </c>
      <c r="T212" s="60"/>
      <c r="U212" s="61"/>
      <c r="V212" s="118"/>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86"/>
      <c r="BT212" s="60"/>
      <c r="BU212" s="60"/>
      <c r="BV212" s="118"/>
      <c r="BW212" s="60"/>
      <c r="BX212" s="60"/>
      <c r="BY212" s="60" t="s">
        <v>722</v>
      </c>
      <c r="BZ212" s="86"/>
      <c r="CA212" s="60"/>
      <c r="CB212" s="86"/>
      <c r="CC212" s="152"/>
      <c r="CD212" s="118"/>
      <c r="CE212" s="60"/>
      <c r="CF212" s="60"/>
      <c r="CG212" s="60"/>
      <c r="CH212" s="60"/>
      <c r="CI212" s="60"/>
      <c r="CJ212" s="60"/>
      <c r="CK212" s="60"/>
      <c r="CL212" s="60"/>
      <c r="CM212" s="60"/>
      <c r="CN212" s="81"/>
    </row>
    <row r="213" spans="1:92" ht="43.2">
      <c r="A213" s="2" t="s">
        <v>638</v>
      </c>
      <c r="B213" s="2" t="s">
        <v>645</v>
      </c>
      <c r="C213" s="2" t="s">
        <v>607</v>
      </c>
      <c r="D213" s="2" t="s">
        <v>638</v>
      </c>
      <c r="E213" s="3" t="s">
        <v>715</v>
      </c>
      <c r="F213" s="60"/>
      <c r="G213" s="60"/>
      <c r="H213" s="60"/>
      <c r="I213" s="60"/>
      <c r="J213" s="60"/>
      <c r="K213" s="60"/>
      <c r="L213" s="60"/>
      <c r="M213" s="60"/>
      <c r="N213" s="60"/>
      <c r="O213" s="118"/>
      <c r="P213" s="60"/>
      <c r="Q213" s="60"/>
      <c r="R213" s="60"/>
      <c r="S213" s="60"/>
      <c r="T213" s="60"/>
      <c r="U213" s="61"/>
      <c r="V213" s="118"/>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86"/>
      <c r="BT213" s="60"/>
      <c r="BU213" s="60"/>
      <c r="BV213" s="118"/>
      <c r="BW213" s="60"/>
      <c r="BX213" s="60"/>
      <c r="BY213" s="60" t="s">
        <v>716</v>
      </c>
      <c r="BZ213" s="86"/>
      <c r="CA213" s="60"/>
      <c r="CB213" s="86"/>
      <c r="CC213" s="152"/>
      <c r="CD213" s="118"/>
      <c r="CE213" s="60"/>
      <c r="CF213" s="60"/>
      <c r="CG213" s="60"/>
      <c r="CH213" s="60"/>
      <c r="CI213" s="60"/>
      <c r="CJ213" s="60"/>
      <c r="CK213" s="60"/>
      <c r="CL213" s="60"/>
      <c r="CM213" s="60"/>
      <c r="CN213" s="81"/>
    </row>
    <row r="214" spans="1:92" ht="28.8">
      <c r="A214" s="2" t="s">
        <v>638</v>
      </c>
      <c r="B214" s="2" t="s">
        <v>645</v>
      </c>
      <c r="C214" s="2" t="s">
        <v>273</v>
      </c>
      <c r="D214" s="2" t="s">
        <v>638</v>
      </c>
      <c r="E214" s="3" t="s">
        <v>649</v>
      </c>
      <c r="F214" s="60"/>
      <c r="G214" s="60"/>
      <c r="H214" s="60"/>
      <c r="I214" s="60"/>
      <c r="J214" s="60"/>
      <c r="K214" s="60"/>
      <c r="L214" s="60"/>
      <c r="M214" s="60"/>
      <c r="N214" s="60"/>
      <c r="O214" s="118"/>
      <c r="P214" s="60"/>
      <c r="Q214" s="60"/>
      <c r="R214" s="60"/>
      <c r="S214" s="60"/>
      <c r="T214" s="60"/>
      <c r="U214" s="61"/>
      <c r="V214" s="118"/>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86"/>
      <c r="BT214" s="60"/>
      <c r="BU214" s="60"/>
      <c r="BV214" s="118"/>
      <c r="BW214" s="60"/>
      <c r="BX214" s="60"/>
      <c r="BY214" s="60" t="s">
        <v>648</v>
      </c>
      <c r="BZ214" s="86"/>
      <c r="CA214" s="60"/>
      <c r="CB214" s="86"/>
      <c r="CC214" s="152"/>
      <c r="CD214" s="118"/>
      <c r="CE214" s="60"/>
      <c r="CF214" s="60"/>
      <c r="CG214" s="60"/>
      <c r="CH214" s="60"/>
      <c r="CI214" s="60"/>
      <c r="CJ214" s="60"/>
      <c r="CK214" s="60"/>
      <c r="CL214" s="60"/>
      <c r="CM214" s="60"/>
      <c r="CN214" s="81"/>
    </row>
    <row r="215" spans="1:92" ht="28.8">
      <c r="A215" s="2" t="s">
        <v>638</v>
      </c>
      <c r="B215" s="2" t="s">
        <v>645</v>
      </c>
      <c r="C215" s="2" t="s">
        <v>607</v>
      </c>
      <c r="D215" s="2" t="s">
        <v>638</v>
      </c>
      <c r="E215" s="3" t="s">
        <v>651</v>
      </c>
      <c r="F215" s="60"/>
      <c r="G215" s="60"/>
      <c r="H215" s="60"/>
      <c r="I215" s="60"/>
      <c r="J215" s="60"/>
      <c r="K215" s="60"/>
      <c r="L215" s="60"/>
      <c r="M215" s="60"/>
      <c r="N215" s="60"/>
      <c r="O215" s="118"/>
      <c r="P215" s="60"/>
      <c r="Q215" s="60"/>
      <c r="R215" s="60"/>
      <c r="S215" s="60"/>
      <c r="T215" s="60"/>
      <c r="U215" s="61"/>
      <c r="V215" s="118"/>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86"/>
      <c r="BT215" s="60"/>
      <c r="BU215" s="60"/>
      <c r="BV215" s="118"/>
      <c r="BW215" s="60"/>
      <c r="BX215" s="60"/>
      <c r="BY215" s="60" t="s">
        <v>653</v>
      </c>
      <c r="BZ215" s="86"/>
      <c r="CA215" s="60"/>
      <c r="CB215" s="86"/>
      <c r="CC215" s="152"/>
      <c r="CD215" s="118"/>
      <c r="CE215" s="60"/>
      <c r="CF215" s="60"/>
      <c r="CG215" s="60"/>
      <c r="CH215" s="60"/>
      <c r="CI215" s="60"/>
      <c r="CJ215" s="60"/>
      <c r="CK215" s="60"/>
      <c r="CL215" s="60"/>
      <c r="CM215" s="60"/>
      <c r="CN215" s="81"/>
    </row>
    <row r="216" spans="1:92" ht="43.2">
      <c r="A216" s="2" t="s">
        <v>638</v>
      </c>
      <c r="B216" s="2" t="s">
        <v>645</v>
      </c>
      <c r="C216" s="2" t="s">
        <v>607</v>
      </c>
      <c r="D216" s="2" t="s">
        <v>638</v>
      </c>
      <c r="E216" s="3" t="s">
        <v>695</v>
      </c>
      <c r="F216" s="60"/>
      <c r="G216" s="60"/>
      <c r="H216" s="60"/>
      <c r="I216" s="60"/>
      <c r="J216" s="60"/>
      <c r="K216" s="60"/>
      <c r="L216" s="60"/>
      <c r="M216" s="60"/>
      <c r="N216" s="60"/>
      <c r="O216" s="118"/>
      <c r="P216" s="60"/>
      <c r="Q216" s="60"/>
      <c r="R216" s="60"/>
      <c r="S216" s="60"/>
      <c r="T216" s="60"/>
      <c r="U216" s="61"/>
      <c r="V216" s="118"/>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86"/>
      <c r="BT216" s="60"/>
      <c r="BU216" s="60"/>
      <c r="BV216" s="118"/>
      <c r="BW216" s="60"/>
      <c r="BX216" s="60"/>
      <c r="BY216" s="60" t="s">
        <v>697</v>
      </c>
      <c r="BZ216" s="86"/>
      <c r="CA216" s="60"/>
      <c r="CB216" s="86"/>
      <c r="CC216" s="152"/>
      <c r="CD216" s="118"/>
      <c r="CE216" s="60"/>
      <c r="CF216" s="60"/>
      <c r="CG216" s="60"/>
      <c r="CH216" s="60"/>
      <c r="CI216" s="60"/>
      <c r="CJ216" s="60"/>
      <c r="CK216" s="60"/>
      <c r="CL216" s="60"/>
      <c r="CM216" s="60"/>
      <c r="CN216" s="81"/>
    </row>
    <row r="217" spans="1:92" ht="86.4">
      <c r="A217" s="2" t="s">
        <v>638</v>
      </c>
      <c r="B217" s="2" t="s">
        <v>645</v>
      </c>
      <c r="C217" s="2" t="s">
        <v>607</v>
      </c>
      <c r="D217" s="2" t="s">
        <v>638</v>
      </c>
      <c r="E217" s="3" t="s">
        <v>712</v>
      </c>
      <c r="F217" s="60"/>
      <c r="G217" s="60"/>
      <c r="H217" s="60"/>
      <c r="I217" s="60"/>
      <c r="J217" s="60"/>
      <c r="K217" s="60"/>
      <c r="L217" s="60"/>
      <c r="M217" s="60"/>
      <c r="N217" s="60"/>
      <c r="O217" s="118"/>
      <c r="P217" s="60"/>
      <c r="Q217" s="60"/>
      <c r="R217" s="60"/>
      <c r="S217" s="60"/>
      <c r="T217" s="60"/>
      <c r="U217" s="61"/>
      <c r="V217" s="118"/>
      <c r="W217" s="60"/>
      <c r="X217" s="60"/>
      <c r="Y217" s="60"/>
      <c r="Z217" s="60"/>
      <c r="AA217" s="60"/>
      <c r="AB217" s="60"/>
      <c r="AC217" s="60"/>
      <c r="AD217" s="60"/>
      <c r="AE217" s="60"/>
      <c r="AF217" s="60"/>
      <c r="AG217" s="60"/>
      <c r="AH217" s="60"/>
      <c r="AI217" s="60"/>
      <c r="AJ217" s="60"/>
      <c r="AK217" s="60"/>
      <c r="AL217" s="60"/>
      <c r="AM217" s="60"/>
      <c r="AN217" s="60"/>
      <c r="AO217" s="60" t="s">
        <v>1316</v>
      </c>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86"/>
      <c r="BT217" s="60"/>
      <c r="BU217" s="60"/>
      <c r="BV217" s="118"/>
      <c r="BW217" s="60"/>
      <c r="BX217" s="60"/>
      <c r="BY217" s="60" t="s">
        <v>711</v>
      </c>
      <c r="BZ217" s="86"/>
      <c r="CA217" s="60"/>
      <c r="CB217" s="86"/>
      <c r="CC217" s="152"/>
      <c r="CD217" s="118"/>
      <c r="CE217" s="60"/>
      <c r="CF217" s="60"/>
      <c r="CG217" s="60"/>
      <c r="CH217" s="60"/>
      <c r="CI217" s="60"/>
      <c r="CJ217" s="60"/>
      <c r="CK217" s="60"/>
      <c r="CL217" s="60"/>
      <c r="CM217" s="60"/>
      <c r="CN217" s="81"/>
    </row>
    <row r="218" spans="1:92">
      <c r="A218" s="2" t="s">
        <v>638</v>
      </c>
      <c r="B218" s="2" t="s">
        <v>645</v>
      </c>
      <c r="C218" s="2" t="s">
        <v>607</v>
      </c>
      <c r="D218" s="2" t="s">
        <v>638</v>
      </c>
      <c r="E218" s="3" t="s">
        <v>704</v>
      </c>
      <c r="F218" s="60"/>
      <c r="G218" s="60"/>
      <c r="H218" s="60"/>
      <c r="I218" s="60"/>
      <c r="J218" s="60"/>
      <c r="K218" s="60"/>
      <c r="L218" s="60"/>
      <c r="M218" s="60"/>
      <c r="N218" s="60"/>
      <c r="O218" s="118"/>
      <c r="P218" s="60"/>
      <c r="Q218" s="60"/>
      <c r="R218" s="60"/>
      <c r="S218" s="60"/>
      <c r="T218" s="60"/>
      <c r="U218" s="61"/>
      <c r="V218" s="118"/>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86"/>
      <c r="BT218" s="60"/>
      <c r="BU218" s="60"/>
      <c r="BV218" s="118"/>
      <c r="BW218" s="60"/>
      <c r="BX218" s="60"/>
      <c r="BY218" s="60"/>
      <c r="BZ218" s="86"/>
      <c r="CA218" s="60"/>
      <c r="CB218" s="86"/>
      <c r="CC218" s="152"/>
      <c r="CD218" s="118"/>
      <c r="CE218" s="60"/>
      <c r="CF218" s="60"/>
      <c r="CG218" s="60"/>
      <c r="CH218" s="60"/>
      <c r="CI218" s="60"/>
      <c r="CJ218" s="60"/>
      <c r="CK218" s="60"/>
      <c r="CL218" s="60"/>
      <c r="CM218" s="60"/>
      <c r="CN218" s="81"/>
    </row>
    <row r="219" spans="1:92" ht="273.60000000000002">
      <c r="A219" s="2" t="s">
        <v>638</v>
      </c>
      <c r="B219" s="2" t="s">
        <v>642</v>
      </c>
      <c r="C219" s="2" t="s">
        <v>273</v>
      </c>
      <c r="D219" s="2" t="s">
        <v>1239</v>
      </c>
      <c r="E219" s="3" t="s">
        <v>1241</v>
      </c>
      <c r="F219" s="60"/>
      <c r="G219" s="60"/>
      <c r="H219" s="60"/>
      <c r="I219" s="60"/>
      <c r="J219" s="60"/>
      <c r="K219" s="60"/>
      <c r="L219" s="60"/>
      <c r="M219" s="60"/>
      <c r="N219" s="60"/>
      <c r="O219" s="118"/>
      <c r="P219" s="60"/>
      <c r="Q219" s="60"/>
      <c r="R219" s="60"/>
      <c r="S219" s="60"/>
      <c r="T219" s="60"/>
      <c r="U219" s="61"/>
      <c r="V219" s="118"/>
      <c r="W219" s="60"/>
      <c r="X219" s="60"/>
      <c r="Y219" s="60"/>
      <c r="Z219" s="60"/>
      <c r="AA219" s="60"/>
      <c r="AB219" s="60"/>
      <c r="AC219" s="60"/>
      <c r="AD219" s="60"/>
      <c r="AE219" s="60"/>
      <c r="AF219" s="60"/>
      <c r="AG219" s="60"/>
      <c r="AH219" s="60"/>
      <c r="AI219" s="60"/>
      <c r="AJ219" s="60"/>
      <c r="AK219" s="1"/>
      <c r="AL219" s="60"/>
      <c r="AM219" s="60" t="s">
        <v>1325</v>
      </c>
      <c r="AN219" s="60" t="s">
        <v>1286</v>
      </c>
      <c r="AO219" s="60"/>
      <c r="AP219" s="60"/>
      <c r="AQ219" s="60"/>
      <c r="AR219" s="60"/>
      <c r="AS219" s="60" t="s">
        <v>1238</v>
      </c>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118"/>
      <c r="BW219" s="60"/>
      <c r="BX219" s="60"/>
      <c r="BY219" s="60" t="s">
        <v>650</v>
      </c>
      <c r="BZ219" s="86"/>
      <c r="CA219" s="60"/>
      <c r="CB219" s="86"/>
      <c r="CC219" s="152"/>
      <c r="CD219" s="118"/>
      <c r="CE219" s="60"/>
      <c r="CF219" s="60"/>
      <c r="CG219" s="60"/>
      <c r="CH219" s="60"/>
      <c r="CI219" s="60"/>
      <c r="CJ219" s="60"/>
      <c r="CK219" s="60"/>
      <c r="CL219" s="60"/>
      <c r="CM219" s="60"/>
      <c r="CN219" s="81"/>
    </row>
    <row r="220" spans="1:92" ht="28.8">
      <c r="A220" s="2" t="s">
        <v>638</v>
      </c>
      <c r="B220" s="2" t="s">
        <v>645</v>
      </c>
      <c r="C220" s="2" t="s">
        <v>607</v>
      </c>
      <c r="D220" s="2" t="s">
        <v>638</v>
      </c>
      <c r="E220" s="3" t="s">
        <v>702</v>
      </c>
      <c r="F220" s="60"/>
      <c r="G220" s="60"/>
      <c r="H220" s="60"/>
      <c r="I220" s="60"/>
      <c r="J220" s="60"/>
      <c r="K220" s="60"/>
      <c r="L220" s="60"/>
      <c r="M220" s="60"/>
      <c r="N220" s="60"/>
      <c r="O220" s="118"/>
      <c r="P220" s="60"/>
      <c r="Q220" s="60"/>
      <c r="R220" s="60"/>
      <c r="S220" s="60"/>
      <c r="T220" s="60"/>
      <c r="U220" s="61"/>
      <c r="V220" s="118"/>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86"/>
      <c r="BT220" s="60"/>
      <c r="BU220" s="60"/>
      <c r="BV220" s="118"/>
      <c r="BW220" s="60"/>
      <c r="BX220" s="60"/>
      <c r="BY220" s="60" t="s">
        <v>706</v>
      </c>
      <c r="BZ220" s="86"/>
      <c r="CA220" s="60"/>
      <c r="CB220" s="86"/>
      <c r="CC220" s="152"/>
      <c r="CD220" s="118"/>
      <c r="CE220" s="60"/>
      <c r="CF220" s="60"/>
      <c r="CG220" s="60"/>
      <c r="CH220" s="60"/>
      <c r="CI220" s="60"/>
      <c r="CJ220" s="60"/>
      <c r="CK220" s="60"/>
      <c r="CL220" s="60"/>
      <c r="CM220" s="60"/>
      <c r="CN220" s="81"/>
    </row>
    <row r="221" spans="1:92" ht="28.8">
      <c r="A221" s="2" t="s">
        <v>638</v>
      </c>
      <c r="B221" s="2" t="s">
        <v>645</v>
      </c>
      <c r="C221" s="2" t="s">
        <v>607</v>
      </c>
      <c r="D221" s="2" t="s">
        <v>638</v>
      </c>
      <c r="E221" s="3" t="s">
        <v>713</v>
      </c>
      <c r="F221" s="60"/>
      <c r="G221" s="60"/>
      <c r="H221" s="60"/>
      <c r="I221" s="60"/>
      <c r="J221" s="60"/>
      <c r="K221" s="60"/>
      <c r="L221" s="60"/>
      <c r="M221" s="60"/>
      <c r="N221" s="60"/>
      <c r="O221" s="118"/>
      <c r="P221" s="60"/>
      <c r="Q221" s="60"/>
      <c r="R221" s="60"/>
      <c r="S221" s="60"/>
      <c r="T221" s="60"/>
      <c r="U221" s="61"/>
      <c r="V221" s="118"/>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86"/>
      <c r="BT221" s="60"/>
      <c r="BU221" s="60"/>
      <c r="BV221" s="118"/>
      <c r="BW221" s="60"/>
      <c r="BX221" s="60"/>
      <c r="BY221" s="60" t="s">
        <v>714</v>
      </c>
      <c r="BZ221" s="86"/>
      <c r="CA221" s="60"/>
      <c r="CB221" s="86"/>
      <c r="CC221" s="152"/>
      <c r="CD221" s="118"/>
      <c r="CE221" s="60"/>
      <c r="CF221" s="60"/>
      <c r="CG221" s="60"/>
      <c r="CH221" s="60"/>
      <c r="CI221" s="60"/>
      <c r="CJ221" s="60"/>
      <c r="CK221" s="60"/>
      <c r="CL221" s="60"/>
      <c r="CM221" s="60"/>
      <c r="CN221" s="81"/>
    </row>
    <row r="222" spans="1:92" ht="57.6">
      <c r="A222" s="2" t="s">
        <v>638</v>
      </c>
      <c r="B222" s="2" t="s">
        <v>645</v>
      </c>
      <c r="C222" s="2" t="s">
        <v>607</v>
      </c>
      <c r="D222" s="2" t="s">
        <v>638</v>
      </c>
      <c r="E222" s="3" t="s">
        <v>707</v>
      </c>
      <c r="F222" s="60"/>
      <c r="G222" s="60"/>
      <c r="H222" s="60"/>
      <c r="I222" s="60"/>
      <c r="J222" s="60"/>
      <c r="K222" s="60"/>
      <c r="L222" s="60"/>
      <c r="M222" s="60"/>
      <c r="N222" s="60"/>
      <c r="O222" s="118"/>
      <c r="P222" s="60"/>
      <c r="Q222" s="60"/>
      <c r="R222" s="60"/>
      <c r="S222" s="60"/>
      <c r="T222" s="60"/>
      <c r="U222" s="61"/>
      <c r="V222" s="118"/>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86"/>
      <c r="BT222" s="60"/>
      <c r="BU222" s="60"/>
      <c r="BV222" s="118"/>
      <c r="BW222" s="60"/>
      <c r="BX222" s="60"/>
      <c r="BY222" s="60" t="s">
        <v>709</v>
      </c>
      <c r="BZ222" s="86"/>
      <c r="CA222" s="60"/>
      <c r="CB222" s="86"/>
      <c r="CC222" s="152"/>
      <c r="CD222" s="118"/>
      <c r="CE222" s="60"/>
      <c r="CF222" s="60"/>
      <c r="CG222" s="60"/>
      <c r="CH222" s="60"/>
      <c r="CI222" s="60"/>
      <c r="CJ222" s="60"/>
      <c r="CK222" s="60"/>
      <c r="CL222" s="60"/>
      <c r="CM222" s="60"/>
      <c r="CN222" s="81"/>
    </row>
    <row r="223" spans="1:92" ht="409.2" customHeight="1">
      <c r="A223" s="2" t="s">
        <v>1106</v>
      </c>
      <c r="B223" s="2" t="s">
        <v>567</v>
      </c>
      <c r="C223" s="2" t="s">
        <v>607</v>
      </c>
      <c r="D223" s="2" t="s">
        <v>1130</v>
      </c>
      <c r="E223" s="3" t="s">
        <v>1128</v>
      </c>
      <c r="F223" s="60"/>
      <c r="G223" s="60"/>
      <c r="H223" s="60"/>
      <c r="I223" s="60"/>
      <c r="J223" s="60"/>
      <c r="K223" s="60"/>
      <c r="L223" s="60"/>
      <c r="M223" s="60"/>
      <c r="N223" s="60"/>
      <c r="O223" s="118"/>
      <c r="P223" s="60"/>
      <c r="Q223" s="60"/>
      <c r="R223" s="60"/>
      <c r="S223" s="60"/>
      <c r="T223" s="60"/>
      <c r="U223" s="61"/>
      <c r="V223" s="118"/>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86" t="s">
        <v>1603</v>
      </c>
      <c r="BL223" s="60"/>
      <c r="BM223" s="60"/>
      <c r="BN223" s="60"/>
      <c r="BO223" s="60"/>
      <c r="BP223" s="60"/>
      <c r="BQ223" s="60"/>
      <c r="BR223" s="60"/>
      <c r="BS223" s="86"/>
      <c r="BT223" s="60"/>
      <c r="BU223" s="60" t="s">
        <v>1127</v>
      </c>
      <c r="BV223" s="118"/>
      <c r="BW223" s="60"/>
      <c r="BX223" s="60"/>
      <c r="BY223" s="60"/>
      <c r="BZ223" s="86"/>
      <c r="CA223" s="60"/>
      <c r="CB223" s="86"/>
      <c r="CC223" s="152"/>
      <c r="CD223" s="118"/>
      <c r="CE223" s="60"/>
      <c r="CF223" s="60"/>
      <c r="CG223" s="60"/>
      <c r="CH223" s="60"/>
      <c r="CI223" s="60"/>
      <c r="CJ223" s="60"/>
      <c r="CK223" s="60"/>
      <c r="CL223" s="60"/>
      <c r="CM223" s="60"/>
      <c r="CN223" s="81"/>
    </row>
    <row r="224" spans="1:92" ht="43.2">
      <c r="A224" s="2" t="s">
        <v>1106</v>
      </c>
      <c r="B224" s="2" t="s">
        <v>642</v>
      </c>
      <c r="C224" s="2" t="s">
        <v>607</v>
      </c>
      <c r="D224" s="2" t="s">
        <v>618</v>
      </c>
      <c r="E224" s="3" t="s">
        <v>1109</v>
      </c>
      <c r="F224" s="60"/>
      <c r="G224" s="60"/>
      <c r="H224" s="60"/>
      <c r="I224" s="60"/>
      <c r="J224" s="60"/>
      <c r="K224" s="60"/>
      <c r="L224" s="60"/>
      <c r="M224" s="60"/>
      <c r="N224" s="60" t="s">
        <v>1517</v>
      </c>
      <c r="O224" s="118"/>
      <c r="P224" s="60"/>
      <c r="Q224" s="60"/>
      <c r="R224" s="60"/>
      <c r="S224" s="60"/>
      <c r="T224" s="60"/>
      <c r="U224" s="61"/>
      <c r="V224" s="118"/>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86"/>
      <c r="BT224" s="60"/>
      <c r="BU224" s="60" t="s">
        <v>1108</v>
      </c>
      <c r="BV224" s="118"/>
      <c r="BW224" s="60"/>
      <c r="BX224" s="60"/>
      <c r="BY224" s="60"/>
      <c r="BZ224" s="86"/>
      <c r="CA224" s="60"/>
      <c r="CB224" s="86"/>
      <c r="CC224" s="152"/>
      <c r="CD224" s="118"/>
      <c r="CE224" s="60"/>
      <c r="CF224" s="60"/>
      <c r="CG224" s="60"/>
      <c r="CH224" s="60"/>
      <c r="CI224" s="60"/>
      <c r="CJ224" s="60"/>
      <c r="CK224" s="60"/>
      <c r="CL224" s="60"/>
      <c r="CM224" s="60"/>
      <c r="CN224" s="81"/>
    </row>
    <row r="225" spans="1:92" ht="172.8">
      <c r="A225" s="2" t="s">
        <v>1106</v>
      </c>
      <c r="B225" s="2" t="s">
        <v>642</v>
      </c>
      <c r="C225" s="2" t="s">
        <v>607</v>
      </c>
      <c r="D225" s="2" t="s">
        <v>618</v>
      </c>
      <c r="E225" s="3" t="s">
        <v>1348</v>
      </c>
      <c r="F225" s="60"/>
      <c r="G225" s="60"/>
      <c r="H225" s="60"/>
      <c r="I225" s="60"/>
      <c r="J225" s="60"/>
      <c r="K225" s="60"/>
      <c r="L225" s="60"/>
      <c r="M225" s="60"/>
      <c r="N225" s="60"/>
      <c r="O225" s="118"/>
      <c r="P225" s="60"/>
      <c r="Q225" s="60"/>
      <c r="R225" s="60"/>
      <c r="S225" s="60"/>
      <c r="T225" s="60"/>
      <c r="U225" s="61"/>
      <c r="V225" s="118"/>
      <c r="W225" s="60"/>
      <c r="X225" s="60"/>
      <c r="Y225" s="60"/>
      <c r="Z225" s="60"/>
      <c r="AA225" s="60"/>
      <c r="AB225" s="60"/>
      <c r="AC225" s="60"/>
      <c r="AD225" s="60"/>
      <c r="AE225" s="60"/>
      <c r="AF225" s="60"/>
      <c r="AG225" s="60"/>
      <c r="AH225" s="60"/>
      <c r="AI225" s="60"/>
      <c r="AJ225" s="60"/>
      <c r="AK225" s="60"/>
      <c r="AL225" s="60"/>
      <c r="AM225" s="60"/>
      <c r="AN225" s="60" t="s">
        <v>1320</v>
      </c>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86"/>
      <c r="BT225" s="60"/>
      <c r="BU225" s="60" t="s">
        <v>1107</v>
      </c>
      <c r="BV225" s="118"/>
      <c r="BW225" s="60"/>
      <c r="BX225" s="60"/>
      <c r="BY225" s="60"/>
      <c r="BZ225" s="86"/>
      <c r="CA225" s="60"/>
      <c r="CB225" s="86"/>
      <c r="CC225" s="152"/>
      <c r="CD225" s="118"/>
      <c r="CE225" s="60"/>
      <c r="CF225" s="60"/>
      <c r="CG225" s="60"/>
      <c r="CH225" s="60"/>
      <c r="CI225" s="60"/>
      <c r="CJ225" s="60"/>
      <c r="CK225" s="60"/>
      <c r="CL225" s="60"/>
      <c r="CM225" s="60"/>
      <c r="CN225" s="81"/>
    </row>
    <row r="226" spans="1:92" ht="158.4">
      <c r="A226" s="2" t="s">
        <v>936</v>
      </c>
      <c r="B226" s="2" t="s">
        <v>642</v>
      </c>
      <c r="C226" s="2" t="s">
        <v>607</v>
      </c>
      <c r="D226" s="2" t="s">
        <v>618</v>
      </c>
      <c r="E226" s="3" t="s">
        <v>972</v>
      </c>
      <c r="F226" s="60"/>
      <c r="G226" s="60"/>
      <c r="H226" s="60"/>
      <c r="I226" s="60"/>
      <c r="J226" s="60"/>
      <c r="K226" s="60"/>
      <c r="L226" s="60"/>
      <c r="M226" s="60"/>
      <c r="N226" s="60"/>
      <c r="O226" s="118"/>
      <c r="P226" s="60"/>
      <c r="Q226" s="60"/>
      <c r="R226" s="60"/>
      <c r="S226" s="60"/>
      <c r="T226" s="60"/>
      <c r="U226" s="61"/>
      <c r="V226" s="118"/>
      <c r="W226" s="60"/>
      <c r="X226" s="60"/>
      <c r="Y226" s="60"/>
      <c r="Z226" s="60"/>
      <c r="AA226" s="60"/>
      <c r="AB226" s="60"/>
      <c r="AC226" s="60"/>
      <c r="AD226" s="60" t="s">
        <v>1397</v>
      </c>
      <c r="AE226" s="60"/>
      <c r="AF226" s="60"/>
      <c r="AG226" s="60"/>
      <c r="AH226" s="60"/>
      <c r="AI226" s="60"/>
      <c r="AJ226" s="60"/>
      <c r="AK226" s="60"/>
      <c r="AL226" s="60"/>
      <c r="AM226" s="60"/>
      <c r="AN226" s="60" t="s">
        <v>1287</v>
      </c>
      <c r="AO226" s="60"/>
      <c r="AP226" s="1"/>
      <c r="AQ226" s="60"/>
      <c r="AR226" s="60" t="s">
        <v>1263</v>
      </c>
      <c r="AS226" s="60"/>
      <c r="AT226" s="60"/>
      <c r="AU226" s="60"/>
      <c r="AV226" s="60"/>
      <c r="AW226" s="60"/>
      <c r="AX226" s="60"/>
      <c r="AY226" s="60"/>
      <c r="AZ226" s="60"/>
      <c r="BA226" s="60"/>
      <c r="BB226" s="60"/>
      <c r="BC226" s="60"/>
      <c r="BD226" s="60"/>
      <c r="BE226" s="60"/>
      <c r="BF226" s="60"/>
      <c r="BG226" s="60"/>
      <c r="BH226" s="60" t="s">
        <v>974</v>
      </c>
      <c r="BI226" s="60"/>
      <c r="BJ226" s="60"/>
      <c r="BK226" s="60" t="s">
        <v>1587</v>
      </c>
      <c r="BL226" s="60"/>
      <c r="BM226" s="60"/>
      <c r="BN226" s="60"/>
      <c r="BO226" s="60"/>
      <c r="BP226" s="60"/>
      <c r="BQ226" s="60"/>
      <c r="BR226" s="60"/>
      <c r="BS226" s="86"/>
      <c r="BT226" s="60"/>
      <c r="BU226" s="60"/>
      <c r="BV226" s="118"/>
      <c r="BW226" s="60"/>
      <c r="BX226" s="60"/>
      <c r="BY226" s="60"/>
      <c r="BZ226" s="86"/>
      <c r="CA226" s="60"/>
      <c r="CB226" s="86" t="s">
        <v>1171</v>
      </c>
      <c r="CC226" s="152"/>
      <c r="CD226" s="118"/>
      <c r="CE226" s="60"/>
      <c r="CF226" s="60"/>
      <c r="CG226" s="60"/>
      <c r="CH226" s="60"/>
      <c r="CI226" s="60"/>
      <c r="CJ226" s="60"/>
      <c r="CK226" s="60"/>
      <c r="CL226" s="60"/>
      <c r="CM226" s="60"/>
      <c r="CN226" s="81"/>
    </row>
    <row r="227" spans="1:92" ht="43.2">
      <c r="A227" s="2" t="s">
        <v>936</v>
      </c>
      <c r="B227" s="2" t="s">
        <v>645</v>
      </c>
      <c r="C227" s="2" t="s">
        <v>607</v>
      </c>
      <c r="D227" s="2" t="s">
        <v>618</v>
      </c>
      <c r="E227" s="3" t="s">
        <v>937</v>
      </c>
      <c r="F227" s="60"/>
      <c r="G227" s="60"/>
      <c r="H227" s="60"/>
      <c r="I227" s="60"/>
      <c r="J227" s="60"/>
      <c r="K227" s="60"/>
      <c r="L227" s="60"/>
      <c r="M227" s="60"/>
      <c r="N227" s="60"/>
      <c r="O227" s="118"/>
      <c r="P227" s="60"/>
      <c r="Q227" s="60"/>
      <c r="R227" s="60"/>
      <c r="S227" s="60"/>
      <c r="T227" s="60"/>
      <c r="U227" s="61"/>
      <c r="V227" s="118"/>
      <c r="W227" s="60"/>
      <c r="X227" s="60"/>
      <c r="Y227" s="60" t="s">
        <v>1021</v>
      </c>
      <c r="Z227" s="60"/>
      <c r="AA227" s="60"/>
      <c r="AB227" s="60"/>
      <c r="AC227" s="60"/>
      <c r="AD227" s="60"/>
      <c r="AE227" s="60" t="s">
        <v>1418</v>
      </c>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86"/>
      <c r="BT227" s="60"/>
      <c r="BU227" s="60"/>
      <c r="BV227" s="118"/>
      <c r="BW227" s="60"/>
      <c r="BX227" s="60"/>
      <c r="BY227" s="60"/>
      <c r="BZ227" s="86" t="s">
        <v>1494</v>
      </c>
      <c r="CA227" s="60"/>
      <c r="CB227" s="86"/>
      <c r="CC227" s="152"/>
      <c r="CD227" s="118"/>
      <c r="CE227" s="60"/>
      <c r="CF227" s="60"/>
      <c r="CG227" s="60"/>
      <c r="CH227" s="60"/>
      <c r="CI227" s="60"/>
      <c r="CJ227" s="60"/>
      <c r="CK227" s="60"/>
      <c r="CL227" s="60"/>
      <c r="CM227" s="60"/>
      <c r="CN227" s="81"/>
    </row>
    <row r="228" spans="1:92" ht="28.8">
      <c r="A228" s="2" t="s">
        <v>278</v>
      </c>
      <c r="B228" s="2" t="s">
        <v>642</v>
      </c>
      <c r="C228" s="2" t="s">
        <v>607</v>
      </c>
      <c r="D228" s="2" t="s">
        <v>618</v>
      </c>
      <c r="E228" s="3" t="s">
        <v>11</v>
      </c>
      <c r="F228" s="60" t="s">
        <v>664</v>
      </c>
      <c r="G228" s="60"/>
      <c r="H228" s="60"/>
      <c r="I228" s="60"/>
      <c r="J228" s="60" t="s">
        <v>677</v>
      </c>
      <c r="K228" s="60" t="s">
        <v>678</v>
      </c>
      <c r="L228" s="60" t="s">
        <v>681</v>
      </c>
      <c r="M228" s="60"/>
      <c r="N228" s="60"/>
      <c r="O228" s="118"/>
      <c r="P228" s="60"/>
      <c r="Q228" s="60"/>
      <c r="R228" s="60"/>
      <c r="S228" s="60"/>
      <c r="T228" s="60"/>
      <c r="U228" s="60"/>
      <c r="V228" s="118"/>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86"/>
      <c r="BT228" s="60"/>
      <c r="BU228" s="60"/>
      <c r="BV228" s="118"/>
      <c r="BW228" s="60"/>
      <c r="BX228" s="60"/>
      <c r="BY228" s="60"/>
      <c r="BZ228" s="86"/>
      <c r="CA228" s="60"/>
      <c r="CB228" s="86"/>
      <c r="CC228" s="152"/>
      <c r="CD228" s="118"/>
      <c r="CE228" s="60"/>
      <c r="CF228" s="60"/>
      <c r="CG228" s="60"/>
      <c r="CH228" s="60"/>
      <c r="CI228" s="60"/>
      <c r="CJ228" s="60"/>
      <c r="CK228" s="60"/>
      <c r="CL228" s="60"/>
      <c r="CM228" s="60"/>
      <c r="CN228" s="81"/>
    </row>
    <row r="229" spans="1:92" ht="72">
      <c r="A229" s="2" t="s">
        <v>278</v>
      </c>
      <c r="B229" s="2" t="s">
        <v>565</v>
      </c>
      <c r="C229" s="2" t="s">
        <v>364</v>
      </c>
      <c r="D229" s="2" t="s">
        <v>618</v>
      </c>
      <c r="E229" s="3" t="s">
        <v>402</v>
      </c>
      <c r="F229" s="60"/>
      <c r="G229" s="60"/>
      <c r="H229" s="60"/>
      <c r="I229" s="60"/>
      <c r="J229" s="60"/>
      <c r="K229" s="60"/>
      <c r="L229" s="60"/>
      <c r="M229" s="60"/>
      <c r="N229" s="60" t="s">
        <v>445</v>
      </c>
      <c r="O229" s="118"/>
      <c r="P229" s="60"/>
      <c r="Q229" s="60"/>
      <c r="R229" s="60"/>
      <c r="S229" s="60"/>
      <c r="T229" s="60"/>
      <c r="U229" s="60"/>
      <c r="V229" s="118"/>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86"/>
      <c r="BT229" s="60"/>
      <c r="BU229" s="60"/>
      <c r="BV229" s="118"/>
      <c r="BW229" s="60"/>
      <c r="BX229" s="60"/>
      <c r="BY229" s="60"/>
      <c r="BZ229" s="86"/>
      <c r="CA229" s="60"/>
      <c r="CB229" s="86"/>
      <c r="CC229" s="152"/>
      <c r="CD229" s="118"/>
      <c r="CE229" s="60"/>
      <c r="CF229" s="60"/>
      <c r="CG229" s="60"/>
      <c r="CH229" s="60"/>
      <c r="CI229" s="60"/>
      <c r="CJ229" s="60"/>
      <c r="CK229" s="60"/>
      <c r="CL229" s="60"/>
      <c r="CM229" s="60"/>
      <c r="CN229" s="81"/>
    </row>
    <row r="230" spans="1:92" ht="72">
      <c r="A230" s="2" t="s">
        <v>278</v>
      </c>
      <c r="B230" s="2" t="s">
        <v>642</v>
      </c>
      <c r="C230" s="2" t="s">
        <v>607</v>
      </c>
      <c r="D230" s="2" t="s">
        <v>618</v>
      </c>
      <c r="E230" s="3" t="s">
        <v>643</v>
      </c>
      <c r="F230" s="60"/>
      <c r="G230" s="60"/>
      <c r="H230" s="60"/>
      <c r="I230" s="60"/>
      <c r="J230" s="60"/>
      <c r="K230" s="60"/>
      <c r="L230" s="60"/>
      <c r="M230" s="60"/>
      <c r="N230" s="60"/>
      <c r="O230" s="118"/>
      <c r="P230" s="60"/>
      <c r="Q230" s="60"/>
      <c r="R230" s="60"/>
      <c r="S230" s="60"/>
      <c r="T230" s="60"/>
      <c r="U230" s="61"/>
      <c r="V230" s="118"/>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t="s">
        <v>1102</v>
      </c>
      <c r="BO230" s="60"/>
      <c r="BP230" s="60"/>
      <c r="BQ230" s="60"/>
      <c r="BR230" s="60"/>
      <c r="BS230" s="86"/>
      <c r="BT230" s="60"/>
      <c r="BU230" s="60"/>
      <c r="BV230" s="118"/>
      <c r="BW230" s="60"/>
      <c r="BX230" s="60"/>
      <c r="BY230" s="60" t="s">
        <v>644</v>
      </c>
      <c r="BZ230" s="86"/>
      <c r="CA230" s="60"/>
      <c r="CB230" s="86"/>
      <c r="CC230" s="152"/>
      <c r="CD230" s="118"/>
      <c r="CE230" s="60"/>
      <c r="CF230" s="60"/>
      <c r="CG230" s="60"/>
      <c r="CH230" s="60"/>
      <c r="CI230" s="60"/>
      <c r="CJ230" s="60"/>
      <c r="CK230" s="60"/>
      <c r="CL230" s="60"/>
      <c r="CM230" s="60"/>
      <c r="CN230" s="81"/>
    </row>
    <row r="231" spans="1:92" ht="28.8">
      <c r="A231" s="2" t="s">
        <v>586</v>
      </c>
      <c r="B231" s="2" t="s">
        <v>566</v>
      </c>
      <c r="C231" s="2" t="s">
        <v>273</v>
      </c>
      <c r="D231" s="2" t="s">
        <v>354</v>
      </c>
      <c r="E231" s="3" t="s">
        <v>1338</v>
      </c>
      <c r="F231" s="60"/>
      <c r="G231" s="60"/>
      <c r="H231" s="60"/>
      <c r="I231" s="60"/>
      <c r="J231" s="60"/>
      <c r="K231" s="60"/>
      <c r="L231" s="60"/>
      <c r="M231" s="60"/>
      <c r="N231" s="60" t="s">
        <v>587</v>
      </c>
      <c r="O231" s="118"/>
      <c r="P231" s="60"/>
      <c r="Q231" s="60"/>
      <c r="R231" s="60"/>
      <c r="S231" s="60"/>
      <c r="T231" s="60"/>
      <c r="U231" s="61"/>
      <c r="V231" s="118"/>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86"/>
      <c r="BT231" s="60"/>
      <c r="BU231" s="60"/>
      <c r="BV231" s="118"/>
      <c r="BW231" s="60"/>
      <c r="BX231" s="60"/>
      <c r="BY231" s="60"/>
      <c r="BZ231" s="86"/>
      <c r="CA231" s="60"/>
      <c r="CB231" s="86"/>
      <c r="CC231" s="152"/>
      <c r="CD231" s="118"/>
      <c r="CE231" s="60"/>
      <c r="CF231" s="60"/>
      <c r="CG231" s="60"/>
      <c r="CH231" s="60"/>
      <c r="CI231" s="60"/>
      <c r="CJ231" s="60"/>
      <c r="CK231" s="60"/>
      <c r="CL231" s="60"/>
      <c r="CM231" s="60"/>
      <c r="CN231" s="81"/>
    </row>
    <row r="232" spans="1:92" ht="28.8">
      <c r="A232" s="2" t="s">
        <v>586</v>
      </c>
      <c r="B232" s="2" t="s">
        <v>567</v>
      </c>
      <c r="C232" s="2" t="s">
        <v>273</v>
      </c>
      <c r="D232" s="2" t="s">
        <v>354</v>
      </c>
      <c r="E232" s="3" t="s">
        <v>588</v>
      </c>
      <c r="F232" s="60"/>
      <c r="G232" s="60"/>
      <c r="H232" s="60"/>
      <c r="I232" s="60"/>
      <c r="J232" s="60"/>
      <c r="K232" s="60"/>
      <c r="L232" s="60"/>
      <c r="M232" s="60"/>
      <c r="N232" s="60" t="s">
        <v>589</v>
      </c>
      <c r="O232" s="118"/>
      <c r="P232" s="60"/>
      <c r="Q232" s="60"/>
      <c r="R232" s="60"/>
      <c r="S232" s="60"/>
      <c r="T232" s="60"/>
      <c r="U232" s="61"/>
      <c r="V232" s="118"/>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86"/>
      <c r="BT232" s="60"/>
      <c r="BU232" s="60"/>
      <c r="BV232" s="118"/>
      <c r="BW232" s="60"/>
      <c r="BX232" s="60"/>
      <c r="BY232" s="60"/>
      <c r="BZ232" s="86"/>
      <c r="CA232" s="60"/>
      <c r="CB232" s="86"/>
      <c r="CC232" s="152"/>
      <c r="CD232" s="118"/>
      <c r="CE232" s="60"/>
      <c r="CF232" s="60"/>
      <c r="CG232" s="60"/>
      <c r="CH232" s="60"/>
      <c r="CI232" s="60"/>
      <c r="CJ232" s="60"/>
      <c r="CK232" s="60"/>
      <c r="CL232" s="60"/>
      <c r="CM232" s="60"/>
      <c r="CN232" s="81"/>
    </row>
    <row r="233" spans="1:92" ht="36">
      <c r="A233" s="2" t="s">
        <v>545</v>
      </c>
      <c r="B233" s="2" t="s">
        <v>565</v>
      </c>
      <c r="C233" s="2" t="s">
        <v>364</v>
      </c>
      <c r="D233" s="2" t="s">
        <v>618</v>
      </c>
      <c r="E233" s="3" t="s">
        <v>583</v>
      </c>
      <c r="F233" s="60"/>
      <c r="G233" s="60"/>
      <c r="H233" s="60"/>
      <c r="I233" s="60"/>
      <c r="J233" s="60"/>
      <c r="K233" s="60"/>
      <c r="L233" s="60"/>
      <c r="M233" s="60"/>
      <c r="N233" s="60" t="s">
        <v>584</v>
      </c>
      <c r="O233" s="118"/>
      <c r="P233" s="60"/>
      <c r="Q233" s="60"/>
      <c r="R233" s="60"/>
      <c r="S233" s="60"/>
      <c r="T233" s="60"/>
      <c r="U233" s="61"/>
      <c r="V233" s="118"/>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86"/>
      <c r="BT233" s="60"/>
      <c r="BU233" s="60"/>
      <c r="BV233" s="118"/>
      <c r="BW233" s="60"/>
      <c r="BX233" s="60"/>
      <c r="BY233" s="60"/>
      <c r="BZ233" s="86"/>
      <c r="CA233" s="60"/>
      <c r="CB233" s="86"/>
      <c r="CC233" s="152"/>
      <c r="CD233" s="118"/>
      <c r="CE233" s="60"/>
      <c r="CF233" s="60"/>
      <c r="CG233" s="60"/>
      <c r="CH233" s="60"/>
      <c r="CI233" s="60"/>
      <c r="CJ233" s="60"/>
      <c r="CK233" s="60"/>
      <c r="CL233" s="60"/>
      <c r="CM233" s="60"/>
      <c r="CN233" s="81"/>
    </row>
    <row r="234" spans="1:92" ht="144">
      <c r="A234" s="2" t="s">
        <v>545</v>
      </c>
      <c r="B234" s="2" t="s">
        <v>642</v>
      </c>
      <c r="C234" s="2" t="s">
        <v>607</v>
      </c>
      <c r="D234" s="2" t="s">
        <v>618</v>
      </c>
      <c r="E234" s="3" t="s">
        <v>1048</v>
      </c>
      <c r="F234" s="60"/>
      <c r="G234" s="60"/>
      <c r="H234" s="60"/>
      <c r="I234" s="60"/>
      <c r="J234" s="60"/>
      <c r="K234" s="60"/>
      <c r="L234" s="60"/>
      <c r="M234" s="60"/>
      <c r="N234" s="60"/>
      <c r="O234" s="118"/>
      <c r="P234" s="60"/>
      <c r="Q234" s="60"/>
      <c r="R234" s="60"/>
      <c r="S234" s="60"/>
      <c r="T234" s="60"/>
      <c r="U234" s="61"/>
      <c r="V234" s="118"/>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t="s">
        <v>1049</v>
      </c>
      <c r="BQ234" s="60"/>
      <c r="BR234" s="60"/>
      <c r="BS234" s="86"/>
      <c r="BT234" s="60"/>
      <c r="BU234" s="60"/>
      <c r="BV234" s="118"/>
      <c r="BW234" s="60"/>
      <c r="BX234" s="60"/>
      <c r="BY234" s="60"/>
      <c r="BZ234" s="86"/>
      <c r="CA234" s="60"/>
      <c r="CB234" s="86"/>
      <c r="CC234" s="152"/>
      <c r="CD234" s="118"/>
      <c r="CE234" s="60"/>
      <c r="CF234" s="60"/>
      <c r="CG234" s="60"/>
      <c r="CH234" s="60"/>
      <c r="CI234" s="60"/>
      <c r="CJ234" s="60"/>
      <c r="CK234" s="60"/>
      <c r="CL234" s="60"/>
      <c r="CM234" s="60"/>
      <c r="CN234" s="81"/>
    </row>
    <row r="235" spans="1:92" ht="310.2" customHeight="1">
      <c r="A235" s="2" t="s">
        <v>545</v>
      </c>
      <c r="B235" s="2" t="s">
        <v>565</v>
      </c>
      <c r="C235" s="2" t="s">
        <v>274</v>
      </c>
      <c r="D235" s="2" t="s">
        <v>618</v>
      </c>
      <c r="E235" s="3" t="s">
        <v>542</v>
      </c>
      <c r="F235" s="60"/>
      <c r="G235" s="60"/>
      <c r="H235" s="60"/>
      <c r="I235" s="60"/>
      <c r="J235" s="60"/>
      <c r="K235" s="60"/>
      <c r="L235" s="60"/>
      <c r="M235" s="60"/>
      <c r="N235" s="60" t="s">
        <v>543</v>
      </c>
      <c r="O235" s="118"/>
      <c r="P235" s="60"/>
      <c r="Q235" s="60"/>
      <c r="R235" s="60"/>
      <c r="S235" s="60"/>
      <c r="T235" s="60"/>
      <c r="U235" s="61"/>
      <c r="V235" s="118"/>
      <c r="W235" s="60"/>
      <c r="X235" s="60"/>
      <c r="Y235" s="60"/>
      <c r="Z235" s="60"/>
      <c r="AA235" s="60"/>
      <c r="AB235" s="60"/>
      <c r="AC235" s="60"/>
      <c r="AD235" s="60"/>
      <c r="AE235" s="60" t="s">
        <v>1404</v>
      </c>
      <c r="AF235" s="60"/>
      <c r="AG235" s="60"/>
      <c r="AH235" s="60"/>
      <c r="AI235" s="60"/>
      <c r="AJ235" s="60"/>
      <c r="AK235" s="60"/>
      <c r="AL235" s="60"/>
      <c r="AM235" s="60"/>
      <c r="AN235" s="60"/>
      <c r="AO235" s="60" t="s">
        <v>1436</v>
      </c>
      <c r="AP235" s="60"/>
      <c r="AQ235" s="60"/>
      <c r="AR235" s="60"/>
      <c r="AS235" s="60"/>
      <c r="AT235" s="60"/>
      <c r="AU235" s="60"/>
      <c r="AV235" s="60" t="s">
        <v>1445</v>
      </c>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86"/>
      <c r="BT235" s="60"/>
      <c r="BU235" s="60"/>
      <c r="BV235" s="118"/>
      <c r="BW235" s="60"/>
      <c r="BX235" s="60"/>
      <c r="BY235" s="60"/>
      <c r="BZ235" s="86"/>
      <c r="CA235" s="60"/>
      <c r="CB235" s="86"/>
      <c r="CC235" s="152"/>
      <c r="CD235" s="118"/>
      <c r="CE235" s="60"/>
      <c r="CF235" s="60"/>
      <c r="CG235" s="60"/>
      <c r="CH235" s="60"/>
      <c r="CI235" s="60"/>
      <c r="CJ235" s="60"/>
      <c r="CK235" s="60"/>
      <c r="CL235" s="60"/>
      <c r="CM235" s="60"/>
      <c r="CN235" s="81"/>
    </row>
    <row r="236" spans="1:92" ht="157.94999999999999" customHeight="1">
      <c r="A236" s="2" t="s">
        <v>545</v>
      </c>
      <c r="B236" s="2" t="s">
        <v>567</v>
      </c>
      <c r="C236" s="2" t="s">
        <v>364</v>
      </c>
      <c r="D236" s="2" t="s">
        <v>618</v>
      </c>
      <c r="E236" s="3" t="s">
        <v>1465</v>
      </c>
      <c r="F236" s="60"/>
      <c r="G236" s="60"/>
      <c r="H236" s="60"/>
      <c r="I236" s="60"/>
      <c r="J236" s="60"/>
      <c r="K236" s="60"/>
      <c r="L236" s="60"/>
      <c r="M236" s="60"/>
      <c r="N236" s="60" t="s">
        <v>546</v>
      </c>
      <c r="O236" s="118"/>
      <c r="P236" s="60"/>
      <c r="Q236" s="60"/>
      <c r="R236" s="60"/>
      <c r="S236" s="60"/>
      <c r="T236" s="60"/>
      <c r="U236" s="61"/>
      <c r="V236" s="118"/>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t="s">
        <v>1446</v>
      </c>
      <c r="AW236" s="60"/>
      <c r="AX236" s="60"/>
      <c r="AY236" s="60"/>
      <c r="AZ236" s="60"/>
      <c r="BA236" s="60"/>
      <c r="BB236" s="60"/>
      <c r="BC236" s="60"/>
      <c r="BD236" s="60"/>
      <c r="BE236" s="60"/>
      <c r="BF236" s="60"/>
      <c r="BG236" s="60"/>
      <c r="BH236" s="60"/>
      <c r="BI236" s="60"/>
      <c r="BJ236" s="60" t="s">
        <v>943</v>
      </c>
      <c r="BK236" s="86" t="s">
        <v>1610</v>
      </c>
      <c r="BL236" s="60"/>
      <c r="BM236" s="60"/>
      <c r="BN236" s="60"/>
      <c r="BO236" s="60"/>
      <c r="BP236" s="60"/>
      <c r="BQ236" s="60"/>
      <c r="BR236" s="60"/>
      <c r="BS236" s="86"/>
      <c r="BT236" s="60"/>
      <c r="BU236" s="60"/>
      <c r="BV236" s="118" t="s">
        <v>918</v>
      </c>
      <c r="BW236" s="60"/>
      <c r="BX236" s="60"/>
      <c r="BY236" s="60"/>
      <c r="BZ236" s="86"/>
      <c r="CA236" s="60"/>
      <c r="CB236" s="86" t="s">
        <v>1180</v>
      </c>
      <c r="CC236" s="152"/>
      <c r="CD236" s="118"/>
      <c r="CE236" s="60"/>
      <c r="CF236" s="60"/>
      <c r="CG236" s="60"/>
      <c r="CH236" s="60"/>
      <c r="CI236" s="60"/>
      <c r="CJ236" s="60"/>
      <c r="CK236" s="60"/>
      <c r="CL236" s="60"/>
      <c r="CM236" s="60"/>
      <c r="CN236" s="81"/>
    </row>
    <row r="237" spans="1:92" ht="216">
      <c r="A237" s="2" t="s">
        <v>545</v>
      </c>
      <c r="B237" s="2" t="s">
        <v>565</v>
      </c>
      <c r="C237" s="2" t="s">
        <v>353</v>
      </c>
      <c r="D237" s="2" t="s">
        <v>353</v>
      </c>
      <c r="E237" s="3" t="s">
        <v>1515</v>
      </c>
      <c r="F237" s="60"/>
      <c r="G237" s="60"/>
      <c r="H237" s="60"/>
      <c r="I237" s="60"/>
      <c r="J237" s="60"/>
      <c r="K237" s="60"/>
      <c r="L237" s="60"/>
      <c r="M237" s="60"/>
      <c r="N237" s="60" t="s">
        <v>1516</v>
      </c>
      <c r="O237" s="118"/>
      <c r="P237" s="60"/>
      <c r="Q237" s="60"/>
      <c r="R237" s="60"/>
      <c r="S237" s="60"/>
      <c r="T237" s="60"/>
      <c r="U237" s="61"/>
      <c r="V237" s="118"/>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86"/>
      <c r="BT237" s="60"/>
      <c r="BU237" s="60"/>
      <c r="BV237" s="118"/>
      <c r="BW237" s="60"/>
      <c r="BX237" s="60"/>
      <c r="BY237" s="60"/>
      <c r="BZ237" s="86"/>
      <c r="CA237" s="60"/>
      <c r="CB237" s="86"/>
      <c r="CC237" s="152"/>
      <c r="CD237" s="118"/>
      <c r="CE237" s="60"/>
      <c r="CF237" s="60"/>
      <c r="CG237" s="60"/>
      <c r="CH237" s="60"/>
      <c r="CI237" s="60"/>
      <c r="CJ237" s="60"/>
      <c r="CK237" s="60"/>
      <c r="CL237" s="60"/>
      <c r="CM237" s="60"/>
      <c r="CN237" s="81"/>
    </row>
    <row r="238" spans="1:92" ht="28.8">
      <c r="A238" s="2" t="s">
        <v>545</v>
      </c>
      <c r="B238" s="2" t="s">
        <v>565</v>
      </c>
      <c r="C238" s="2" t="s">
        <v>353</v>
      </c>
      <c r="D238" s="2" t="s">
        <v>353</v>
      </c>
      <c r="E238" s="3" t="s">
        <v>581</v>
      </c>
      <c r="F238" s="60"/>
      <c r="G238" s="60"/>
      <c r="H238" s="60"/>
      <c r="I238" s="60"/>
      <c r="J238" s="60"/>
      <c r="K238" s="60"/>
      <c r="L238" s="60"/>
      <c r="M238" s="60"/>
      <c r="N238" s="60" t="s">
        <v>582</v>
      </c>
      <c r="O238" s="118"/>
      <c r="P238" s="60"/>
      <c r="Q238" s="60"/>
      <c r="R238" s="60"/>
      <c r="S238" s="60"/>
      <c r="T238" s="60"/>
      <c r="U238" s="61"/>
      <c r="V238" s="118"/>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86"/>
      <c r="BT238" s="60"/>
      <c r="BU238" s="60"/>
      <c r="BV238" s="118"/>
      <c r="BW238" s="60"/>
      <c r="BX238" s="60"/>
      <c r="BY238" s="60"/>
      <c r="BZ238" s="86"/>
      <c r="CA238" s="60"/>
      <c r="CB238" s="86"/>
      <c r="CC238" s="152"/>
      <c r="CD238" s="118"/>
      <c r="CE238" s="60"/>
      <c r="CF238" s="60"/>
      <c r="CG238" s="60"/>
      <c r="CH238" s="60"/>
      <c r="CI238" s="60"/>
      <c r="CJ238" s="60"/>
      <c r="CK238" s="60"/>
      <c r="CL238" s="60"/>
      <c r="CM238" s="60"/>
      <c r="CN238" s="81"/>
    </row>
    <row r="239" spans="1:92" ht="270.75" customHeight="1">
      <c r="A239" s="2" t="s">
        <v>545</v>
      </c>
      <c r="B239" s="2" t="s">
        <v>566</v>
      </c>
      <c r="C239" s="2" t="s">
        <v>607</v>
      </c>
      <c r="D239" s="2" t="s">
        <v>618</v>
      </c>
      <c r="E239" s="3" t="s">
        <v>1466</v>
      </c>
      <c r="F239" s="60"/>
      <c r="G239" s="60"/>
      <c r="H239" s="60"/>
      <c r="I239" s="60"/>
      <c r="J239" s="60"/>
      <c r="K239" s="60"/>
      <c r="L239" s="60"/>
      <c r="M239" s="60"/>
      <c r="N239" s="60" t="s">
        <v>590</v>
      </c>
      <c r="O239" s="118"/>
      <c r="P239" s="60"/>
      <c r="Q239" s="60"/>
      <c r="R239" s="60"/>
      <c r="S239" s="60"/>
      <c r="T239" s="60"/>
      <c r="U239" s="61"/>
      <c r="V239" s="118"/>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t="s">
        <v>1458</v>
      </c>
      <c r="BF239" s="60"/>
      <c r="BG239" s="60"/>
      <c r="BH239" s="60"/>
      <c r="BI239" s="60"/>
      <c r="BJ239" s="60"/>
      <c r="BK239" s="86" t="s">
        <v>1609</v>
      </c>
      <c r="BL239" s="60"/>
      <c r="BM239" s="60"/>
      <c r="BN239" s="60"/>
      <c r="BO239" s="60"/>
      <c r="BP239" s="60"/>
      <c r="BQ239" s="60"/>
      <c r="BR239" s="60"/>
      <c r="BS239" s="86"/>
      <c r="BT239" s="60"/>
      <c r="BU239" s="60"/>
      <c r="BV239" s="118" t="s">
        <v>917</v>
      </c>
      <c r="BW239" s="60"/>
      <c r="BX239" s="60"/>
      <c r="BY239" s="60" t="s">
        <v>710</v>
      </c>
      <c r="BZ239" s="86" t="s">
        <v>1487</v>
      </c>
      <c r="CA239" s="60"/>
      <c r="CB239" s="86" t="s">
        <v>1170</v>
      </c>
      <c r="CC239" s="152"/>
      <c r="CD239" s="118"/>
      <c r="CE239" s="60"/>
      <c r="CF239" s="60"/>
      <c r="CG239" s="60"/>
      <c r="CH239" s="60"/>
      <c r="CI239" s="60"/>
      <c r="CJ239" s="60"/>
      <c r="CK239" s="60"/>
      <c r="CL239" s="60"/>
      <c r="CM239" s="60"/>
      <c r="CN239" s="81"/>
    </row>
    <row r="240" spans="1:92" ht="230.4">
      <c r="A240" s="2" t="s">
        <v>545</v>
      </c>
      <c r="B240" s="2" t="s">
        <v>567</v>
      </c>
      <c r="C240" s="2" t="s">
        <v>364</v>
      </c>
      <c r="D240" s="2" t="s">
        <v>618</v>
      </c>
      <c r="E240" s="3" t="s">
        <v>915</v>
      </c>
      <c r="F240" s="60"/>
      <c r="G240" s="60"/>
      <c r="H240" s="60"/>
      <c r="I240" s="60"/>
      <c r="J240" s="60"/>
      <c r="K240" s="60"/>
      <c r="L240" s="60"/>
      <c r="M240" s="60"/>
      <c r="N240" s="60" t="s">
        <v>1514</v>
      </c>
      <c r="O240" s="118"/>
      <c r="P240" s="60"/>
      <c r="Q240" s="60"/>
      <c r="R240" s="60"/>
      <c r="S240" s="60"/>
      <c r="T240" s="60"/>
      <c r="U240" s="61"/>
      <c r="V240" s="118"/>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t="s">
        <v>907</v>
      </c>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86"/>
      <c r="BT240" s="60"/>
      <c r="BU240" s="60"/>
      <c r="BV240" s="118"/>
      <c r="BW240" s="60"/>
      <c r="BX240" s="60"/>
      <c r="BY240" s="60"/>
      <c r="BZ240" s="86"/>
      <c r="CA240" s="60"/>
      <c r="CB240" s="86"/>
      <c r="CC240" s="152"/>
      <c r="CD240" s="118"/>
      <c r="CE240" s="60"/>
      <c r="CF240" s="60"/>
      <c r="CG240" s="60"/>
      <c r="CH240" s="60"/>
      <c r="CI240" s="60"/>
      <c r="CJ240" s="60"/>
      <c r="CK240" s="60"/>
      <c r="CL240" s="60"/>
      <c r="CM240" s="60"/>
      <c r="CN240" s="81"/>
    </row>
    <row r="241" spans="1:92">
      <c r="A241" s="2" t="s">
        <v>554</v>
      </c>
      <c r="B241" s="2" t="s">
        <v>565</v>
      </c>
      <c r="C241" s="2" t="s">
        <v>353</v>
      </c>
      <c r="D241" s="2" t="s">
        <v>618</v>
      </c>
      <c r="E241" s="3" t="s">
        <v>1472</v>
      </c>
      <c r="F241" s="60"/>
      <c r="G241" s="60"/>
      <c r="H241" s="60"/>
      <c r="I241" s="60"/>
      <c r="J241" s="60"/>
      <c r="K241" s="60"/>
      <c r="L241" s="60"/>
      <c r="M241" s="60"/>
      <c r="N241" s="60" t="s">
        <v>580</v>
      </c>
      <c r="O241" s="118"/>
      <c r="P241" s="60"/>
      <c r="Q241" s="60"/>
      <c r="R241" s="60"/>
      <c r="S241" s="60"/>
      <c r="T241" s="60"/>
      <c r="U241" s="61"/>
      <c r="V241" s="118"/>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86"/>
      <c r="BT241" s="60"/>
      <c r="BU241" s="60"/>
      <c r="BV241" s="118"/>
      <c r="BW241" s="60"/>
      <c r="BX241" s="60"/>
      <c r="BY241" s="60"/>
      <c r="BZ241" s="86"/>
      <c r="CA241" s="60"/>
      <c r="CB241" s="86"/>
      <c r="CC241" s="152"/>
      <c r="CD241" s="118"/>
      <c r="CE241" s="60"/>
      <c r="CF241" s="60"/>
      <c r="CG241" s="60"/>
      <c r="CH241" s="60"/>
      <c r="CI241" s="60"/>
      <c r="CJ241" s="60"/>
      <c r="CK241" s="60"/>
      <c r="CL241" s="60"/>
      <c r="CM241" s="60"/>
      <c r="CN241" s="81"/>
    </row>
    <row r="242" spans="1:92" ht="72">
      <c r="A242" s="2" t="s">
        <v>554</v>
      </c>
      <c r="B242" s="2" t="s">
        <v>565</v>
      </c>
      <c r="C242" s="2" t="s">
        <v>353</v>
      </c>
      <c r="D242" s="2" t="s">
        <v>353</v>
      </c>
      <c r="E242" s="3" t="s">
        <v>1401</v>
      </c>
      <c r="F242" s="60"/>
      <c r="G242" s="60"/>
      <c r="H242" s="60"/>
      <c r="I242" s="60"/>
      <c r="J242" s="60"/>
      <c r="K242" s="60"/>
      <c r="L242" s="60"/>
      <c r="M242" s="60"/>
      <c r="N242" s="60" t="s">
        <v>585</v>
      </c>
      <c r="O242" s="118"/>
      <c r="P242" s="60"/>
      <c r="Q242" s="60"/>
      <c r="R242" s="60"/>
      <c r="S242" s="60"/>
      <c r="T242" s="60" t="s">
        <v>1463</v>
      </c>
      <c r="U242" s="61"/>
      <c r="V242" s="118"/>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t="s">
        <v>1102</v>
      </c>
      <c r="BO242" s="60"/>
      <c r="BP242" s="60"/>
      <c r="BQ242" s="60"/>
      <c r="BR242" s="60"/>
      <c r="BS242" s="86"/>
      <c r="BT242" s="60"/>
      <c r="BU242" s="60"/>
      <c r="BV242" s="118"/>
      <c r="BW242" s="60"/>
      <c r="BX242" s="60"/>
      <c r="BY242" s="60"/>
      <c r="BZ242" s="86"/>
      <c r="CA242" s="60"/>
      <c r="CB242" s="86"/>
      <c r="CC242" s="152"/>
      <c r="CD242" s="118"/>
      <c r="CE242" s="60"/>
      <c r="CF242" s="60"/>
      <c r="CG242" s="60"/>
      <c r="CH242" s="60"/>
      <c r="CI242" s="60"/>
      <c r="CJ242" s="60"/>
      <c r="CK242" s="60"/>
      <c r="CL242" s="60"/>
      <c r="CM242" s="60"/>
      <c r="CN242" s="81"/>
    </row>
    <row r="243" spans="1:92" ht="43.2">
      <c r="A243" s="2" t="s">
        <v>554</v>
      </c>
      <c r="B243" s="2" t="s">
        <v>645</v>
      </c>
      <c r="C243" s="2" t="s">
        <v>607</v>
      </c>
      <c r="D243" s="2" t="s">
        <v>638</v>
      </c>
      <c r="E243" s="3" t="s">
        <v>698</v>
      </c>
      <c r="F243" s="60"/>
      <c r="G243" s="60"/>
      <c r="H243" s="60"/>
      <c r="I243" s="60"/>
      <c r="J243" s="60"/>
      <c r="K243" s="60"/>
      <c r="L243" s="60"/>
      <c r="M243" s="60"/>
      <c r="N243" s="60"/>
      <c r="O243" s="118"/>
      <c r="P243" s="60"/>
      <c r="Q243" s="60"/>
      <c r="R243" s="60"/>
      <c r="S243" s="60"/>
      <c r="T243" s="60"/>
      <c r="U243" s="61"/>
      <c r="V243" s="118"/>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86"/>
      <c r="BT243" s="60"/>
      <c r="BU243" s="60"/>
      <c r="BV243" s="118"/>
      <c r="BW243" s="60"/>
      <c r="BX243" s="60"/>
      <c r="BY243" s="60" t="s">
        <v>699</v>
      </c>
      <c r="BZ243" s="86"/>
      <c r="CA243" s="60"/>
      <c r="CB243" s="86"/>
      <c r="CC243" s="152"/>
      <c r="CD243" s="118"/>
      <c r="CE243" s="60"/>
      <c r="CF243" s="60"/>
      <c r="CG243" s="60"/>
      <c r="CH243" s="60"/>
      <c r="CI243" s="60"/>
      <c r="CJ243" s="60"/>
      <c r="CK243" s="60"/>
      <c r="CL243" s="60"/>
      <c r="CM243" s="60"/>
      <c r="CN243" s="81"/>
    </row>
    <row r="244" spans="1:92" ht="28.8">
      <c r="A244" s="2" t="s">
        <v>554</v>
      </c>
      <c r="B244" s="2" t="s">
        <v>569</v>
      </c>
      <c r="C244" s="2" t="s">
        <v>607</v>
      </c>
      <c r="D244" s="2" t="s">
        <v>638</v>
      </c>
      <c r="E244" s="3" t="s">
        <v>731</v>
      </c>
      <c r="F244" s="60"/>
      <c r="G244" s="60"/>
      <c r="H244" s="60"/>
      <c r="I244" s="60"/>
      <c r="J244" s="60"/>
      <c r="K244" s="60"/>
      <c r="L244" s="60"/>
      <c r="M244" s="60"/>
      <c r="N244" s="60"/>
      <c r="O244" s="118"/>
      <c r="P244" s="60"/>
      <c r="Q244" s="60"/>
      <c r="R244" s="60"/>
      <c r="S244" s="60"/>
      <c r="T244" s="60"/>
      <c r="U244" s="61"/>
      <c r="V244" s="118"/>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86"/>
      <c r="BT244" s="60"/>
      <c r="BU244" s="60"/>
      <c r="BV244" s="118"/>
      <c r="BW244" s="60"/>
      <c r="BX244" s="60"/>
      <c r="BY244" s="60" t="s">
        <v>732</v>
      </c>
      <c r="BZ244" s="97"/>
      <c r="CA244" s="60"/>
      <c r="CB244" s="86"/>
      <c r="CC244" s="152"/>
      <c r="CD244" s="118"/>
      <c r="CE244" s="60"/>
      <c r="CF244" s="60"/>
      <c r="CG244" s="60"/>
      <c r="CH244" s="60"/>
      <c r="CI244" s="60"/>
      <c r="CJ244" s="60"/>
      <c r="CK244" s="60"/>
      <c r="CL244" s="60"/>
      <c r="CM244" s="60"/>
      <c r="CN244" s="81"/>
    </row>
    <row r="245" spans="1:92">
      <c r="A245" s="2" t="s">
        <v>554</v>
      </c>
      <c r="B245" s="2" t="s">
        <v>565</v>
      </c>
      <c r="C245" s="2" t="s">
        <v>364</v>
      </c>
      <c r="D245" s="2" t="s">
        <v>618</v>
      </c>
      <c r="E245" s="3" t="s">
        <v>401</v>
      </c>
      <c r="F245" s="60"/>
      <c r="G245" s="60"/>
      <c r="H245" s="60"/>
      <c r="I245" s="60"/>
      <c r="J245" s="60"/>
      <c r="K245" s="60"/>
      <c r="L245" s="60"/>
      <c r="M245" s="60"/>
      <c r="N245" s="60"/>
      <c r="O245" s="118"/>
      <c r="P245" s="62" t="s">
        <v>9</v>
      </c>
      <c r="Q245" s="60"/>
      <c r="R245" s="60"/>
      <c r="S245" s="60"/>
      <c r="T245" s="60"/>
      <c r="U245" s="60"/>
      <c r="V245" s="118"/>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86"/>
      <c r="BT245" s="60"/>
      <c r="BU245" s="60"/>
      <c r="BV245" s="118"/>
      <c r="BW245" s="60"/>
      <c r="BX245" s="60"/>
      <c r="BY245" s="60"/>
      <c r="BZ245" s="86"/>
      <c r="CA245" s="60"/>
      <c r="CB245" s="86"/>
      <c r="CC245" s="152"/>
      <c r="CD245" s="118"/>
      <c r="CE245" s="60"/>
      <c r="CF245" s="60"/>
      <c r="CG245" s="60"/>
      <c r="CH245" s="60"/>
      <c r="CI245" s="60"/>
      <c r="CJ245" s="60"/>
      <c r="CK245" s="60"/>
      <c r="CL245" s="60"/>
      <c r="CM245" s="60"/>
      <c r="CN245" s="81"/>
    </row>
    <row r="246" spans="1:92">
      <c r="A246" s="2" t="s">
        <v>554</v>
      </c>
      <c r="B246" s="2" t="s">
        <v>565</v>
      </c>
      <c r="C246" s="2" t="s">
        <v>364</v>
      </c>
      <c r="D246" s="2" t="s">
        <v>618</v>
      </c>
      <c r="E246" s="3" t="s">
        <v>400</v>
      </c>
      <c r="F246" s="60"/>
      <c r="G246" s="60"/>
      <c r="H246" s="60"/>
      <c r="I246" s="60"/>
      <c r="J246" s="60"/>
      <c r="K246" s="60"/>
      <c r="L246" s="60"/>
      <c r="M246" s="60"/>
      <c r="N246" s="60"/>
      <c r="O246" s="118"/>
      <c r="P246" s="62" t="s">
        <v>9</v>
      </c>
      <c r="Q246" s="60"/>
      <c r="R246" s="60"/>
      <c r="S246" s="60"/>
      <c r="T246" s="60"/>
      <c r="U246" s="60"/>
      <c r="V246" s="118"/>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86"/>
      <c r="BT246" s="60"/>
      <c r="BU246" s="60"/>
      <c r="BV246" s="118"/>
      <c r="BW246" s="60"/>
      <c r="BX246" s="60"/>
      <c r="BY246" s="60"/>
      <c r="BZ246" s="86"/>
      <c r="CA246" s="60"/>
      <c r="CB246" s="86"/>
      <c r="CC246" s="152"/>
      <c r="CD246" s="118"/>
      <c r="CE246" s="60"/>
      <c r="CF246" s="60"/>
      <c r="CG246" s="60"/>
      <c r="CH246" s="60"/>
      <c r="CI246" s="60"/>
      <c r="CJ246" s="60"/>
      <c r="CK246" s="60"/>
      <c r="CL246" s="60"/>
      <c r="CM246" s="60"/>
      <c r="CN246" s="81"/>
    </row>
    <row r="247" spans="1:92">
      <c r="A247" s="2" t="s">
        <v>554</v>
      </c>
      <c r="B247" s="2" t="s">
        <v>565</v>
      </c>
      <c r="C247" s="2" t="s">
        <v>364</v>
      </c>
      <c r="D247" s="2" t="s">
        <v>618</v>
      </c>
      <c r="E247" s="3" t="s">
        <v>399</v>
      </c>
      <c r="F247" s="60"/>
      <c r="G247" s="60"/>
      <c r="H247" s="60"/>
      <c r="I247" s="60"/>
      <c r="J247" s="60"/>
      <c r="K247" s="60"/>
      <c r="L247" s="60"/>
      <c r="M247" s="60"/>
      <c r="N247" s="60"/>
      <c r="O247" s="118"/>
      <c r="P247" s="62" t="s">
        <v>9</v>
      </c>
      <c r="Q247" s="60"/>
      <c r="R247" s="60"/>
      <c r="S247" s="60"/>
      <c r="T247" s="60"/>
      <c r="U247" s="60"/>
      <c r="V247" s="118"/>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86"/>
      <c r="BT247" s="60"/>
      <c r="BU247" s="60"/>
      <c r="BV247" s="118"/>
      <c r="BW247" s="60"/>
      <c r="BX247" s="60"/>
      <c r="BY247" s="60"/>
      <c r="BZ247" s="86"/>
      <c r="CA247" s="60"/>
      <c r="CB247" s="86"/>
      <c r="CC247" s="152"/>
      <c r="CD247" s="118"/>
      <c r="CE247" s="60"/>
      <c r="CF247" s="60"/>
      <c r="CG247" s="60"/>
      <c r="CH247" s="60"/>
      <c r="CI247" s="60"/>
      <c r="CJ247" s="60"/>
      <c r="CK247" s="60"/>
      <c r="CL247" s="60"/>
      <c r="CM247" s="60"/>
      <c r="CN247" s="81"/>
    </row>
    <row r="248" spans="1:92">
      <c r="A248" s="2" t="s">
        <v>554</v>
      </c>
      <c r="B248" s="2" t="s">
        <v>565</v>
      </c>
      <c r="C248" s="2" t="s">
        <v>364</v>
      </c>
      <c r="D248" s="2" t="s">
        <v>618</v>
      </c>
      <c r="E248" s="3" t="s">
        <v>403</v>
      </c>
      <c r="F248" s="60"/>
      <c r="G248" s="60"/>
      <c r="H248" s="60"/>
      <c r="I248" s="60"/>
      <c r="J248" s="60"/>
      <c r="K248" s="60"/>
      <c r="L248" s="60"/>
      <c r="M248" s="60"/>
      <c r="N248" s="60"/>
      <c r="O248" s="118"/>
      <c r="P248" s="62" t="s">
        <v>9</v>
      </c>
      <c r="Q248" s="60"/>
      <c r="R248" s="60"/>
      <c r="S248" s="60"/>
      <c r="T248" s="60"/>
      <c r="U248" s="60"/>
      <c r="V248" s="118"/>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86"/>
      <c r="BT248" s="60"/>
      <c r="BU248" s="60"/>
      <c r="BV248" s="118"/>
      <c r="BW248" s="60"/>
      <c r="BX248" s="60"/>
      <c r="BY248" s="60"/>
      <c r="BZ248" s="86"/>
      <c r="CA248" s="60"/>
      <c r="CB248" s="86"/>
      <c r="CC248" s="152"/>
      <c r="CD248" s="118"/>
      <c r="CE248" s="60"/>
      <c r="CF248" s="60"/>
      <c r="CG248" s="60"/>
      <c r="CH248" s="60"/>
      <c r="CI248" s="60"/>
      <c r="CJ248" s="60"/>
      <c r="CK248" s="60"/>
      <c r="CL248" s="60"/>
      <c r="CM248" s="60"/>
      <c r="CN248" s="81"/>
    </row>
    <row r="249" spans="1:92" ht="43.2">
      <c r="A249" s="2" t="s">
        <v>554</v>
      </c>
      <c r="B249" s="2" t="s">
        <v>565</v>
      </c>
      <c r="C249" s="2" t="s">
        <v>364</v>
      </c>
      <c r="D249" s="2" t="s">
        <v>618</v>
      </c>
      <c r="E249" s="3" t="s">
        <v>404</v>
      </c>
      <c r="F249" s="60"/>
      <c r="G249" s="60"/>
      <c r="H249" s="60"/>
      <c r="I249" s="60"/>
      <c r="J249" s="60"/>
      <c r="K249" s="60"/>
      <c r="L249" s="60"/>
      <c r="M249" s="60"/>
      <c r="N249" s="60"/>
      <c r="O249" s="118"/>
      <c r="P249" s="62" t="s">
        <v>9</v>
      </c>
      <c r="Q249" s="60"/>
      <c r="R249" s="60"/>
      <c r="S249" s="60"/>
      <c r="T249" s="60"/>
      <c r="U249" s="60"/>
      <c r="V249" s="118"/>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t="s">
        <v>833</v>
      </c>
      <c r="BE249" s="60"/>
      <c r="BF249" s="60" t="s">
        <v>834</v>
      </c>
      <c r="BG249" s="60"/>
      <c r="BH249" s="60"/>
      <c r="BI249" s="60"/>
      <c r="BJ249" s="60"/>
      <c r="BK249" s="60"/>
      <c r="BL249" s="60"/>
      <c r="BM249" s="60"/>
      <c r="BN249" s="60"/>
      <c r="BO249" s="60"/>
      <c r="BP249" s="60"/>
      <c r="BQ249" s="60"/>
      <c r="BR249" s="60"/>
      <c r="BS249" s="86"/>
      <c r="BT249" s="60"/>
      <c r="BU249" s="60"/>
      <c r="BV249" s="118"/>
      <c r="BW249" s="60"/>
      <c r="BX249" s="60"/>
      <c r="BY249" s="60"/>
      <c r="BZ249" s="86"/>
      <c r="CA249" s="60" t="s">
        <v>497</v>
      </c>
      <c r="CB249" s="86"/>
      <c r="CC249" s="152"/>
      <c r="CD249" s="118"/>
      <c r="CE249" s="60"/>
      <c r="CF249" s="60"/>
      <c r="CG249" s="60"/>
      <c r="CH249" s="60"/>
      <c r="CI249" s="60"/>
      <c r="CJ249" s="60"/>
      <c r="CK249" s="60"/>
      <c r="CL249" s="60"/>
      <c r="CM249" s="60"/>
      <c r="CN249" s="81"/>
    </row>
    <row r="250" spans="1:92">
      <c r="A250" s="2" t="s">
        <v>554</v>
      </c>
      <c r="B250" s="2" t="s">
        <v>565</v>
      </c>
      <c r="C250" s="2" t="s">
        <v>364</v>
      </c>
      <c r="D250" s="2" t="s">
        <v>618</v>
      </c>
      <c r="E250" s="3" t="s">
        <v>405</v>
      </c>
      <c r="F250" s="60"/>
      <c r="G250" s="60"/>
      <c r="H250" s="60"/>
      <c r="I250" s="60"/>
      <c r="J250" s="60"/>
      <c r="K250" s="60"/>
      <c r="L250" s="60"/>
      <c r="M250" s="60"/>
      <c r="N250" s="60"/>
      <c r="O250" s="118"/>
      <c r="P250" s="62" t="s">
        <v>9</v>
      </c>
      <c r="Q250" s="60"/>
      <c r="R250" s="60"/>
      <c r="S250" s="60"/>
      <c r="T250" s="60"/>
      <c r="U250" s="60"/>
      <c r="V250" s="118"/>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86"/>
      <c r="BT250" s="60"/>
      <c r="BU250" s="60"/>
      <c r="BV250" s="118"/>
      <c r="BW250" s="60"/>
      <c r="BX250" s="60"/>
      <c r="BY250" s="60"/>
      <c r="BZ250" s="86"/>
      <c r="CA250" s="60"/>
      <c r="CB250" s="86"/>
      <c r="CC250" s="152"/>
      <c r="CD250" s="118"/>
      <c r="CE250" s="60"/>
      <c r="CF250" s="60"/>
      <c r="CG250" s="60"/>
      <c r="CH250" s="60"/>
      <c r="CI250" s="60"/>
      <c r="CJ250" s="60"/>
      <c r="CK250" s="60"/>
      <c r="CL250" s="60"/>
      <c r="CM250" s="60"/>
      <c r="CN250" s="81"/>
    </row>
    <row r="251" spans="1:92">
      <c r="A251" s="2" t="s">
        <v>554</v>
      </c>
      <c r="B251" s="2" t="s">
        <v>565</v>
      </c>
      <c r="C251" s="2" t="s">
        <v>364</v>
      </c>
      <c r="D251" s="2" t="s">
        <v>618</v>
      </c>
      <c r="E251" s="3" t="s">
        <v>406</v>
      </c>
      <c r="F251" s="60"/>
      <c r="G251" s="60"/>
      <c r="H251" s="60"/>
      <c r="I251" s="60"/>
      <c r="J251" s="60"/>
      <c r="K251" s="60"/>
      <c r="L251" s="60"/>
      <c r="M251" s="60"/>
      <c r="N251" s="60"/>
      <c r="O251" s="118"/>
      <c r="P251" s="62" t="s">
        <v>9</v>
      </c>
      <c r="Q251" s="60"/>
      <c r="R251" s="60"/>
      <c r="S251" s="60"/>
      <c r="T251" s="60"/>
      <c r="U251" s="60"/>
      <c r="V251" s="118"/>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60"/>
      <c r="BN251" s="60"/>
      <c r="BO251" s="60"/>
      <c r="BP251" s="60"/>
      <c r="BQ251" s="60"/>
      <c r="BR251" s="60"/>
      <c r="BS251" s="86"/>
      <c r="BT251" s="60"/>
      <c r="BU251" s="60"/>
      <c r="BV251" s="118"/>
      <c r="BW251" s="60"/>
      <c r="BX251" s="60"/>
      <c r="BY251" s="60"/>
      <c r="BZ251" s="86"/>
      <c r="CA251" s="60"/>
      <c r="CB251" s="86"/>
      <c r="CC251" s="152"/>
      <c r="CD251" s="118"/>
      <c r="CE251" s="60"/>
      <c r="CF251" s="60"/>
      <c r="CG251" s="60"/>
      <c r="CH251" s="60"/>
      <c r="CI251" s="60"/>
      <c r="CJ251" s="60"/>
      <c r="CK251" s="60"/>
      <c r="CL251" s="60"/>
      <c r="CM251" s="60"/>
      <c r="CN251" s="81"/>
    </row>
    <row r="252" spans="1:92" ht="43.2">
      <c r="A252" s="2" t="s">
        <v>554</v>
      </c>
      <c r="B252" s="2" t="s">
        <v>565</v>
      </c>
      <c r="C252" s="2" t="s">
        <v>577</v>
      </c>
      <c r="D252" s="2" t="s">
        <v>618</v>
      </c>
      <c r="E252" s="3" t="s">
        <v>574</v>
      </c>
      <c r="F252" s="60"/>
      <c r="G252" s="60"/>
      <c r="H252" s="60"/>
      <c r="I252" s="60"/>
      <c r="J252" s="60"/>
      <c r="K252" s="60"/>
      <c r="L252" s="60"/>
      <c r="M252" s="60"/>
      <c r="N252" s="60" t="s">
        <v>537</v>
      </c>
      <c r="O252" s="118"/>
      <c r="P252" s="60"/>
      <c r="Q252" s="60"/>
      <c r="R252" s="60"/>
      <c r="S252" s="60"/>
      <c r="T252" s="60"/>
      <c r="U252" s="61"/>
      <c r="V252" s="118"/>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86"/>
      <c r="BT252" s="60"/>
      <c r="BU252" s="60"/>
      <c r="BV252" s="118"/>
      <c r="BW252" s="60"/>
      <c r="BX252" s="60"/>
      <c r="BY252" s="60"/>
      <c r="BZ252" s="86"/>
      <c r="CA252" s="60"/>
      <c r="CB252" s="86"/>
      <c r="CC252" s="152"/>
      <c r="CD252" s="118"/>
      <c r="CE252" s="60"/>
      <c r="CF252" s="60"/>
      <c r="CG252" s="60"/>
      <c r="CH252" s="60"/>
      <c r="CI252" s="60"/>
      <c r="CJ252" s="60"/>
      <c r="CK252" s="60"/>
      <c r="CL252" s="60"/>
      <c r="CM252" s="60"/>
      <c r="CN252" s="81"/>
    </row>
    <row r="253" spans="1:92" ht="28.8">
      <c r="A253" s="2" t="s">
        <v>554</v>
      </c>
      <c r="B253" s="2" t="s">
        <v>642</v>
      </c>
      <c r="C253" s="2" t="s">
        <v>607</v>
      </c>
      <c r="D253" s="2" t="s">
        <v>618</v>
      </c>
      <c r="E253" s="3" t="s">
        <v>1314</v>
      </c>
      <c r="F253" s="60"/>
      <c r="G253" s="60"/>
      <c r="H253" s="60"/>
      <c r="I253" s="60"/>
      <c r="J253" s="60"/>
      <c r="K253" s="60"/>
      <c r="L253" s="60"/>
      <c r="M253" s="60"/>
      <c r="N253" s="60"/>
      <c r="O253" s="118"/>
      <c r="P253" s="60"/>
      <c r="Q253" s="60"/>
      <c r="R253" s="60"/>
      <c r="S253" s="60"/>
      <c r="T253" s="60"/>
      <c r="U253" s="61"/>
      <c r="V253" s="118"/>
      <c r="W253" s="60"/>
      <c r="X253" s="60"/>
      <c r="Y253" s="60"/>
      <c r="Z253" s="60"/>
      <c r="AA253" s="60"/>
      <c r="AB253" s="60"/>
      <c r="AC253" s="60"/>
      <c r="AD253" s="60"/>
      <c r="AE253" s="60"/>
      <c r="AF253" s="60"/>
      <c r="AG253" s="60"/>
      <c r="AH253" s="60"/>
      <c r="AI253" s="60"/>
      <c r="AJ253" s="60"/>
      <c r="AK253" s="60"/>
      <c r="AL253" s="60"/>
      <c r="AM253" s="60"/>
      <c r="AN253" s="60"/>
      <c r="AO253" s="60" t="s">
        <v>1315</v>
      </c>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118"/>
      <c r="BW253" s="60"/>
      <c r="BX253" s="60"/>
      <c r="BY253" s="60"/>
      <c r="BZ253" s="86"/>
      <c r="CA253" s="60"/>
      <c r="CB253" s="86"/>
      <c r="CC253" s="152"/>
      <c r="CD253" s="118"/>
      <c r="CE253" s="60"/>
      <c r="CF253" s="60"/>
      <c r="CG253" s="60"/>
      <c r="CH253" s="60"/>
      <c r="CI253" s="60"/>
      <c r="CJ253" s="60"/>
      <c r="CK253" s="60"/>
      <c r="CL253" s="60"/>
      <c r="CM253" s="60"/>
      <c r="CN253" s="81"/>
    </row>
    <row r="254" spans="1:92" ht="28.8">
      <c r="A254" s="2" t="s">
        <v>554</v>
      </c>
      <c r="B254" s="2" t="s">
        <v>565</v>
      </c>
      <c r="C254" s="2" t="s">
        <v>540</v>
      </c>
      <c r="D254" s="2" t="s">
        <v>618</v>
      </c>
      <c r="E254" s="3" t="s">
        <v>596</v>
      </c>
      <c r="F254" s="60"/>
      <c r="G254" s="60"/>
      <c r="H254" s="60"/>
      <c r="I254" s="60"/>
      <c r="J254" s="60"/>
      <c r="K254" s="60"/>
      <c r="L254" s="60"/>
      <c r="M254" s="60"/>
      <c r="N254" s="60" t="s">
        <v>541</v>
      </c>
      <c r="O254" s="118"/>
      <c r="P254" s="60"/>
      <c r="Q254" s="60"/>
      <c r="R254" s="60"/>
      <c r="S254" s="60"/>
      <c r="T254" s="60" t="s">
        <v>1463</v>
      </c>
      <c r="U254" s="61"/>
      <c r="V254" s="118"/>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86"/>
      <c r="BT254" s="60"/>
      <c r="BU254" s="60"/>
      <c r="BV254" s="118"/>
      <c r="BW254" s="60"/>
      <c r="BX254" s="60"/>
      <c r="BY254" s="60"/>
      <c r="BZ254" s="86" t="s">
        <v>935</v>
      </c>
      <c r="CA254" s="60"/>
      <c r="CB254" s="86"/>
      <c r="CC254" s="152"/>
      <c r="CD254" s="118"/>
      <c r="CE254" s="60"/>
      <c r="CF254" s="60"/>
      <c r="CG254" s="60"/>
      <c r="CH254" s="60"/>
      <c r="CI254" s="60"/>
      <c r="CJ254" s="60"/>
      <c r="CK254" s="60"/>
      <c r="CL254" s="60"/>
      <c r="CM254" s="60"/>
      <c r="CN254" s="81"/>
    </row>
    <row r="255" spans="1:92" ht="316.8">
      <c r="A255" s="2" t="s">
        <v>554</v>
      </c>
      <c r="B255" s="2" t="s">
        <v>565</v>
      </c>
      <c r="C255" s="2" t="s">
        <v>364</v>
      </c>
      <c r="D255" s="2" t="s">
        <v>360</v>
      </c>
      <c r="E255" s="3" t="s">
        <v>1344</v>
      </c>
      <c r="F255" s="60"/>
      <c r="G255" s="60"/>
      <c r="H255" s="60"/>
      <c r="I255" s="60"/>
      <c r="J255" s="60"/>
      <c r="K255" s="60"/>
      <c r="L255" s="60"/>
      <c r="M255" s="60"/>
      <c r="N255" s="60" t="s">
        <v>555</v>
      </c>
      <c r="O255" s="118"/>
      <c r="P255" s="60"/>
      <c r="Q255" s="60"/>
      <c r="R255" s="60"/>
      <c r="S255" s="60"/>
      <c r="T255" s="60"/>
      <c r="U255" s="61"/>
      <c r="V255" s="118"/>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t="s">
        <v>832</v>
      </c>
      <c r="BD255" s="60"/>
      <c r="BE255" s="60"/>
      <c r="BF255" s="60" t="s">
        <v>825</v>
      </c>
      <c r="BG255" s="60"/>
      <c r="BH255" s="60"/>
      <c r="BI255" s="60"/>
      <c r="BJ255" s="60"/>
      <c r="BK255" s="60"/>
      <c r="BL255" s="60"/>
      <c r="BM255" s="60"/>
      <c r="BN255" s="60"/>
      <c r="BO255" s="60"/>
      <c r="BP255" s="60"/>
      <c r="BQ255" s="60"/>
      <c r="BR255" s="60"/>
      <c r="BS255" s="86"/>
      <c r="BT255" s="60"/>
      <c r="BU255" s="60"/>
      <c r="BV255" s="118"/>
      <c r="BW255" s="60"/>
      <c r="BX255" s="60"/>
      <c r="BY255" s="60"/>
      <c r="BZ255" s="86"/>
      <c r="CA255" s="60"/>
      <c r="CB255" s="86"/>
      <c r="CC255" s="152"/>
      <c r="CD255" s="118"/>
      <c r="CE255" s="60"/>
      <c r="CF255" s="60"/>
      <c r="CG255" s="60"/>
      <c r="CH255" s="60"/>
      <c r="CI255" s="60"/>
      <c r="CJ255" s="60"/>
      <c r="CK255" s="60"/>
      <c r="CL255" s="60"/>
      <c r="CM255" s="60"/>
      <c r="CN255" s="81"/>
    </row>
    <row r="256" spans="1:92" ht="129.6">
      <c r="A256" s="2" t="s">
        <v>554</v>
      </c>
      <c r="B256" s="2" t="s">
        <v>642</v>
      </c>
      <c r="C256" s="2" t="s">
        <v>607</v>
      </c>
      <c r="D256" s="2" t="s">
        <v>618</v>
      </c>
      <c r="E256" s="3" t="s">
        <v>735</v>
      </c>
      <c r="F256" s="60"/>
      <c r="G256" s="60"/>
      <c r="H256" s="60"/>
      <c r="I256" s="60"/>
      <c r="J256" s="60"/>
      <c r="K256" s="60"/>
      <c r="L256" s="60"/>
      <c r="M256" s="60"/>
      <c r="N256" s="60"/>
      <c r="O256" s="118"/>
      <c r="P256" s="60"/>
      <c r="Q256" s="60"/>
      <c r="R256" s="60"/>
      <c r="S256" s="60"/>
      <c r="T256" s="60" t="s">
        <v>1463</v>
      </c>
      <c r="U256" s="61"/>
      <c r="V256" s="118"/>
      <c r="W256" s="60"/>
      <c r="X256" s="60"/>
      <c r="Y256" s="60"/>
      <c r="Z256" s="60"/>
      <c r="AA256" s="60"/>
      <c r="AB256" s="60"/>
      <c r="AC256" s="60"/>
      <c r="AD256" s="60"/>
      <c r="AE256" s="60" t="s">
        <v>1402</v>
      </c>
      <c r="AF256" s="60"/>
      <c r="AG256" s="60"/>
      <c r="AH256" s="60"/>
      <c r="AI256" s="60"/>
      <c r="AJ256" s="60"/>
      <c r="AK256" s="60"/>
      <c r="AL256" s="60"/>
      <c r="AM256" s="60"/>
      <c r="AN256" s="60"/>
      <c r="AO256" s="60" t="s">
        <v>1317</v>
      </c>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t="s">
        <v>985</v>
      </c>
      <c r="BN256" s="60"/>
      <c r="BO256" s="60"/>
      <c r="BP256" s="60" t="s">
        <v>1047</v>
      </c>
      <c r="BQ256" s="60"/>
      <c r="BR256" s="60"/>
      <c r="BS256" s="86"/>
      <c r="BT256" s="60"/>
      <c r="BU256" s="60"/>
      <c r="BV256" s="118"/>
      <c r="BW256" s="60"/>
      <c r="BX256" s="60"/>
      <c r="BY256" s="60" t="s">
        <v>734</v>
      </c>
      <c r="BZ256" s="86"/>
      <c r="CA256" s="60"/>
      <c r="CB256" s="86"/>
      <c r="CC256" s="152"/>
      <c r="CD256" s="118"/>
      <c r="CE256" s="60"/>
      <c r="CF256" s="60"/>
      <c r="CG256" s="60"/>
      <c r="CH256" s="60"/>
      <c r="CI256" s="60"/>
      <c r="CJ256" s="60"/>
      <c r="CK256" s="60"/>
      <c r="CL256" s="60"/>
      <c r="CM256" s="60"/>
      <c r="CN256" s="81"/>
    </row>
    <row r="257" spans="1:92" ht="36">
      <c r="A257" s="2" t="s">
        <v>277</v>
      </c>
      <c r="B257" s="2" t="s">
        <v>565</v>
      </c>
      <c r="C257" s="2" t="s">
        <v>282</v>
      </c>
      <c r="D257" s="2" t="s">
        <v>618</v>
      </c>
      <c r="E257" s="3" t="s">
        <v>13</v>
      </c>
      <c r="F257" s="60" t="s">
        <v>665</v>
      </c>
      <c r="G257" s="60"/>
      <c r="H257" s="60"/>
      <c r="I257" s="60"/>
      <c r="J257" s="60"/>
      <c r="K257" s="60"/>
      <c r="L257" s="60"/>
      <c r="M257" s="60"/>
      <c r="N257" s="60"/>
      <c r="O257" s="118"/>
      <c r="P257" s="60"/>
      <c r="Q257" s="60"/>
      <c r="R257" s="60"/>
      <c r="S257" s="60"/>
      <c r="T257" s="60"/>
      <c r="U257" s="60"/>
      <c r="V257" s="118"/>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86"/>
      <c r="BT257" s="60"/>
      <c r="BU257" s="60"/>
      <c r="BV257" s="118"/>
      <c r="BW257" s="60"/>
      <c r="BX257" s="60"/>
      <c r="BY257" s="60"/>
      <c r="BZ257" s="86"/>
      <c r="CA257" s="60"/>
      <c r="CB257" s="86"/>
      <c r="CC257" s="152"/>
      <c r="CD257" s="118"/>
      <c r="CE257" s="60"/>
      <c r="CF257" s="60"/>
      <c r="CG257" s="60"/>
      <c r="CH257" s="60"/>
      <c r="CI257" s="60"/>
      <c r="CJ257" s="60"/>
      <c r="CK257" s="60"/>
      <c r="CL257" s="60"/>
      <c r="CM257" s="60"/>
      <c r="CN257" s="81"/>
    </row>
    <row r="258" spans="1:92" ht="183" customHeight="1">
      <c r="A258" s="2" t="s">
        <v>277</v>
      </c>
      <c r="B258" s="2" t="s">
        <v>565</v>
      </c>
      <c r="C258" s="2" t="s">
        <v>364</v>
      </c>
      <c r="D258" s="2" t="s">
        <v>618</v>
      </c>
      <c r="E258" s="3" t="s">
        <v>504</v>
      </c>
      <c r="F258" s="60" t="s">
        <v>1334</v>
      </c>
      <c r="G258" s="60"/>
      <c r="H258" s="60"/>
      <c r="I258" s="60"/>
      <c r="J258" s="60"/>
      <c r="K258" s="60"/>
      <c r="L258" s="60"/>
      <c r="M258" s="60"/>
      <c r="N258" s="60" t="s">
        <v>539</v>
      </c>
      <c r="O258" s="118"/>
      <c r="P258" s="60"/>
      <c r="Q258" s="60"/>
      <c r="R258" s="60"/>
      <c r="S258" s="60"/>
      <c r="T258" s="60"/>
      <c r="U258" s="61"/>
      <c r="V258" s="118"/>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86"/>
      <c r="BT258" s="60"/>
      <c r="BU258" s="60"/>
      <c r="BV258" s="118"/>
      <c r="BW258" s="60"/>
      <c r="BX258" s="60"/>
      <c r="BY258" s="60"/>
      <c r="BZ258" s="86" t="s">
        <v>1489</v>
      </c>
      <c r="CA258" s="60"/>
      <c r="CB258" s="86"/>
      <c r="CC258" s="152"/>
      <c r="CD258" s="118"/>
      <c r="CE258" s="60"/>
      <c r="CF258" s="60"/>
      <c r="CG258" s="60"/>
      <c r="CH258" s="60"/>
      <c r="CI258" s="60"/>
      <c r="CJ258" s="60"/>
      <c r="CK258" s="60"/>
      <c r="CL258" s="60"/>
      <c r="CM258" s="60"/>
      <c r="CN258" s="81"/>
    </row>
    <row r="259" spans="1:92" ht="50.25" customHeight="1">
      <c r="A259" s="2" t="s">
        <v>277</v>
      </c>
      <c r="B259" s="2" t="s">
        <v>565</v>
      </c>
      <c r="C259" s="2" t="s">
        <v>364</v>
      </c>
      <c r="D259" s="2" t="s">
        <v>618</v>
      </c>
      <c r="E259" s="3" t="s">
        <v>575</v>
      </c>
      <c r="F259" s="60" t="s">
        <v>666</v>
      </c>
      <c r="G259" s="60"/>
      <c r="H259" s="60"/>
      <c r="I259" s="60"/>
      <c r="J259" s="60"/>
      <c r="K259" s="60"/>
      <c r="L259" s="60"/>
      <c r="M259" s="60"/>
      <c r="N259" s="60"/>
      <c r="O259" s="118"/>
      <c r="P259" s="60"/>
      <c r="Q259" s="60"/>
      <c r="R259" s="60"/>
      <c r="S259" s="60"/>
      <c r="T259" s="60"/>
      <c r="U259" s="60"/>
      <c r="V259" s="118"/>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86"/>
      <c r="BT259" s="60"/>
      <c r="BU259" s="60"/>
      <c r="BV259" s="118"/>
      <c r="BW259" s="60"/>
      <c r="BX259" s="60"/>
      <c r="BY259" s="60" t="s">
        <v>720</v>
      </c>
      <c r="BZ259" s="86"/>
      <c r="CA259" s="60"/>
      <c r="CB259" s="86"/>
      <c r="CC259" s="152"/>
      <c r="CD259" s="118"/>
      <c r="CE259" s="60"/>
      <c r="CF259" s="60"/>
      <c r="CG259" s="60"/>
      <c r="CH259" s="60"/>
      <c r="CI259" s="60"/>
      <c r="CJ259" s="60"/>
      <c r="CK259" s="60"/>
      <c r="CL259" s="60"/>
      <c r="CM259" s="60"/>
      <c r="CN259" s="81"/>
    </row>
    <row r="260" spans="1:92" ht="172.8">
      <c r="A260" s="2" t="s">
        <v>277</v>
      </c>
      <c r="B260" s="2" t="s">
        <v>645</v>
      </c>
      <c r="C260" s="2" t="s">
        <v>607</v>
      </c>
      <c r="D260" s="2" t="s">
        <v>638</v>
      </c>
      <c r="E260" s="3" t="s">
        <v>655</v>
      </c>
      <c r="F260" s="60" t="s">
        <v>1334</v>
      </c>
      <c r="G260" s="60"/>
      <c r="H260" s="60"/>
      <c r="I260" s="60"/>
      <c r="J260" s="60"/>
      <c r="K260" s="60"/>
      <c r="L260" s="60"/>
      <c r="M260" s="60"/>
      <c r="N260" s="60"/>
      <c r="O260" s="118"/>
      <c r="P260" s="60"/>
      <c r="Q260" s="60"/>
      <c r="R260" s="60"/>
      <c r="S260" s="60"/>
      <c r="T260" s="60"/>
      <c r="U260" s="61"/>
      <c r="V260" s="118"/>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86"/>
      <c r="BT260" s="60"/>
      <c r="BU260" s="60"/>
      <c r="BV260" s="118"/>
      <c r="BW260" s="60"/>
      <c r="BX260" s="60"/>
      <c r="BY260" s="60" t="s">
        <v>656</v>
      </c>
      <c r="BZ260" s="86" t="s">
        <v>934</v>
      </c>
      <c r="CA260" s="60"/>
      <c r="CB260" s="86" t="s">
        <v>752</v>
      </c>
      <c r="CC260" s="152"/>
      <c r="CD260" s="118"/>
      <c r="CE260" s="60"/>
      <c r="CF260" s="60"/>
      <c r="CG260" s="60"/>
      <c r="CH260" s="60"/>
      <c r="CI260" s="60"/>
      <c r="CJ260" s="60"/>
      <c r="CK260" s="60"/>
      <c r="CL260" s="60"/>
      <c r="CM260" s="60"/>
      <c r="CN260" s="81"/>
    </row>
    <row r="261" spans="1:92">
      <c r="A261" s="2"/>
      <c r="B261" s="2"/>
      <c r="C261" s="2"/>
      <c r="D261" s="2"/>
      <c r="E261" s="3" t="s">
        <v>367</v>
      </c>
      <c r="F261" s="60"/>
      <c r="G261" s="60"/>
      <c r="H261" s="60"/>
      <c r="I261" s="60"/>
      <c r="J261" s="60"/>
      <c r="K261" s="60"/>
      <c r="L261" s="60"/>
      <c r="M261" s="60"/>
      <c r="N261" s="60"/>
      <c r="O261" s="118"/>
      <c r="P261" s="60"/>
      <c r="Q261" s="60"/>
      <c r="R261" s="60"/>
      <c r="S261" s="60"/>
      <c r="T261" s="60"/>
      <c r="U261" s="61"/>
      <c r="V261" s="118"/>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118"/>
      <c r="BW261" s="60"/>
      <c r="BX261" s="60"/>
      <c r="BY261" s="60"/>
      <c r="BZ261" s="60"/>
      <c r="CA261" s="60"/>
      <c r="CB261" s="86"/>
      <c r="CC261" s="152"/>
      <c r="CD261" s="118"/>
      <c r="CE261" s="60"/>
      <c r="CF261" s="60"/>
      <c r="CG261" s="60"/>
      <c r="CH261" s="60"/>
      <c r="CI261" s="60"/>
      <c r="CJ261" s="60"/>
      <c r="CK261" s="60"/>
      <c r="CL261" s="60"/>
      <c r="CM261" s="60"/>
      <c r="CN261" s="81"/>
    </row>
    <row r="262" spans="1:92">
      <c r="A262" s="2"/>
      <c r="B262" s="2"/>
      <c r="C262" s="2"/>
      <c r="D262" s="2"/>
      <c r="E262" s="3" t="s">
        <v>367</v>
      </c>
      <c r="F262" s="60"/>
      <c r="G262" s="60"/>
      <c r="H262" s="60"/>
      <c r="I262" s="60"/>
      <c r="J262" s="60"/>
      <c r="K262" s="60"/>
      <c r="L262" s="60"/>
      <c r="M262" s="60"/>
      <c r="N262" s="60"/>
      <c r="O262" s="118"/>
      <c r="P262" s="60"/>
      <c r="Q262" s="60"/>
      <c r="R262" s="60"/>
      <c r="S262" s="60"/>
      <c r="T262" s="60"/>
      <c r="U262" s="61"/>
      <c r="V262" s="118"/>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118"/>
      <c r="BW262" s="60"/>
      <c r="BX262" s="60"/>
      <c r="BY262" s="60"/>
      <c r="BZ262" s="60"/>
      <c r="CA262" s="60"/>
      <c r="CB262" s="86"/>
      <c r="CC262" s="152"/>
      <c r="CD262" s="118"/>
      <c r="CE262" s="60"/>
      <c r="CF262" s="60"/>
      <c r="CG262" s="60"/>
      <c r="CH262" s="60"/>
      <c r="CI262" s="60"/>
      <c r="CJ262" s="60"/>
      <c r="CK262" s="60"/>
      <c r="CL262" s="60"/>
      <c r="CM262" s="60"/>
      <c r="CN262" s="81"/>
    </row>
    <row r="263" spans="1:92">
      <c r="A263" s="2"/>
      <c r="B263" s="2"/>
      <c r="C263" s="2"/>
      <c r="D263" s="2"/>
      <c r="E263" s="3" t="s">
        <v>367</v>
      </c>
      <c r="F263" s="60"/>
      <c r="G263" s="60"/>
      <c r="H263" s="60"/>
      <c r="I263" s="60"/>
      <c r="J263" s="60"/>
      <c r="K263" s="60"/>
      <c r="L263" s="60"/>
      <c r="M263" s="60"/>
      <c r="N263" s="60"/>
      <c r="O263" s="118"/>
      <c r="P263" s="60"/>
      <c r="Q263" s="60"/>
      <c r="R263" s="60"/>
      <c r="S263" s="60"/>
      <c r="T263" s="60"/>
      <c r="U263" s="61"/>
      <c r="V263" s="118"/>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118"/>
      <c r="BW263" s="60"/>
      <c r="BX263" s="60"/>
      <c r="BY263" s="60"/>
      <c r="BZ263" s="60"/>
      <c r="CA263" s="60"/>
      <c r="CB263" s="86"/>
      <c r="CC263" s="152"/>
      <c r="CD263" s="118"/>
      <c r="CE263" s="60"/>
      <c r="CF263" s="60"/>
      <c r="CG263" s="60"/>
      <c r="CH263" s="60"/>
      <c r="CI263" s="60"/>
      <c r="CJ263" s="60"/>
      <c r="CK263" s="60"/>
      <c r="CL263" s="60"/>
      <c r="CM263" s="60"/>
      <c r="CN263" s="81"/>
    </row>
    <row r="264" spans="1:92">
      <c r="A264" s="2"/>
      <c r="B264" s="2"/>
      <c r="C264" s="2"/>
      <c r="D264" s="2"/>
      <c r="E264" s="3" t="s">
        <v>367</v>
      </c>
      <c r="F264" s="60"/>
      <c r="G264" s="60"/>
      <c r="H264" s="60"/>
      <c r="I264" s="60"/>
      <c r="J264" s="60"/>
      <c r="K264" s="60"/>
      <c r="L264" s="60"/>
      <c r="M264" s="60"/>
      <c r="N264" s="60"/>
      <c r="O264" s="118"/>
      <c r="P264" s="60"/>
      <c r="Q264" s="60"/>
      <c r="R264" s="60"/>
      <c r="S264" s="60"/>
      <c r="T264" s="60"/>
      <c r="U264" s="61"/>
      <c r="V264" s="118"/>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118"/>
      <c r="BW264" s="60"/>
      <c r="BX264" s="60"/>
      <c r="BY264" s="60"/>
      <c r="BZ264" s="60"/>
      <c r="CA264" s="60"/>
      <c r="CB264" s="86"/>
      <c r="CC264" s="152"/>
      <c r="CD264" s="118"/>
      <c r="CE264" s="60"/>
      <c r="CF264" s="60"/>
      <c r="CG264" s="60"/>
      <c r="CH264" s="60"/>
      <c r="CI264" s="60"/>
      <c r="CJ264" s="60"/>
      <c r="CK264" s="60"/>
      <c r="CL264" s="60"/>
      <c r="CM264" s="60"/>
      <c r="CN264" s="81"/>
    </row>
    <row r="265" spans="1:92">
      <c r="A265" s="2"/>
      <c r="B265" s="2"/>
      <c r="C265" s="2"/>
      <c r="D265" s="2"/>
      <c r="E265" s="3" t="s">
        <v>367</v>
      </c>
      <c r="F265" s="60"/>
      <c r="G265" s="60"/>
      <c r="H265" s="60"/>
      <c r="I265" s="60"/>
      <c r="J265" s="60"/>
      <c r="K265" s="60"/>
      <c r="L265" s="60"/>
      <c r="M265" s="60"/>
      <c r="N265" s="60"/>
      <c r="O265" s="118"/>
      <c r="P265" s="60"/>
      <c r="Q265" s="60"/>
      <c r="R265" s="60"/>
      <c r="S265" s="60"/>
      <c r="T265" s="60"/>
      <c r="U265" s="61"/>
      <c r="V265" s="118"/>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118"/>
      <c r="BW265" s="60"/>
      <c r="BX265" s="60"/>
      <c r="BY265" s="60"/>
      <c r="BZ265" s="60"/>
      <c r="CA265" s="60"/>
      <c r="CB265" s="86"/>
      <c r="CC265" s="152"/>
      <c r="CD265" s="118"/>
      <c r="CE265" s="60"/>
      <c r="CF265" s="60"/>
      <c r="CG265" s="60"/>
      <c r="CH265" s="60"/>
      <c r="CI265" s="60"/>
      <c r="CJ265" s="60"/>
      <c r="CK265" s="60"/>
      <c r="CL265" s="60"/>
      <c r="CM265" s="60"/>
      <c r="CN265" s="81"/>
    </row>
    <row r="266" spans="1:92">
      <c r="A266" s="2"/>
      <c r="B266" s="2"/>
      <c r="C266" s="2"/>
      <c r="D266" s="2"/>
      <c r="E266" s="3" t="s">
        <v>367</v>
      </c>
      <c r="F266" s="60"/>
      <c r="G266" s="60"/>
      <c r="H266" s="60"/>
      <c r="I266" s="60"/>
      <c r="J266" s="60"/>
      <c r="K266" s="60"/>
      <c r="L266" s="60"/>
      <c r="M266" s="60"/>
      <c r="N266" s="60"/>
      <c r="O266" s="118"/>
      <c r="P266" s="60"/>
      <c r="Q266" s="60"/>
      <c r="R266" s="60"/>
      <c r="S266" s="60"/>
      <c r="T266" s="60"/>
      <c r="U266" s="61"/>
      <c r="V266" s="118"/>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118"/>
      <c r="BW266" s="60"/>
      <c r="BX266" s="60"/>
      <c r="BY266" s="60"/>
      <c r="BZ266" s="60"/>
      <c r="CA266" s="60"/>
      <c r="CB266" s="86"/>
      <c r="CC266" s="152"/>
      <c r="CD266" s="118"/>
      <c r="CE266" s="60"/>
      <c r="CF266" s="60"/>
      <c r="CG266" s="60"/>
      <c r="CH266" s="60"/>
      <c r="CI266" s="60"/>
      <c r="CJ266" s="60"/>
      <c r="CK266" s="60"/>
      <c r="CL266" s="60"/>
      <c r="CM266" s="60"/>
      <c r="CN266" s="81"/>
    </row>
    <row r="267" spans="1:92">
      <c r="A267" s="2"/>
      <c r="B267" s="2"/>
      <c r="C267" s="2"/>
      <c r="D267" s="2"/>
      <c r="E267" s="3" t="s">
        <v>367</v>
      </c>
      <c r="F267" s="60"/>
      <c r="G267" s="60"/>
      <c r="H267" s="60"/>
      <c r="I267" s="60"/>
      <c r="J267" s="60"/>
      <c r="K267" s="60"/>
      <c r="L267" s="60"/>
      <c r="M267" s="60"/>
      <c r="N267" s="60"/>
      <c r="O267" s="118"/>
      <c r="P267" s="60"/>
      <c r="Q267" s="60"/>
      <c r="R267" s="60"/>
      <c r="S267" s="60"/>
      <c r="T267" s="60"/>
      <c r="U267" s="61"/>
      <c r="V267" s="118"/>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118"/>
      <c r="BW267" s="60"/>
      <c r="BX267" s="60"/>
      <c r="BY267" s="60"/>
      <c r="BZ267" s="60"/>
      <c r="CA267" s="60"/>
      <c r="CB267" s="86"/>
      <c r="CC267" s="152"/>
      <c r="CD267" s="118"/>
      <c r="CE267" s="60"/>
      <c r="CF267" s="60"/>
      <c r="CG267" s="60"/>
      <c r="CH267" s="60"/>
      <c r="CI267" s="60"/>
      <c r="CJ267" s="60"/>
      <c r="CK267" s="60"/>
      <c r="CL267" s="60"/>
      <c r="CM267" s="60"/>
      <c r="CN267" s="81"/>
    </row>
    <row r="268" spans="1:92">
      <c r="A268" s="2"/>
      <c r="B268" s="2"/>
      <c r="C268" s="2"/>
      <c r="D268" s="2"/>
      <c r="E268" s="3" t="s">
        <v>367</v>
      </c>
      <c r="F268" s="60"/>
      <c r="G268" s="60"/>
      <c r="H268" s="60"/>
      <c r="I268" s="60"/>
      <c r="J268" s="60"/>
      <c r="K268" s="60"/>
      <c r="L268" s="60"/>
      <c r="M268" s="60"/>
      <c r="N268" s="60"/>
      <c r="O268" s="118"/>
      <c r="P268" s="60"/>
      <c r="Q268" s="60"/>
      <c r="R268" s="60"/>
      <c r="S268" s="60"/>
      <c r="T268" s="60"/>
      <c r="U268" s="61"/>
      <c r="V268" s="118"/>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118"/>
      <c r="BW268" s="60"/>
      <c r="BX268" s="60"/>
      <c r="BY268" s="60"/>
      <c r="BZ268" s="60"/>
      <c r="CA268" s="60"/>
      <c r="CB268" s="86"/>
      <c r="CC268" s="152"/>
      <c r="CD268" s="118"/>
      <c r="CE268" s="60"/>
      <c r="CF268" s="60"/>
      <c r="CG268" s="60"/>
      <c r="CH268" s="60"/>
      <c r="CI268" s="60"/>
      <c r="CJ268" s="60"/>
      <c r="CK268" s="60"/>
      <c r="CL268" s="60"/>
      <c r="CM268" s="60"/>
      <c r="CN268" s="81"/>
    </row>
    <row r="269" spans="1:92">
      <c r="A269" s="2"/>
      <c r="B269" s="2"/>
      <c r="C269" s="2"/>
      <c r="D269" s="2"/>
      <c r="E269" s="3" t="s">
        <v>367</v>
      </c>
      <c r="F269" s="60"/>
      <c r="G269" s="60"/>
      <c r="H269" s="60"/>
      <c r="I269" s="60"/>
      <c r="J269" s="60"/>
      <c r="K269" s="60"/>
      <c r="L269" s="60"/>
      <c r="M269" s="60"/>
      <c r="N269" s="60"/>
      <c r="O269" s="118"/>
      <c r="P269" s="60"/>
      <c r="Q269" s="60"/>
      <c r="R269" s="60"/>
      <c r="S269" s="60"/>
      <c r="T269" s="60"/>
      <c r="U269" s="61"/>
      <c r="V269" s="118"/>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118"/>
      <c r="BW269" s="60"/>
      <c r="BX269" s="60"/>
      <c r="BY269" s="60"/>
      <c r="BZ269" s="60"/>
      <c r="CA269" s="60"/>
      <c r="CB269" s="86"/>
      <c r="CC269" s="152"/>
      <c r="CD269" s="118"/>
      <c r="CE269" s="60"/>
      <c r="CF269" s="60"/>
      <c r="CG269" s="60"/>
      <c r="CH269" s="60"/>
      <c r="CI269" s="60"/>
      <c r="CJ269" s="60"/>
      <c r="CK269" s="60"/>
      <c r="CL269" s="60"/>
      <c r="CM269" s="60"/>
      <c r="CN269" s="81"/>
    </row>
    <row r="270" spans="1:92">
      <c r="A270" s="2"/>
      <c r="B270" s="2"/>
      <c r="C270" s="2"/>
      <c r="D270" s="2"/>
      <c r="E270" s="3" t="s">
        <v>367</v>
      </c>
      <c r="F270" s="60"/>
      <c r="G270" s="60"/>
      <c r="H270" s="60"/>
      <c r="I270" s="60"/>
      <c r="J270" s="60"/>
      <c r="K270" s="60"/>
      <c r="L270" s="60"/>
      <c r="M270" s="60"/>
      <c r="N270" s="60"/>
      <c r="O270" s="118"/>
      <c r="P270" s="60"/>
      <c r="Q270" s="60"/>
      <c r="R270" s="60"/>
      <c r="S270" s="60"/>
      <c r="T270" s="60"/>
      <c r="U270" s="61"/>
      <c r="V270" s="118"/>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118"/>
      <c r="BW270" s="60"/>
      <c r="BX270" s="60"/>
      <c r="BY270" s="60"/>
      <c r="BZ270" s="60"/>
      <c r="CA270" s="60"/>
      <c r="CB270" s="86"/>
      <c r="CC270" s="152"/>
      <c r="CD270" s="118"/>
      <c r="CE270" s="60"/>
      <c r="CF270" s="60"/>
      <c r="CG270" s="60"/>
      <c r="CH270" s="60"/>
      <c r="CI270" s="60"/>
      <c r="CJ270" s="60"/>
      <c r="CK270" s="60"/>
      <c r="CL270" s="60"/>
      <c r="CM270" s="60"/>
      <c r="CN270" s="81"/>
    </row>
    <row r="271" spans="1:92">
      <c r="A271" s="2"/>
      <c r="B271" s="2"/>
      <c r="C271" s="2"/>
      <c r="D271" s="2"/>
      <c r="E271" s="3" t="s">
        <v>367</v>
      </c>
      <c r="F271" s="60"/>
      <c r="G271" s="60"/>
      <c r="H271" s="60"/>
      <c r="I271" s="60"/>
      <c r="J271" s="60"/>
      <c r="K271" s="60"/>
      <c r="L271" s="60"/>
      <c r="M271" s="60"/>
      <c r="N271" s="60"/>
      <c r="O271" s="118"/>
      <c r="P271" s="60"/>
      <c r="Q271" s="60"/>
      <c r="R271" s="60"/>
      <c r="S271" s="60"/>
      <c r="T271" s="60"/>
      <c r="U271" s="61"/>
      <c r="V271" s="118"/>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118"/>
      <c r="BW271" s="60"/>
      <c r="BX271" s="60"/>
      <c r="BY271" s="60"/>
      <c r="BZ271" s="60"/>
      <c r="CA271" s="60"/>
      <c r="CB271" s="86"/>
      <c r="CC271" s="152"/>
      <c r="CD271" s="118"/>
      <c r="CE271" s="60"/>
      <c r="CF271" s="60"/>
      <c r="CG271" s="60"/>
      <c r="CH271" s="60"/>
      <c r="CI271" s="60"/>
      <c r="CJ271" s="60"/>
      <c r="CK271" s="60"/>
      <c r="CL271" s="60"/>
      <c r="CM271" s="60"/>
      <c r="CN271" s="81"/>
    </row>
    <row r="272" spans="1:92">
      <c r="A272" s="2"/>
      <c r="B272" s="2"/>
      <c r="C272" s="2"/>
      <c r="D272" s="2"/>
      <c r="E272" s="3" t="s">
        <v>367</v>
      </c>
      <c r="F272" s="60"/>
      <c r="G272" s="60"/>
      <c r="H272" s="60"/>
      <c r="I272" s="60"/>
      <c r="J272" s="60"/>
      <c r="K272" s="60"/>
      <c r="L272" s="60"/>
      <c r="M272" s="60"/>
      <c r="N272" s="60"/>
      <c r="O272" s="118"/>
      <c r="P272" s="60"/>
      <c r="Q272" s="60"/>
      <c r="R272" s="60"/>
      <c r="S272" s="60"/>
      <c r="T272" s="60"/>
      <c r="U272" s="61"/>
      <c r="V272" s="118"/>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118"/>
      <c r="BW272" s="60"/>
      <c r="BX272" s="60"/>
      <c r="BY272" s="60"/>
      <c r="BZ272" s="60"/>
      <c r="CA272" s="60"/>
      <c r="CB272" s="86"/>
      <c r="CC272" s="152"/>
      <c r="CD272" s="118"/>
      <c r="CE272" s="60"/>
      <c r="CF272" s="60"/>
      <c r="CG272" s="60"/>
      <c r="CH272" s="60"/>
      <c r="CI272" s="60"/>
      <c r="CJ272" s="60"/>
      <c r="CK272" s="60"/>
      <c r="CL272" s="60"/>
      <c r="CM272" s="60"/>
      <c r="CN272" s="81"/>
    </row>
    <row r="273" spans="1:92">
      <c r="A273" s="2"/>
      <c r="B273" s="2"/>
      <c r="C273" s="2"/>
      <c r="D273" s="2"/>
      <c r="E273" s="3" t="s">
        <v>367</v>
      </c>
      <c r="F273" s="60"/>
      <c r="G273" s="60"/>
      <c r="H273" s="60"/>
      <c r="I273" s="60"/>
      <c r="J273" s="60"/>
      <c r="K273" s="60"/>
      <c r="L273" s="60"/>
      <c r="M273" s="60"/>
      <c r="N273" s="60"/>
      <c r="O273" s="118"/>
      <c r="P273" s="60"/>
      <c r="Q273" s="60"/>
      <c r="R273" s="60"/>
      <c r="S273" s="60"/>
      <c r="T273" s="60"/>
      <c r="U273" s="61"/>
      <c r="V273" s="118"/>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118"/>
      <c r="BW273" s="60"/>
      <c r="BX273" s="60"/>
      <c r="BY273" s="60"/>
      <c r="BZ273" s="60"/>
      <c r="CA273" s="60"/>
      <c r="CB273" s="86"/>
      <c r="CC273" s="152"/>
      <c r="CD273" s="118"/>
      <c r="CE273" s="60"/>
      <c r="CF273" s="60"/>
      <c r="CG273" s="60"/>
      <c r="CH273" s="60"/>
      <c r="CI273" s="60"/>
      <c r="CJ273" s="60"/>
      <c r="CK273" s="60"/>
      <c r="CL273" s="60"/>
      <c r="CM273" s="60"/>
      <c r="CN273" s="81"/>
    </row>
    <row r="274" spans="1:92">
      <c r="A274" s="2"/>
      <c r="B274" s="2"/>
      <c r="C274" s="2"/>
      <c r="D274" s="2"/>
      <c r="E274" s="3" t="s">
        <v>367</v>
      </c>
      <c r="F274" s="60"/>
      <c r="G274" s="60"/>
      <c r="H274" s="60"/>
      <c r="I274" s="60"/>
      <c r="J274" s="60"/>
      <c r="K274" s="60"/>
      <c r="L274" s="60"/>
      <c r="M274" s="60"/>
      <c r="N274" s="60"/>
      <c r="O274" s="118"/>
      <c r="P274" s="60"/>
      <c r="Q274" s="60"/>
      <c r="R274" s="60"/>
      <c r="S274" s="60"/>
      <c r="T274" s="60"/>
      <c r="U274" s="61"/>
      <c r="V274" s="118"/>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118"/>
      <c r="BW274" s="60"/>
      <c r="BX274" s="60"/>
      <c r="BY274" s="60"/>
      <c r="BZ274" s="60"/>
      <c r="CA274" s="60"/>
      <c r="CB274" s="86"/>
      <c r="CC274" s="152"/>
      <c r="CD274" s="118"/>
      <c r="CE274" s="60"/>
      <c r="CF274" s="60"/>
      <c r="CG274" s="60"/>
      <c r="CH274" s="60"/>
      <c r="CI274" s="60"/>
      <c r="CJ274" s="60"/>
      <c r="CK274" s="60"/>
      <c r="CL274" s="60"/>
      <c r="CM274" s="60"/>
      <c r="CN274" s="81"/>
    </row>
    <row r="275" spans="1:92">
      <c r="A275" s="2"/>
      <c r="B275" s="2"/>
      <c r="C275" s="2"/>
      <c r="D275" s="2"/>
      <c r="E275" s="3" t="s">
        <v>367</v>
      </c>
      <c r="F275" s="60"/>
      <c r="G275" s="60"/>
      <c r="H275" s="60"/>
      <c r="I275" s="60"/>
      <c r="J275" s="60"/>
      <c r="K275" s="60"/>
      <c r="L275" s="60"/>
      <c r="M275" s="60"/>
      <c r="N275" s="60"/>
      <c r="O275" s="118"/>
      <c r="P275" s="60"/>
      <c r="Q275" s="60"/>
      <c r="R275" s="60"/>
      <c r="S275" s="60"/>
      <c r="T275" s="60"/>
      <c r="U275" s="61"/>
      <c r="V275" s="118"/>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118"/>
      <c r="BW275" s="60"/>
      <c r="BX275" s="60"/>
      <c r="BY275" s="60"/>
      <c r="BZ275" s="60"/>
      <c r="CA275" s="60"/>
      <c r="CB275" s="86"/>
      <c r="CC275" s="152"/>
      <c r="CD275" s="118"/>
      <c r="CE275" s="60"/>
      <c r="CF275" s="60"/>
      <c r="CG275" s="60"/>
      <c r="CH275" s="60"/>
      <c r="CI275" s="60"/>
      <c r="CJ275" s="60"/>
      <c r="CK275" s="60"/>
      <c r="CL275" s="60"/>
      <c r="CM275" s="60"/>
      <c r="CN275" s="81"/>
    </row>
    <row r="276" spans="1:92">
      <c r="A276" s="2"/>
      <c r="B276" s="2"/>
      <c r="C276" s="2"/>
      <c r="D276" s="2"/>
      <c r="E276" s="3" t="s">
        <v>367</v>
      </c>
      <c r="F276" s="60"/>
      <c r="G276" s="60"/>
      <c r="H276" s="60"/>
      <c r="I276" s="60"/>
      <c r="J276" s="60"/>
      <c r="K276" s="60"/>
      <c r="L276" s="60"/>
      <c r="M276" s="60"/>
      <c r="N276" s="60"/>
      <c r="O276" s="118"/>
      <c r="P276" s="60"/>
      <c r="Q276" s="60"/>
      <c r="R276" s="60"/>
      <c r="S276" s="60"/>
      <c r="T276" s="60"/>
      <c r="U276" s="61"/>
      <c r="V276" s="118"/>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118"/>
      <c r="BW276" s="60"/>
      <c r="BX276" s="60"/>
      <c r="BY276" s="60"/>
      <c r="BZ276" s="60"/>
      <c r="CA276" s="60"/>
      <c r="CB276" s="86"/>
      <c r="CC276" s="152"/>
      <c r="CD276" s="118"/>
      <c r="CE276" s="60"/>
      <c r="CF276" s="60"/>
      <c r="CG276" s="60"/>
      <c r="CH276" s="60"/>
      <c r="CI276" s="60"/>
      <c r="CJ276" s="60"/>
      <c r="CK276" s="60"/>
      <c r="CL276" s="60"/>
      <c r="CM276" s="60"/>
      <c r="CN276" s="81"/>
    </row>
    <row r="277" spans="1:92">
      <c r="A277" s="2"/>
      <c r="B277" s="2"/>
      <c r="C277" s="2"/>
      <c r="D277" s="2"/>
      <c r="E277" s="3" t="s">
        <v>367</v>
      </c>
      <c r="F277" s="60"/>
      <c r="G277" s="60"/>
      <c r="H277" s="60"/>
      <c r="I277" s="60"/>
      <c r="J277" s="60"/>
      <c r="K277" s="60"/>
      <c r="L277" s="60"/>
      <c r="M277" s="60"/>
      <c r="N277" s="60"/>
      <c r="O277" s="118"/>
      <c r="P277" s="60"/>
      <c r="Q277" s="60"/>
      <c r="R277" s="60"/>
      <c r="S277" s="60"/>
      <c r="T277" s="60"/>
      <c r="U277" s="61"/>
      <c r="V277" s="118"/>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118"/>
      <c r="BW277" s="60"/>
      <c r="BX277" s="60"/>
      <c r="BY277" s="60"/>
      <c r="BZ277" s="60"/>
      <c r="CA277" s="60"/>
      <c r="CB277" s="86"/>
      <c r="CC277" s="152"/>
      <c r="CD277" s="118"/>
      <c r="CE277" s="60"/>
      <c r="CF277" s="60"/>
      <c r="CG277" s="60"/>
      <c r="CH277" s="60"/>
      <c r="CI277" s="60"/>
      <c r="CJ277" s="60"/>
      <c r="CK277" s="60"/>
      <c r="CL277" s="60"/>
      <c r="CM277" s="60"/>
      <c r="CN277" s="81"/>
    </row>
    <row r="278" spans="1:92">
      <c r="A278" s="2"/>
      <c r="B278" s="2"/>
      <c r="C278" s="2"/>
      <c r="D278" s="2"/>
      <c r="E278" s="3" t="s">
        <v>367</v>
      </c>
      <c r="F278" s="60"/>
      <c r="G278" s="60"/>
      <c r="H278" s="60"/>
      <c r="I278" s="60"/>
      <c r="J278" s="60"/>
      <c r="K278" s="60"/>
      <c r="L278" s="60"/>
      <c r="M278" s="60"/>
      <c r="N278" s="60"/>
      <c r="O278" s="118"/>
      <c r="P278" s="60"/>
      <c r="Q278" s="60"/>
      <c r="R278" s="60"/>
      <c r="S278" s="60"/>
      <c r="T278" s="60"/>
      <c r="U278" s="61"/>
      <c r="V278" s="118"/>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118"/>
      <c r="BW278" s="60"/>
      <c r="BX278" s="60"/>
      <c r="BY278" s="60"/>
      <c r="BZ278" s="60"/>
      <c r="CA278" s="60"/>
      <c r="CB278" s="86"/>
      <c r="CC278" s="152"/>
      <c r="CD278" s="118"/>
      <c r="CE278" s="60"/>
      <c r="CF278" s="60"/>
      <c r="CG278" s="60"/>
      <c r="CH278" s="60"/>
      <c r="CI278" s="60"/>
      <c r="CJ278" s="60"/>
      <c r="CK278" s="60"/>
      <c r="CL278" s="60"/>
      <c r="CM278" s="60"/>
      <c r="CN278" s="81"/>
    </row>
    <row r="279" spans="1:92">
      <c r="A279" s="2"/>
      <c r="B279" s="2"/>
      <c r="C279" s="2"/>
      <c r="D279" s="2"/>
      <c r="E279" s="3" t="s">
        <v>367</v>
      </c>
      <c r="F279" s="60"/>
      <c r="G279" s="60"/>
      <c r="H279" s="60"/>
      <c r="I279" s="60"/>
      <c r="J279" s="60"/>
      <c r="K279" s="60"/>
      <c r="L279" s="60"/>
      <c r="M279" s="60"/>
      <c r="N279" s="60"/>
      <c r="O279" s="118"/>
      <c r="P279" s="60"/>
      <c r="Q279" s="60"/>
      <c r="R279" s="60"/>
      <c r="S279" s="60"/>
      <c r="T279" s="60"/>
      <c r="U279" s="61"/>
      <c r="V279" s="118"/>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118"/>
      <c r="BW279" s="60"/>
      <c r="BX279" s="60"/>
      <c r="BY279" s="60"/>
      <c r="BZ279" s="60"/>
      <c r="CA279" s="60"/>
      <c r="CB279" s="86"/>
      <c r="CC279" s="152"/>
      <c r="CD279" s="118"/>
      <c r="CE279" s="60"/>
      <c r="CF279" s="60"/>
      <c r="CG279" s="60"/>
      <c r="CH279" s="60"/>
      <c r="CI279" s="60"/>
      <c r="CJ279" s="60"/>
      <c r="CK279" s="60"/>
      <c r="CL279" s="60"/>
      <c r="CM279" s="60"/>
      <c r="CN279" s="81"/>
    </row>
    <row r="280" spans="1:92">
      <c r="A280" s="2"/>
      <c r="B280" s="2"/>
      <c r="C280" s="2"/>
      <c r="D280" s="2"/>
      <c r="E280" s="3" t="s">
        <v>367</v>
      </c>
      <c r="F280" s="60"/>
      <c r="G280" s="60"/>
      <c r="H280" s="60"/>
      <c r="I280" s="60"/>
      <c r="J280" s="60"/>
      <c r="K280" s="60"/>
      <c r="L280" s="60"/>
      <c r="M280" s="60"/>
      <c r="N280" s="60"/>
      <c r="O280" s="118"/>
      <c r="P280" s="60"/>
      <c r="Q280" s="60"/>
      <c r="R280" s="60"/>
      <c r="S280" s="60"/>
      <c r="T280" s="60"/>
      <c r="U280" s="61"/>
      <c r="V280" s="118"/>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118"/>
      <c r="BW280" s="60"/>
      <c r="BX280" s="60"/>
      <c r="BY280" s="60"/>
      <c r="BZ280" s="60"/>
      <c r="CA280" s="60"/>
      <c r="CB280" s="86"/>
      <c r="CC280" s="152"/>
      <c r="CD280" s="118"/>
      <c r="CE280" s="60"/>
      <c r="CF280" s="60"/>
      <c r="CG280" s="60"/>
      <c r="CH280" s="60"/>
      <c r="CI280" s="60"/>
      <c r="CJ280" s="60"/>
      <c r="CK280" s="60"/>
      <c r="CL280" s="60"/>
      <c r="CM280" s="60"/>
      <c r="CN280" s="81"/>
    </row>
    <row r="281" spans="1:92">
      <c r="A281" s="2"/>
      <c r="B281" s="2"/>
      <c r="C281" s="2"/>
      <c r="D281" s="2"/>
      <c r="E281" s="3" t="s">
        <v>367</v>
      </c>
      <c r="F281" s="60"/>
      <c r="G281" s="60"/>
      <c r="H281" s="60"/>
      <c r="I281" s="60"/>
      <c r="J281" s="60"/>
      <c r="K281" s="60"/>
      <c r="L281" s="60"/>
      <c r="M281" s="60"/>
      <c r="N281" s="60"/>
      <c r="O281" s="118"/>
      <c r="P281" s="60"/>
      <c r="Q281" s="60"/>
      <c r="R281" s="60"/>
      <c r="S281" s="60"/>
      <c r="T281" s="60"/>
      <c r="U281" s="61"/>
      <c r="V281" s="118"/>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118"/>
      <c r="BW281" s="60"/>
      <c r="BX281" s="60"/>
      <c r="BY281" s="60"/>
      <c r="BZ281" s="60"/>
      <c r="CA281" s="60"/>
      <c r="CB281" s="86"/>
      <c r="CC281" s="152"/>
      <c r="CD281" s="118"/>
      <c r="CE281" s="60"/>
      <c r="CF281" s="60"/>
      <c r="CG281" s="60"/>
      <c r="CH281" s="60"/>
      <c r="CI281" s="60"/>
      <c r="CJ281" s="60"/>
      <c r="CK281" s="60"/>
      <c r="CL281" s="60"/>
      <c r="CM281" s="60"/>
      <c r="CN281" s="81"/>
    </row>
    <row r="282" spans="1:92">
      <c r="A282" s="2"/>
      <c r="B282" s="2"/>
      <c r="C282" s="2"/>
      <c r="D282" s="2"/>
      <c r="E282" s="3" t="s">
        <v>367</v>
      </c>
      <c r="F282" s="60"/>
      <c r="G282" s="60"/>
      <c r="H282" s="60"/>
      <c r="I282" s="60"/>
      <c r="J282" s="60"/>
      <c r="K282" s="60"/>
      <c r="L282" s="60"/>
      <c r="M282" s="60"/>
      <c r="N282" s="60"/>
      <c r="O282" s="118"/>
      <c r="P282" s="60"/>
      <c r="Q282" s="60"/>
      <c r="R282" s="60"/>
      <c r="S282" s="60"/>
      <c r="T282" s="60"/>
      <c r="U282" s="61"/>
      <c r="V282" s="118"/>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118"/>
      <c r="BW282" s="60"/>
      <c r="BX282" s="60"/>
      <c r="BY282" s="60"/>
      <c r="BZ282" s="60"/>
      <c r="CA282" s="60"/>
      <c r="CB282" s="86"/>
      <c r="CC282" s="152"/>
      <c r="CD282" s="118"/>
      <c r="CE282" s="60"/>
      <c r="CF282" s="60"/>
      <c r="CG282" s="60"/>
      <c r="CH282" s="60"/>
      <c r="CI282" s="60"/>
      <c r="CJ282" s="60"/>
      <c r="CK282" s="60"/>
      <c r="CL282" s="60"/>
      <c r="CM282" s="60"/>
      <c r="CN282" s="81"/>
    </row>
    <row r="283" spans="1:92">
      <c r="A283" s="2"/>
      <c r="B283" s="2"/>
      <c r="C283" s="2"/>
      <c r="D283" s="2"/>
      <c r="E283" s="3" t="s">
        <v>367</v>
      </c>
      <c r="F283" s="60"/>
      <c r="G283" s="60"/>
      <c r="H283" s="60"/>
      <c r="I283" s="60"/>
      <c r="J283" s="60"/>
      <c r="K283" s="60"/>
      <c r="L283" s="60"/>
      <c r="M283" s="60"/>
      <c r="N283" s="60"/>
      <c r="O283" s="118"/>
      <c r="P283" s="60"/>
      <c r="Q283" s="60"/>
      <c r="R283" s="60"/>
      <c r="S283" s="60"/>
      <c r="T283" s="60"/>
      <c r="U283" s="61"/>
      <c r="V283" s="118"/>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118"/>
      <c r="BW283" s="60"/>
      <c r="BX283" s="60"/>
      <c r="BY283" s="60"/>
      <c r="BZ283" s="60"/>
      <c r="CA283" s="60"/>
      <c r="CB283" s="86"/>
      <c r="CC283" s="152"/>
      <c r="CD283" s="118"/>
      <c r="CE283" s="60"/>
      <c r="CF283" s="60"/>
      <c r="CG283" s="60"/>
      <c r="CH283" s="60"/>
      <c r="CI283" s="60"/>
      <c r="CJ283" s="60"/>
      <c r="CK283" s="60"/>
      <c r="CL283" s="60"/>
      <c r="CM283" s="60"/>
      <c r="CN283" s="81"/>
    </row>
    <row r="284" spans="1:92">
      <c r="A284" s="2"/>
      <c r="B284" s="2"/>
      <c r="C284" s="2"/>
      <c r="D284" s="2"/>
      <c r="E284" s="3" t="s">
        <v>367</v>
      </c>
      <c r="F284" s="60"/>
      <c r="G284" s="60"/>
      <c r="H284" s="60"/>
      <c r="I284" s="60"/>
      <c r="J284" s="60"/>
      <c r="K284" s="60"/>
      <c r="L284" s="60"/>
      <c r="M284" s="60"/>
      <c r="N284" s="60"/>
      <c r="O284" s="118"/>
      <c r="P284" s="60"/>
      <c r="Q284" s="60"/>
      <c r="R284" s="60"/>
      <c r="S284" s="60"/>
      <c r="T284" s="60"/>
      <c r="U284" s="61"/>
      <c r="V284" s="118"/>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118"/>
      <c r="BW284" s="60"/>
      <c r="BX284" s="60"/>
      <c r="BY284" s="60"/>
      <c r="BZ284" s="60"/>
      <c r="CA284" s="60"/>
      <c r="CB284" s="86"/>
      <c r="CC284" s="152"/>
      <c r="CD284" s="118"/>
      <c r="CE284" s="60"/>
      <c r="CF284" s="60"/>
      <c r="CG284" s="60"/>
      <c r="CH284" s="60"/>
      <c r="CI284" s="60"/>
      <c r="CJ284" s="60"/>
      <c r="CK284" s="60"/>
      <c r="CL284" s="60"/>
      <c r="CM284" s="60"/>
      <c r="CN284" s="81"/>
    </row>
    <row r="285" spans="1:92">
      <c r="A285" s="2"/>
      <c r="B285" s="2"/>
      <c r="C285" s="2"/>
      <c r="D285" s="2"/>
      <c r="E285" s="3" t="s">
        <v>367</v>
      </c>
      <c r="F285" s="60"/>
      <c r="G285" s="60"/>
      <c r="H285" s="60"/>
      <c r="I285" s="60"/>
      <c r="J285" s="60"/>
      <c r="K285" s="60"/>
      <c r="L285" s="60"/>
      <c r="M285" s="60"/>
      <c r="N285" s="60"/>
      <c r="O285" s="118"/>
      <c r="P285" s="60"/>
      <c r="Q285" s="60"/>
      <c r="R285" s="60"/>
      <c r="S285" s="60"/>
      <c r="T285" s="60"/>
      <c r="U285" s="61"/>
      <c r="V285" s="118"/>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118"/>
      <c r="BW285" s="60"/>
      <c r="BX285" s="60"/>
      <c r="BY285" s="60"/>
      <c r="BZ285" s="60"/>
      <c r="CA285" s="60"/>
      <c r="CB285" s="86"/>
      <c r="CC285" s="152"/>
      <c r="CD285" s="118"/>
      <c r="CE285" s="60"/>
      <c r="CF285" s="60"/>
      <c r="CG285" s="60"/>
      <c r="CH285" s="60"/>
      <c r="CI285" s="60"/>
      <c r="CJ285" s="60"/>
      <c r="CK285" s="60"/>
      <c r="CL285" s="60"/>
      <c r="CM285" s="60"/>
      <c r="CN285" s="81"/>
    </row>
    <row r="286" spans="1:92">
      <c r="A286" s="2"/>
      <c r="B286" s="2"/>
      <c r="C286" s="2"/>
      <c r="D286" s="2"/>
      <c r="E286" s="3" t="s">
        <v>367</v>
      </c>
      <c r="F286" s="60"/>
      <c r="G286" s="60"/>
      <c r="H286" s="60"/>
      <c r="I286" s="60"/>
      <c r="J286" s="60"/>
      <c r="K286" s="60"/>
      <c r="L286" s="60"/>
      <c r="M286" s="60"/>
      <c r="N286" s="60"/>
      <c r="O286" s="118"/>
      <c r="P286" s="60"/>
      <c r="Q286" s="60"/>
      <c r="R286" s="60"/>
      <c r="S286" s="60"/>
      <c r="T286" s="60"/>
      <c r="U286" s="61"/>
      <c r="V286" s="118"/>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118"/>
      <c r="BW286" s="60"/>
      <c r="BX286" s="60"/>
      <c r="BY286" s="60"/>
      <c r="BZ286" s="60"/>
      <c r="CA286" s="60"/>
      <c r="CB286" s="86"/>
      <c r="CC286" s="152"/>
      <c r="CD286" s="118"/>
      <c r="CE286" s="60"/>
      <c r="CF286" s="60"/>
      <c r="CG286" s="60"/>
      <c r="CH286" s="60"/>
      <c r="CI286" s="60"/>
      <c r="CJ286" s="60"/>
      <c r="CK286" s="60"/>
      <c r="CL286" s="60"/>
      <c r="CM286" s="60"/>
      <c r="CN286" s="81"/>
    </row>
    <row r="287" spans="1:92">
      <c r="A287" s="2"/>
      <c r="B287" s="2"/>
      <c r="C287" s="2"/>
      <c r="D287" s="2"/>
      <c r="E287" s="3" t="s">
        <v>367</v>
      </c>
      <c r="F287" s="60"/>
      <c r="G287" s="60"/>
      <c r="H287" s="60"/>
      <c r="I287" s="60"/>
      <c r="J287" s="60"/>
      <c r="K287" s="60"/>
      <c r="L287" s="60"/>
      <c r="M287" s="60"/>
      <c r="N287" s="60"/>
      <c r="O287" s="118"/>
      <c r="P287" s="60"/>
      <c r="Q287" s="60"/>
      <c r="R287" s="60"/>
      <c r="S287" s="60"/>
      <c r="T287" s="60"/>
      <c r="U287" s="61"/>
      <c r="V287" s="118"/>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118"/>
      <c r="BW287" s="60"/>
      <c r="BX287" s="60"/>
      <c r="BY287" s="60"/>
      <c r="BZ287" s="60"/>
      <c r="CA287" s="60"/>
      <c r="CB287" s="86"/>
      <c r="CC287" s="152"/>
      <c r="CD287" s="118"/>
      <c r="CE287" s="60"/>
      <c r="CF287" s="60"/>
      <c r="CG287" s="60"/>
      <c r="CH287" s="60"/>
      <c r="CI287" s="60"/>
      <c r="CJ287" s="60"/>
      <c r="CK287" s="60"/>
      <c r="CL287" s="60"/>
      <c r="CM287" s="60"/>
      <c r="CN287" s="81"/>
    </row>
    <row r="288" spans="1:92">
      <c r="A288" s="2"/>
      <c r="B288" s="2"/>
      <c r="C288" s="2"/>
      <c r="D288" s="2"/>
      <c r="E288" s="3" t="s">
        <v>367</v>
      </c>
      <c r="F288" s="60"/>
      <c r="G288" s="60"/>
      <c r="H288" s="60"/>
      <c r="I288" s="60"/>
      <c r="J288" s="60"/>
      <c r="K288" s="60"/>
      <c r="L288" s="60"/>
      <c r="M288" s="60"/>
      <c r="N288" s="60"/>
      <c r="O288" s="118"/>
      <c r="P288" s="60"/>
      <c r="Q288" s="60"/>
      <c r="R288" s="60"/>
      <c r="S288" s="60"/>
      <c r="T288" s="60"/>
      <c r="U288" s="61"/>
      <c r="V288" s="118"/>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118"/>
      <c r="BW288" s="60"/>
      <c r="BX288" s="60"/>
      <c r="BY288" s="60"/>
      <c r="BZ288" s="60"/>
      <c r="CA288" s="60"/>
      <c r="CB288" s="86"/>
      <c r="CC288" s="152"/>
      <c r="CD288" s="118"/>
      <c r="CE288" s="60"/>
      <c r="CF288" s="60"/>
      <c r="CG288" s="60"/>
      <c r="CH288" s="60"/>
      <c r="CI288" s="60"/>
      <c r="CJ288" s="60"/>
      <c r="CK288" s="60"/>
      <c r="CL288" s="60"/>
      <c r="CM288" s="60"/>
      <c r="CN288" s="81"/>
    </row>
    <row r="289" spans="1:92">
      <c r="A289" s="2"/>
      <c r="B289" s="2"/>
      <c r="C289" s="2"/>
      <c r="D289" s="2"/>
      <c r="E289" s="3" t="s">
        <v>367</v>
      </c>
      <c r="F289" s="60"/>
      <c r="G289" s="60"/>
      <c r="H289" s="60"/>
      <c r="I289" s="60"/>
      <c r="J289" s="60"/>
      <c r="K289" s="60"/>
      <c r="L289" s="60"/>
      <c r="M289" s="60"/>
      <c r="N289" s="60"/>
      <c r="O289" s="118"/>
      <c r="P289" s="60"/>
      <c r="Q289" s="60"/>
      <c r="R289" s="60"/>
      <c r="S289" s="60"/>
      <c r="T289" s="60"/>
      <c r="U289" s="61"/>
      <c r="V289" s="118"/>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118"/>
      <c r="BW289" s="60"/>
      <c r="BX289" s="60"/>
      <c r="BY289" s="60"/>
      <c r="BZ289" s="60"/>
      <c r="CA289" s="60"/>
      <c r="CB289" s="86"/>
      <c r="CC289" s="152"/>
      <c r="CD289" s="118"/>
      <c r="CE289" s="60"/>
      <c r="CF289" s="60"/>
      <c r="CG289" s="60"/>
      <c r="CH289" s="60"/>
      <c r="CI289" s="60"/>
      <c r="CJ289" s="60"/>
      <c r="CK289" s="60"/>
      <c r="CL289" s="60"/>
      <c r="CM289" s="60"/>
      <c r="CN289" s="81"/>
    </row>
    <row r="290" spans="1:92">
      <c r="A290" s="2"/>
      <c r="B290" s="2"/>
      <c r="C290" s="2"/>
      <c r="D290" s="2"/>
      <c r="E290" s="3" t="s">
        <v>367</v>
      </c>
      <c r="F290" s="60"/>
      <c r="G290" s="60"/>
      <c r="H290" s="60"/>
      <c r="I290" s="60"/>
      <c r="J290" s="60"/>
      <c r="K290" s="60"/>
      <c r="L290" s="60"/>
      <c r="M290" s="60"/>
      <c r="N290" s="60"/>
      <c r="O290" s="118"/>
      <c r="P290" s="60"/>
      <c r="Q290" s="60"/>
      <c r="R290" s="60"/>
      <c r="S290" s="60"/>
      <c r="T290" s="60"/>
      <c r="U290" s="61"/>
      <c r="V290" s="118"/>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118"/>
      <c r="BW290" s="60"/>
      <c r="BX290" s="60"/>
      <c r="BY290" s="60"/>
      <c r="BZ290" s="60"/>
      <c r="CA290" s="60"/>
      <c r="CB290" s="86"/>
      <c r="CC290" s="152"/>
      <c r="CD290" s="118"/>
      <c r="CE290" s="60"/>
      <c r="CF290" s="60"/>
      <c r="CG290" s="60"/>
      <c r="CH290" s="60"/>
      <c r="CI290" s="60"/>
      <c r="CJ290" s="60"/>
      <c r="CK290" s="60"/>
      <c r="CL290" s="60"/>
      <c r="CM290" s="60"/>
      <c r="CN290" s="81"/>
    </row>
    <row r="291" spans="1:92">
      <c r="A291" s="2"/>
      <c r="B291" s="2"/>
      <c r="C291" s="2"/>
      <c r="D291" s="2"/>
      <c r="E291" s="3" t="s">
        <v>367</v>
      </c>
      <c r="F291" s="60"/>
      <c r="G291" s="60"/>
      <c r="H291" s="60"/>
      <c r="I291" s="60"/>
      <c r="J291" s="60"/>
      <c r="K291" s="60"/>
      <c r="L291" s="60"/>
      <c r="M291" s="60"/>
      <c r="N291" s="60"/>
      <c r="O291" s="118"/>
      <c r="P291" s="60"/>
      <c r="Q291" s="60"/>
      <c r="R291" s="60"/>
      <c r="S291" s="60"/>
      <c r="T291" s="60"/>
      <c r="U291" s="61"/>
      <c r="V291" s="118"/>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118"/>
      <c r="BW291" s="60"/>
      <c r="BX291" s="60"/>
      <c r="BY291" s="60"/>
      <c r="BZ291" s="60"/>
      <c r="CA291" s="60"/>
      <c r="CB291" s="86"/>
      <c r="CC291" s="152"/>
      <c r="CD291" s="118"/>
      <c r="CE291" s="60"/>
      <c r="CF291" s="60"/>
      <c r="CG291" s="60"/>
      <c r="CH291" s="60"/>
      <c r="CI291" s="60"/>
      <c r="CJ291" s="60"/>
      <c r="CK291" s="60"/>
      <c r="CL291" s="60"/>
      <c r="CM291" s="60"/>
      <c r="CN291" s="81"/>
    </row>
    <row r="292" spans="1:92">
      <c r="A292" s="2"/>
      <c r="B292" s="2"/>
      <c r="C292" s="2"/>
      <c r="D292" s="2"/>
      <c r="E292" s="3" t="s">
        <v>367</v>
      </c>
      <c r="F292" s="60"/>
      <c r="G292" s="60"/>
      <c r="H292" s="60"/>
      <c r="I292" s="60"/>
      <c r="J292" s="60"/>
      <c r="K292" s="60"/>
      <c r="L292" s="60"/>
      <c r="M292" s="60"/>
      <c r="N292" s="60"/>
      <c r="O292" s="118"/>
      <c r="P292" s="60"/>
      <c r="Q292" s="60"/>
      <c r="R292" s="60"/>
      <c r="S292" s="60"/>
      <c r="T292" s="60"/>
      <c r="U292" s="61"/>
      <c r="V292" s="118"/>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118"/>
      <c r="BW292" s="60"/>
      <c r="BX292" s="60"/>
      <c r="BY292" s="60"/>
      <c r="BZ292" s="60"/>
      <c r="CA292" s="60"/>
      <c r="CB292" s="86"/>
      <c r="CC292" s="152"/>
      <c r="CD292" s="118"/>
      <c r="CE292" s="60"/>
      <c r="CF292" s="60"/>
      <c r="CG292" s="60"/>
      <c r="CH292" s="60"/>
      <c r="CI292" s="60"/>
      <c r="CJ292" s="60"/>
      <c r="CK292" s="60"/>
      <c r="CL292" s="60"/>
      <c r="CM292" s="60"/>
      <c r="CN292" s="81"/>
    </row>
    <row r="293" spans="1:92">
      <c r="A293" s="2"/>
      <c r="B293" s="2"/>
      <c r="C293" s="2"/>
      <c r="D293" s="2"/>
      <c r="E293" s="3" t="s">
        <v>367</v>
      </c>
      <c r="F293" s="60"/>
      <c r="G293" s="60"/>
      <c r="H293" s="60"/>
      <c r="I293" s="60"/>
      <c r="J293" s="60"/>
      <c r="K293" s="60"/>
      <c r="L293" s="60"/>
      <c r="M293" s="60"/>
      <c r="N293" s="60"/>
      <c r="O293" s="118"/>
      <c r="P293" s="60"/>
      <c r="Q293" s="60"/>
      <c r="R293" s="60"/>
      <c r="S293" s="60"/>
      <c r="T293" s="60"/>
      <c r="U293" s="61"/>
      <c r="V293" s="118"/>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118"/>
      <c r="BW293" s="60"/>
      <c r="BX293" s="60"/>
      <c r="BY293" s="60"/>
      <c r="BZ293" s="60"/>
      <c r="CA293" s="60"/>
      <c r="CB293" s="86"/>
      <c r="CC293" s="152"/>
      <c r="CD293" s="118"/>
      <c r="CE293" s="60"/>
      <c r="CF293" s="60"/>
      <c r="CG293" s="60"/>
      <c r="CH293" s="60"/>
      <c r="CI293" s="60"/>
      <c r="CJ293" s="60"/>
      <c r="CK293" s="60"/>
      <c r="CL293" s="60"/>
      <c r="CM293" s="60"/>
      <c r="CN293" s="81"/>
    </row>
    <row r="294" spans="1:92">
      <c r="A294" s="2"/>
      <c r="B294" s="2"/>
      <c r="C294" s="2"/>
      <c r="D294" s="2"/>
      <c r="E294" s="3" t="s">
        <v>367</v>
      </c>
      <c r="F294" s="60"/>
      <c r="G294" s="60"/>
      <c r="H294" s="60"/>
      <c r="I294" s="60"/>
      <c r="J294" s="60"/>
      <c r="K294" s="60"/>
      <c r="L294" s="60"/>
      <c r="M294" s="60"/>
      <c r="N294" s="60"/>
      <c r="O294" s="118"/>
      <c r="P294" s="60"/>
      <c r="Q294" s="60"/>
      <c r="R294" s="60"/>
      <c r="S294" s="60"/>
      <c r="T294" s="60"/>
      <c r="U294" s="61"/>
      <c r="V294" s="118"/>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118"/>
      <c r="BW294" s="60"/>
      <c r="BX294" s="60"/>
      <c r="BY294" s="60"/>
      <c r="BZ294" s="60"/>
      <c r="CA294" s="60"/>
      <c r="CB294" s="86"/>
      <c r="CC294" s="152"/>
      <c r="CD294" s="118"/>
      <c r="CE294" s="60"/>
      <c r="CF294" s="60"/>
      <c r="CG294" s="60"/>
      <c r="CH294" s="60"/>
      <c r="CI294" s="60"/>
      <c r="CJ294" s="60"/>
      <c r="CK294" s="60"/>
      <c r="CL294" s="60"/>
      <c r="CM294" s="60"/>
      <c r="CN294" s="81"/>
    </row>
    <row r="295" spans="1:92">
      <c r="A295" s="2"/>
      <c r="B295" s="2"/>
      <c r="C295" s="2"/>
      <c r="D295" s="2"/>
      <c r="E295" s="3" t="s">
        <v>367</v>
      </c>
      <c r="F295" s="60"/>
      <c r="G295" s="60"/>
      <c r="H295" s="60"/>
      <c r="I295" s="60"/>
      <c r="J295" s="60"/>
      <c r="K295" s="60"/>
      <c r="L295" s="60"/>
      <c r="M295" s="60"/>
      <c r="N295" s="60"/>
      <c r="O295" s="118"/>
      <c r="P295" s="60"/>
      <c r="Q295" s="60"/>
      <c r="R295" s="60"/>
      <c r="S295" s="60"/>
      <c r="T295" s="60"/>
      <c r="U295" s="61"/>
      <c r="V295" s="118"/>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118"/>
      <c r="BW295" s="60"/>
      <c r="BX295" s="60"/>
      <c r="BY295" s="60"/>
      <c r="BZ295" s="60"/>
      <c r="CA295" s="60"/>
      <c r="CB295" s="86"/>
      <c r="CC295" s="152"/>
      <c r="CD295" s="118"/>
      <c r="CE295" s="60"/>
      <c r="CF295" s="60"/>
      <c r="CG295" s="60"/>
      <c r="CH295" s="60"/>
      <c r="CI295" s="60"/>
      <c r="CJ295" s="60"/>
      <c r="CK295" s="60"/>
      <c r="CL295" s="60"/>
      <c r="CM295" s="60"/>
      <c r="CN295" s="81"/>
    </row>
    <row r="296" spans="1:92">
      <c r="A296" s="2"/>
      <c r="B296" s="2"/>
      <c r="C296" s="2"/>
      <c r="D296" s="2"/>
      <c r="E296" s="3" t="s">
        <v>367</v>
      </c>
      <c r="F296" s="60"/>
      <c r="G296" s="60"/>
      <c r="H296" s="60"/>
      <c r="I296" s="60"/>
      <c r="J296" s="60"/>
      <c r="K296" s="60"/>
      <c r="L296" s="60"/>
      <c r="M296" s="60"/>
      <c r="N296" s="60"/>
      <c r="O296" s="118"/>
      <c r="P296" s="60"/>
      <c r="Q296" s="60"/>
      <c r="R296" s="60"/>
      <c r="S296" s="60"/>
      <c r="T296" s="60"/>
      <c r="U296" s="61"/>
      <c r="V296" s="118"/>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118"/>
      <c r="BW296" s="60"/>
      <c r="BX296" s="60"/>
      <c r="BY296" s="60"/>
      <c r="BZ296" s="60"/>
      <c r="CA296" s="60"/>
      <c r="CB296" s="86"/>
      <c r="CC296" s="152"/>
      <c r="CD296" s="118"/>
      <c r="CE296" s="60"/>
      <c r="CF296" s="60"/>
      <c r="CG296" s="60"/>
      <c r="CH296" s="60"/>
      <c r="CI296" s="60"/>
      <c r="CJ296" s="60"/>
      <c r="CK296" s="60"/>
      <c r="CL296" s="60"/>
      <c r="CM296" s="60"/>
      <c r="CN296" s="81"/>
    </row>
    <row r="297" spans="1:92">
      <c r="A297" s="2"/>
      <c r="B297" s="2"/>
      <c r="C297" s="2"/>
      <c r="D297" s="2"/>
      <c r="E297" s="3" t="s">
        <v>367</v>
      </c>
      <c r="F297" s="60"/>
      <c r="G297" s="60"/>
      <c r="H297" s="60"/>
      <c r="I297" s="60"/>
      <c r="J297" s="60"/>
      <c r="K297" s="60"/>
      <c r="L297" s="60"/>
      <c r="M297" s="60"/>
      <c r="N297" s="60"/>
      <c r="O297" s="118"/>
      <c r="P297" s="60"/>
      <c r="Q297" s="60"/>
      <c r="R297" s="60"/>
      <c r="S297" s="60"/>
      <c r="T297" s="60"/>
      <c r="U297" s="61"/>
      <c r="V297" s="118"/>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118"/>
      <c r="BW297" s="60"/>
      <c r="BX297" s="60"/>
      <c r="BY297" s="60"/>
      <c r="BZ297" s="60"/>
      <c r="CA297" s="60"/>
      <c r="CB297" s="86"/>
      <c r="CC297" s="152"/>
      <c r="CD297" s="118"/>
      <c r="CE297" s="60"/>
      <c r="CF297" s="60"/>
      <c r="CG297" s="60"/>
      <c r="CH297" s="60"/>
      <c r="CI297" s="60"/>
      <c r="CJ297" s="60"/>
      <c r="CK297" s="60"/>
      <c r="CL297" s="60"/>
      <c r="CM297" s="60"/>
      <c r="CN297" s="81"/>
    </row>
    <row r="298" spans="1:92">
      <c r="A298" s="2"/>
      <c r="B298" s="2"/>
      <c r="C298" s="2"/>
      <c r="D298" s="2"/>
      <c r="E298" s="3" t="s">
        <v>367</v>
      </c>
      <c r="F298" s="60"/>
      <c r="G298" s="60"/>
      <c r="H298" s="60"/>
      <c r="I298" s="60"/>
      <c r="J298" s="60"/>
      <c r="K298" s="60"/>
      <c r="L298" s="60"/>
      <c r="M298" s="60"/>
      <c r="N298" s="60"/>
      <c r="O298" s="118"/>
      <c r="P298" s="60"/>
      <c r="Q298" s="60"/>
      <c r="R298" s="60"/>
      <c r="S298" s="60"/>
      <c r="T298" s="60"/>
      <c r="U298" s="61"/>
      <c r="V298" s="118"/>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118"/>
      <c r="BW298" s="60"/>
      <c r="BX298" s="60"/>
      <c r="BY298" s="60"/>
      <c r="BZ298" s="60"/>
      <c r="CA298" s="60"/>
      <c r="CB298" s="86"/>
      <c r="CC298" s="152"/>
      <c r="CD298" s="118"/>
      <c r="CE298" s="60"/>
      <c r="CF298" s="60"/>
      <c r="CG298" s="60"/>
      <c r="CH298" s="60"/>
      <c r="CI298" s="60"/>
      <c r="CJ298" s="60"/>
      <c r="CK298" s="60"/>
      <c r="CL298" s="60"/>
      <c r="CM298" s="60"/>
      <c r="CN298" s="81"/>
    </row>
    <row r="299" spans="1:92">
      <c r="A299" s="2"/>
      <c r="B299" s="2"/>
      <c r="C299" s="2"/>
      <c r="D299" s="2"/>
      <c r="E299" s="3" t="s">
        <v>367</v>
      </c>
      <c r="F299" s="60"/>
      <c r="G299" s="60"/>
      <c r="H299" s="60"/>
      <c r="I299" s="60"/>
      <c r="J299" s="60"/>
      <c r="K299" s="60"/>
      <c r="L299" s="60"/>
      <c r="M299" s="60"/>
      <c r="N299" s="60"/>
      <c r="O299" s="118"/>
      <c r="P299" s="60"/>
      <c r="Q299" s="60"/>
      <c r="R299" s="60"/>
      <c r="S299" s="60"/>
      <c r="T299" s="60"/>
      <c r="U299" s="61"/>
      <c r="V299" s="118"/>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118"/>
      <c r="BW299" s="60"/>
      <c r="BX299" s="60"/>
      <c r="BY299" s="60"/>
      <c r="BZ299" s="60"/>
      <c r="CA299" s="60"/>
      <c r="CB299" s="86"/>
      <c r="CC299" s="152"/>
      <c r="CD299" s="118"/>
      <c r="CE299" s="60"/>
      <c r="CF299" s="60"/>
      <c r="CG299" s="60"/>
      <c r="CH299" s="60"/>
      <c r="CI299" s="60"/>
      <c r="CJ299" s="60"/>
      <c r="CK299" s="60"/>
      <c r="CL299" s="60"/>
      <c r="CM299" s="60"/>
      <c r="CN299" s="81"/>
    </row>
    <row r="300" spans="1:92">
      <c r="A300" s="2"/>
      <c r="B300" s="2"/>
      <c r="C300" s="2"/>
      <c r="D300" s="2"/>
      <c r="E300" s="3" t="s">
        <v>367</v>
      </c>
      <c r="F300" s="60"/>
      <c r="G300" s="60"/>
      <c r="H300" s="60"/>
      <c r="I300" s="60"/>
      <c r="J300" s="60"/>
      <c r="K300" s="60"/>
      <c r="L300" s="60"/>
      <c r="M300" s="60"/>
      <c r="N300" s="60"/>
      <c r="O300" s="118"/>
      <c r="P300" s="60"/>
      <c r="Q300" s="60"/>
      <c r="R300" s="60"/>
      <c r="S300" s="60"/>
      <c r="T300" s="60"/>
      <c r="U300" s="61"/>
      <c r="V300" s="118"/>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118"/>
      <c r="BW300" s="60"/>
      <c r="BX300" s="60"/>
      <c r="BY300" s="60"/>
      <c r="BZ300" s="60"/>
      <c r="CA300" s="60"/>
      <c r="CB300" s="86"/>
      <c r="CC300" s="152"/>
      <c r="CD300" s="118"/>
      <c r="CE300" s="60"/>
      <c r="CF300" s="60"/>
      <c r="CG300" s="60"/>
      <c r="CH300" s="60"/>
      <c r="CI300" s="60"/>
      <c r="CJ300" s="60"/>
      <c r="CK300" s="60"/>
      <c r="CL300" s="60"/>
      <c r="CM300" s="60"/>
      <c r="CN300" s="81"/>
    </row>
    <row r="301" spans="1:92">
      <c r="A301" s="2"/>
      <c r="B301" s="2"/>
      <c r="C301" s="2"/>
      <c r="D301" s="2"/>
      <c r="E301" s="3" t="s">
        <v>367</v>
      </c>
      <c r="F301" s="60"/>
      <c r="G301" s="60"/>
      <c r="H301" s="60"/>
      <c r="I301" s="60"/>
      <c r="J301" s="60"/>
      <c r="K301" s="60"/>
      <c r="L301" s="60"/>
      <c r="M301" s="60"/>
      <c r="N301" s="60"/>
      <c r="O301" s="118"/>
      <c r="P301" s="60"/>
      <c r="Q301" s="60"/>
      <c r="R301" s="60"/>
      <c r="S301" s="60"/>
      <c r="T301" s="60"/>
      <c r="U301" s="61"/>
      <c r="V301" s="118"/>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118"/>
      <c r="BW301" s="60"/>
      <c r="BX301" s="60"/>
      <c r="BY301" s="60"/>
      <c r="BZ301" s="60"/>
      <c r="CA301" s="60"/>
      <c r="CB301" s="86"/>
      <c r="CC301" s="152"/>
      <c r="CD301" s="118"/>
      <c r="CE301" s="60"/>
      <c r="CF301" s="60"/>
      <c r="CG301" s="60"/>
      <c r="CH301" s="60"/>
      <c r="CI301" s="60"/>
      <c r="CJ301" s="60"/>
      <c r="CK301" s="60"/>
      <c r="CL301" s="60"/>
      <c r="CM301" s="60"/>
      <c r="CN301" s="81"/>
    </row>
    <row r="302" spans="1:92">
      <c r="A302" s="2"/>
      <c r="B302" s="2"/>
      <c r="C302" s="2"/>
      <c r="D302" s="2"/>
      <c r="E302" s="3" t="s">
        <v>367</v>
      </c>
      <c r="F302" s="60"/>
      <c r="G302" s="60"/>
      <c r="H302" s="60"/>
      <c r="I302" s="60"/>
      <c r="J302" s="60"/>
      <c r="K302" s="60"/>
      <c r="L302" s="60"/>
      <c r="M302" s="60"/>
      <c r="N302" s="60"/>
      <c r="O302" s="118"/>
      <c r="P302" s="60"/>
      <c r="Q302" s="60"/>
      <c r="R302" s="60"/>
      <c r="S302" s="60"/>
      <c r="T302" s="60"/>
      <c r="U302" s="61"/>
      <c r="V302" s="118"/>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118"/>
      <c r="BW302" s="60"/>
      <c r="BX302" s="60"/>
      <c r="BY302" s="60"/>
      <c r="BZ302" s="60"/>
      <c r="CA302" s="60"/>
      <c r="CB302" s="86"/>
      <c r="CC302" s="152"/>
      <c r="CD302" s="118"/>
      <c r="CE302" s="60"/>
      <c r="CF302" s="60"/>
      <c r="CG302" s="60"/>
      <c r="CH302" s="60"/>
      <c r="CI302" s="60"/>
      <c r="CJ302" s="60"/>
      <c r="CK302" s="60"/>
      <c r="CL302" s="60"/>
      <c r="CM302" s="60"/>
      <c r="CN302" s="81"/>
    </row>
    <row r="303" spans="1:92">
      <c r="A303" s="2"/>
      <c r="B303" s="2"/>
      <c r="C303" s="2"/>
      <c r="D303" s="2"/>
      <c r="E303" s="3" t="s">
        <v>367</v>
      </c>
      <c r="F303" s="60"/>
      <c r="G303" s="60"/>
      <c r="H303" s="60"/>
      <c r="I303" s="60"/>
      <c r="J303" s="60"/>
      <c r="K303" s="60"/>
      <c r="L303" s="60"/>
      <c r="M303" s="60"/>
      <c r="N303" s="60"/>
      <c r="O303" s="118"/>
      <c r="P303" s="60"/>
      <c r="Q303" s="60"/>
      <c r="R303" s="60"/>
      <c r="S303" s="60"/>
      <c r="T303" s="60"/>
      <c r="U303" s="61"/>
      <c r="V303" s="118"/>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118"/>
      <c r="BW303" s="60"/>
      <c r="BX303" s="60"/>
      <c r="BY303" s="60"/>
      <c r="BZ303" s="60"/>
      <c r="CA303" s="60"/>
      <c r="CB303" s="86"/>
      <c r="CC303" s="152"/>
      <c r="CD303" s="118"/>
      <c r="CE303" s="60"/>
      <c r="CF303" s="60"/>
      <c r="CG303" s="60"/>
      <c r="CH303" s="60"/>
      <c r="CI303" s="60"/>
      <c r="CJ303" s="60"/>
      <c r="CK303" s="60"/>
      <c r="CL303" s="60"/>
      <c r="CM303" s="60"/>
      <c r="CN303" s="81"/>
    </row>
    <row r="304" spans="1:92">
      <c r="A304" s="2"/>
      <c r="B304" s="2"/>
      <c r="C304" s="2"/>
      <c r="D304" s="2"/>
      <c r="E304" s="3" t="s">
        <v>367</v>
      </c>
      <c r="F304" s="60"/>
      <c r="G304" s="60"/>
      <c r="H304" s="60"/>
      <c r="I304" s="60"/>
      <c r="J304" s="60"/>
      <c r="K304" s="60"/>
      <c r="L304" s="60"/>
      <c r="M304" s="60"/>
      <c r="N304" s="60"/>
      <c r="O304" s="118"/>
      <c r="P304" s="60"/>
      <c r="Q304" s="60"/>
      <c r="R304" s="60"/>
      <c r="S304" s="60"/>
      <c r="T304" s="60"/>
      <c r="U304" s="61"/>
      <c r="V304" s="118"/>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118"/>
      <c r="BW304" s="60"/>
      <c r="BX304" s="60"/>
      <c r="BY304" s="60"/>
      <c r="BZ304" s="60"/>
      <c r="CA304" s="60"/>
      <c r="CB304" s="86"/>
      <c r="CC304" s="152"/>
      <c r="CD304" s="118"/>
      <c r="CE304" s="60"/>
      <c r="CF304" s="60"/>
      <c r="CG304" s="60"/>
      <c r="CH304" s="60"/>
      <c r="CI304" s="60"/>
      <c r="CJ304" s="60"/>
      <c r="CK304" s="60"/>
      <c r="CL304" s="60"/>
      <c r="CM304" s="60"/>
      <c r="CN304" s="81"/>
    </row>
    <row r="305" spans="1:92">
      <c r="A305" s="2"/>
      <c r="B305" s="2"/>
      <c r="C305" s="2"/>
      <c r="D305" s="2"/>
      <c r="E305" s="3" t="s">
        <v>367</v>
      </c>
      <c r="F305" s="60"/>
      <c r="G305" s="60"/>
      <c r="H305" s="60"/>
      <c r="I305" s="60"/>
      <c r="J305" s="60"/>
      <c r="K305" s="60"/>
      <c r="L305" s="60"/>
      <c r="M305" s="60"/>
      <c r="N305" s="60"/>
      <c r="O305" s="118"/>
      <c r="P305" s="60"/>
      <c r="Q305" s="60"/>
      <c r="R305" s="60"/>
      <c r="S305" s="60"/>
      <c r="T305" s="60"/>
      <c r="U305" s="61"/>
      <c r="V305" s="118"/>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118"/>
      <c r="BW305" s="60"/>
      <c r="BX305" s="60"/>
      <c r="BY305" s="60"/>
      <c r="BZ305" s="60"/>
      <c r="CA305" s="60"/>
      <c r="CB305" s="86"/>
      <c r="CC305" s="152"/>
      <c r="CD305" s="118"/>
      <c r="CE305" s="60"/>
      <c r="CF305" s="60"/>
      <c r="CG305" s="60"/>
      <c r="CH305" s="60"/>
      <c r="CI305" s="60"/>
      <c r="CJ305" s="60"/>
      <c r="CK305" s="60"/>
      <c r="CL305" s="60"/>
      <c r="CM305" s="60"/>
      <c r="CN305" s="81"/>
    </row>
    <row r="306" spans="1:92">
      <c r="A306" s="2"/>
      <c r="B306" s="2"/>
      <c r="C306" s="2"/>
      <c r="D306" s="2"/>
      <c r="E306" s="3" t="s">
        <v>367</v>
      </c>
      <c r="F306" s="60"/>
      <c r="G306" s="60"/>
      <c r="H306" s="60"/>
      <c r="I306" s="60"/>
      <c r="J306" s="60"/>
      <c r="K306" s="60"/>
      <c r="L306" s="60"/>
      <c r="M306" s="60"/>
      <c r="N306" s="60"/>
      <c r="O306" s="118"/>
      <c r="P306" s="60"/>
      <c r="Q306" s="60"/>
      <c r="R306" s="60"/>
      <c r="S306" s="60"/>
      <c r="T306" s="60"/>
      <c r="U306" s="61"/>
      <c r="V306" s="118"/>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118"/>
      <c r="BW306" s="60"/>
      <c r="BX306" s="60"/>
      <c r="BY306" s="60"/>
      <c r="BZ306" s="60"/>
      <c r="CA306" s="60"/>
      <c r="CB306" s="86"/>
      <c r="CC306" s="152"/>
      <c r="CD306" s="118"/>
      <c r="CE306" s="60"/>
      <c r="CF306" s="60"/>
      <c r="CG306" s="60"/>
      <c r="CH306" s="60"/>
      <c r="CI306" s="60"/>
      <c r="CJ306" s="60"/>
      <c r="CK306" s="60"/>
      <c r="CL306" s="60"/>
      <c r="CM306" s="60"/>
      <c r="CN306" s="81"/>
    </row>
    <row r="307" spans="1:92">
      <c r="A307" s="2"/>
      <c r="B307" s="2"/>
      <c r="C307" s="2"/>
      <c r="D307" s="2"/>
      <c r="E307" s="3" t="s">
        <v>367</v>
      </c>
      <c r="F307" s="60"/>
      <c r="G307" s="60"/>
      <c r="H307" s="60"/>
      <c r="I307" s="60"/>
      <c r="J307" s="60"/>
      <c r="K307" s="60"/>
      <c r="L307" s="60"/>
      <c r="M307" s="60"/>
      <c r="N307" s="60"/>
      <c r="O307" s="118"/>
      <c r="P307" s="60"/>
      <c r="Q307" s="60"/>
      <c r="R307" s="60"/>
      <c r="S307" s="60"/>
      <c r="T307" s="60"/>
      <c r="U307" s="61"/>
      <c r="V307" s="118"/>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118"/>
      <c r="BW307" s="60"/>
      <c r="BX307" s="60"/>
      <c r="BY307" s="60"/>
      <c r="BZ307" s="60"/>
      <c r="CA307" s="60"/>
      <c r="CB307" s="86"/>
      <c r="CC307" s="152"/>
      <c r="CD307" s="118"/>
      <c r="CE307" s="60"/>
      <c r="CF307" s="60"/>
      <c r="CG307" s="60"/>
      <c r="CH307" s="60"/>
      <c r="CI307" s="60"/>
      <c r="CJ307" s="60"/>
      <c r="CK307" s="60"/>
      <c r="CL307" s="60"/>
      <c r="CM307" s="60"/>
      <c r="CN307" s="81"/>
    </row>
    <row r="308" spans="1:92">
      <c r="A308" s="2"/>
      <c r="B308" s="2"/>
      <c r="C308" s="2"/>
      <c r="D308" s="2"/>
      <c r="E308" s="3" t="s">
        <v>367</v>
      </c>
      <c r="F308" s="60"/>
      <c r="G308" s="60"/>
      <c r="H308" s="60"/>
      <c r="I308" s="60"/>
      <c r="J308" s="60"/>
      <c r="K308" s="60"/>
      <c r="L308" s="60"/>
      <c r="M308" s="60"/>
      <c r="N308" s="60"/>
      <c r="O308" s="118"/>
      <c r="P308" s="60"/>
      <c r="Q308" s="60"/>
      <c r="R308" s="60"/>
      <c r="S308" s="60"/>
      <c r="T308" s="60"/>
      <c r="U308" s="61"/>
      <c r="V308" s="118"/>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118"/>
      <c r="BW308" s="60"/>
      <c r="BX308" s="60"/>
      <c r="BY308" s="60"/>
      <c r="BZ308" s="60"/>
      <c r="CA308" s="60"/>
      <c r="CB308" s="86"/>
      <c r="CC308" s="152"/>
      <c r="CD308" s="118"/>
      <c r="CE308" s="60"/>
      <c r="CF308" s="60"/>
      <c r="CG308" s="60"/>
      <c r="CH308" s="60"/>
      <c r="CI308" s="60"/>
      <c r="CJ308" s="60"/>
      <c r="CK308" s="60"/>
      <c r="CL308" s="60"/>
      <c r="CM308" s="60"/>
      <c r="CN308" s="81"/>
    </row>
    <row r="309" spans="1:92">
      <c r="A309" s="2"/>
      <c r="B309" s="2"/>
      <c r="C309" s="2"/>
      <c r="D309" s="2"/>
      <c r="E309" s="3" t="s">
        <v>367</v>
      </c>
      <c r="F309" s="60"/>
      <c r="G309" s="60"/>
      <c r="H309" s="60"/>
      <c r="I309" s="60"/>
      <c r="J309" s="60"/>
      <c r="K309" s="60"/>
      <c r="L309" s="60"/>
      <c r="M309" s="60"/>
      <c r="N309" s="60"/>
      <c r="O309" s="118"/>
      <c r="P309" s="60"/>
      <c r="Q309" s="60"/>
      <c r="R309" s="60"/>
      <c r="S309" s="60"/>
      <c r="T309" s="60"/>
      <c r="U309" s="61"/>
      <c r="V309" s="118"/>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118"/>
      <c r="BW309" s="60"/>
      <c r="BX309" s="60"/>
      <c r="BY309" s="60"/>
      <c r="BZ309" s="60"/>
      <c r="CA309" s="60"/>
      <c r="CB309" s="86"/>
      <c r="CC309" s="152"/>
      <c r="CD309" s="118"/>
      <c r="CE309" s="60"/>
      <c r="CF309" s="60"/>
      <c r="CG309" s="60"/>
      <c r="CH309" s="60"/>
      <c r="CI309" s="60"/>
      <c r="CJ309" s="60"/>
      <c r="CK309" s="60"/>
      <c r="CL309" s="60"/>
      <c r="CM309" s="60"/>
      <c r="CN309" s="81"/>
    </row>
    <row r="310" spans="1:92">
      <c r="A310" s="2"/>
      <c r="B310" s="2"/>
      <c r="C310" s="2"/>
      <c r="D310" s="2"/>
      <c r="E310" s="3" t="s">
        <v>367</v>
      </c>
      <c r="F310" s="60"/>
      <c r="G310" s="60"/>
      <c r="H310" s="60"/>
      <c r="I310" s="60"/>
      <c r="J310" s="60"/>
      <c r="K310" s="60"/>
      <c r="L310" s="60"/>
      <c r="M310" s="60"/>
      <c r="N310" s="60"/>
      <c r="O310" s="118"/>
      <c r="P310" s="60"/>
      <c r="Q310" s="60"/>
      <c r="R310" s="60"/>
      <c r="S310" s="60"/>
      <c r="T310" s="60"/>
      <c r="U310" s="61"/>
      <c r="V310" s="118"/>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118"/>
      <c r="BW310" s="60"/>
      <c r="BX310" s="60"/>
      <c r="BY310" s="60"/>
      <c r="BZ310" s="60"/>
      <c r="CA310" s="60"/>
      <c r="CB310" s="86"/>
      <c r="CC310" s="152"/>
      <c r="CD310" s="118"/>
      <c r="CE310" s="60"/>
      <c r="CF310" s="60"/>
      <c r="CG310" s="60"/>
      <c r="CH310" s="60"/>
      <c r="CI310" s="60"/>
      <c r="CJ310" s="60"/>
      <c r="CK310" s="60"/>
      <c r="CL310" s="60"/>
      <c r="CM310" s="60"/>
      <c r="CN310" s="81"/>
    </row>
    <row r="311" spans="1:92">
      <c r="A311" s="2"/>
      <c r="B311" s="2"/>
      <c r="C311" s="2"/>
      <c r="D311" s="2"/>
      <c r="E311" s="3" t="s">
        <v>367</v>
      </c>
      <c r="F311" s="60"/>
      <c r="G311" s="60"/>
      <c r="H311" s="60"/>
      <c r="I311" s="60"/>
      <c r="J311" s="60"/>
      <c r="K311" s="60"/>
      <c r="L311" s="60"/>
      <c r="M311" s="60"/>
      <c r="N311" s="60"/>
      <c r="O311" s="118"/>
      <c r="P311" s="60"/>
      <c r="Q311" s="60"/>
      <c r="R311" s="60"/>
      <c r="S311" s="60"/>
      <c r="T311" s="60"/>
      <c r="U311" s="61"/>
      <c r="V311" s="118"/>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118"/>
      <c r="BW311" s="60"/>
      <c r="BX311" s="60"/>
      <c r="BY311" s="60"/>
      <c r="BZ311" s="60"/>
      <c r="CA311" s="60"/>
      <c r="CB311" s="86"/>
      <c r="CC311" s="152"/>
      <c r="CD311" s="118"/>
      <c r="CE311" s="60"/>
      <c r="CF311" s="60"/>
      <c r="CG311" s="60"/>
      <c r="CH311" s="60"/>
      <c r="CI311" s="60"/>
      <c r="CJ311" s="60"/>
      <c r="CK311" s="60"/>
      <c r="CL311" s="60"/>
      <c r="CM311" s="60"/>
      <c r="CN311" s="81"/>
    </row>
    <row r="312" spans="1:92">
      <c r="A312" s="2"/>
      <c r="B312" s="2"/>
      <c r="C312" s="2"/>
      <c r="D312" s="2"/>
      <c r="E312" s="3" t="s">
        <v>367</v>
      </c>
      <c r="F312" s="60"/>
      <c r="G312" s="60"/>
      <c r="H312" s="60"/>
      <c r="I312" s="60"/>
      <c r="J312" s="60"/>
      <c r="K312" s="60"/>
      <c r="L312" s="60"/>
      <c r="M312" s="60"/>
      <c r="N312" s="60"/>
      <c r="O312" s="118"/>
      <c r="P312" s="60"/>
      <c r="Q312" s="60"/>
      <c r="R312" s="60"/>
      <c r="S312" s="60"/>
      <c r="T312" s="60"/>
      <c r="U312" s="61"/>
      <c r="V312" s="118"/>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118"/>
      <c r="BW312" s="60"/>
      <c r="BX312" s="60"/>
      <c r="BY312" s="60"/>
      <c r="BZ312" s="60"/>
      <c r="CA312" s="60"/>
      <c r="CB312" s="86"/>
      <c r="CC312" s="152"/>
      <c r="CD312" s="118"/>
      <c r="CE312" s="60"/>
      <c r="CF312" s="60"/>
      <c r="CG312" s="60"/>
      <c r="CH312" s="60"/>
      <c r="CI312" s="60"/>
      <c r="CJ312" s="60"/>
      <c r="CK312" s="60"/>
      <c r="CL312" s="60"/>
      <c r="CM312" s="60"/>
      <c r="CN312" s="81"/>
    </row>
    <row r="313" spans="1:92">
      <c r="A313" s="2"/>
      <c r="B313" s="2"/>
      <c r="C313" s="2"/>
      <c r="D313" s="2"/>
      <c r="E313" s="3" t="s">
        <v>367</v>
      </c>
      <c r="F313" s="60"/>
      <c r="G313" s="60"/>
      <c r="H313" s="60"/>
      <c r="I313" s="60"/>
      <c r="J313" s="60"/>
      <c r="K313" s="60"/>
      <c r="L313" s="60"/>
      <c r="M313" s="60"/>
      <c r="N313" s="60"/>
      <c r="O313" s="118"/>
      <c r="P313" s="60"/>
      <c r="Q313" s="60"/>
      <c r="R313" s="60"/>
      <c r="S313" s="60"/>
      <c r="T313" s="60"/>
      <c r="U313" s="61"/>
      <c r="V313" s="118"/>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118"/>
      <c r="BW313" s="60"/>
      <c r="BX313" s="60"/>
      <c r="BY313" s="60"/>
      <c r="BZ313" s="60"/>
      <c r="CA313" s="60"/>
      <c r="CB313" s="86"/>
      <c r="CC313" s="152"/>
      <c r="CD313" s="118"/>
      <c r="CE313" s="60"/>
      <c r="CF313" s="60"/>
      <c r="CG313" s="60"/>
      <c r="CH313" s="60"/>
      <c r="CI313" s="60"/>
      <c r="CJ313" s="60"/>
      <c r="CK313" s="60"/>
      <c r="CL313" s="60"/>
      <c r="CM313" s="60"/>
      <c r="CN313" s="81"/>
    </row>
    <row r="314" spans="1:92">
      <c r="A314" s="2"/>
      <c r="B314" s="2"/>
      <c r="C314" s="2"/>
      <c r="D314" s="2"/>
      <c r="E314" s="3" t="s">
        <v>367</v>
      </c>
      <c r="F314" s="60"/>
      <c r="G314" s="60"/>
      <c r="H314" s="60"/>
      <c r="I314" s="60"/>
      <c r="J314" s="60"/>
      <c r="K314" s="60"/>
      <c r="L314" s="60"/>
      <c r="M314" s="60"/>
      <c r="N314" s="60"/>
      <c r="O314" s="118"/>
      <c r="P314" s="60"/>
      <c r="Q314" s="60"/>
      <c r="R314" s="60"/>
      <c r="S314" s="60"/>
      <c r="T314" s="60"/>
      <c r="U314" s="61"/>
      <c r="V314" s="118"/>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118"/>
      <c r="BW314" s="60"/>
      <c r="BX314" s="60"/>
      <c r="BY314" s="60"/>
      <c r="BZ314" s="60"/>
      <c r="CA314" s="60"/>
      <c r="CB314" s="86"/>
      <c r="CC314" s="152"/>
      <c r="CD314" s="118"/>
      <c r="CE314" s="60"/>
      <c r="CF314" s="60"/>
      <c r="CG314" s="60"/>
      <c r="CH314" s="60"/>
      <c r="CI314" s="60"/>
      <c r="CJ314" s="60"/>
      <c r="CK314" s="60"/>
      <c r="CL314" s="60"/>
      <c r="CM314" s="60"/>
      <c r="CN314" s="81"/>
    </row>
    <row r="315" spans="1:92">
      <c r="A315" s="2"/>
      <c r="B315" s="2"/>
      <c r="C315" s="2"/>
      <c r="D315" s="2"/>
      <c r="E315" s="3" t="s">
        <v>367</v>
      </c>
      <c r="F315" s="60"/>
      <c r="G315" s="60"/>
      <c r="H315" s="60"/>
      <c r="I315" s="60"/>
      <c r="J315" s="60"/>
      <c r="K315" s="60"/>
      <c r="L315" s="60"/>
      <c r="M315" s="60"/>
      <c r="N315" s="60"/>
      <c r="O315" s="118"/>
      <c r="P315" s="60"/>
      <c r="Q315" s="60"/>
      <c r="R315" s="60"/>
      <c r="S315" s="60"/>
      <c r="T315" s="60"/>
      <c r="U315" s="61"/>
      <c r="V315" s="118"/>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118"/>
      <c r="BW315" s="60"/>
      <c r="BX315" s="60"/>
      <c r="BY315" s="60"/>
      <c r="BZ315" s="60"/>
      <c r="CA315" s="60"/>
      <c r="CB315" s="86"/>
      <c r="CC315" s="152"/>
      <c r="CD315" s="118"/>
      <c r="CE315" s="60"/>
      <c r="CF315" s="60"/>
      <c r="CG315" s="60"/>
      <c r="CH315" s="60"/>
      <c r="CI315" s="60"/>
      <c r="CJ315" s="60"/>
      <c r="CK315" s="60"/>
      <c r="CL315" s="60"/>
      <c r="CM315" s="60"/>
      <c r="CN315" s="81"/>
    </row>
    <row r="316" spans="1:92">
      <c r="A316" s="2"/>
      <c r="B316" s="2"/>
      <c r="C316" s="2"/>
      <c r="D316" s="2"/>
      <c r="E316" s="3" t="s">
        <v>367</v>
      </c>
      <c r="F316" s="60"/>
      <c r="G316" s="60"/>
      <c r="H316" s="60"/>
      <c r="I316" s="60"/>
      <c r="J316" s="60"/>
      <c r="K316" s="60"/>
      <c r="L316" s="60"/>
      <c r="M316" s="60"/>
      <c r="N316" s="60"/>
      <c r="O316" s="118"/>
      <c r="P316" s="60"/>
      <c r="Q316" s="60"/>
      <c r="R316" s="60"/>
      <c r="S316" s="60"/>
      <c r="T316" s="60"/>
      <c r="U316" s="61"/>
      <c r="V316" s="118"/>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60"/>
      <c r="BG316" s="60"/>
      <c r="BH316" s="60"/>
      <c r="BI316" s="60"/>
      <c r="BJ316" s="60"/>
      <c r="BK316" s="60"/>
      <c r="BL316" s="60"/>
      <c r="BM316" s="60"/>
      <c r="BN316" s="60"/>
      <c r="BO316" s="60"/>
      <c r="BP316" s="60"/>
      <c r="BQ316" s="60"/>
      <c r="BR316" s="60"/>
      <c r="BS316" s="60"/>
      <c r="BT316" s="60"/>
      <c r="BU316" s="60"/>
      <c r="BV316" s="118"/>
      <c r="BW316" s="60"/>
      <c r="BX316" s="60"/>
      <c r="BY316" s="60"/>
      <c r="BZ316" s="60"/>
      <c r="CA316" s="60"/>
      <c r="CB316" s="86"/>
      <c r="CC316" s="152"/>
      <c r="CD316" s="118"/>
      <c r="CE316" s="60"/>
      <c r="CF316" s="60"/>
      <c r="CG316" s="60"/>
      <c r="CH316" s="60"/>
      <c r="CI316" s="60"/>
      <c r="CJ316" s="60"/>
      <c r="CK316" s="60"/>
      <c r="CL316" s="60"/>
      <c r="CM316" s="60"/>
      <c r="CN316" s="81"/>
    </row>
    <row r="317" spans="1:92">
      <c r="A317" s="2"/>
      <c r="B317" s="2"/>
      <c r="C317" s="2"/>
      <c r="D317" s="2"/>
      <c r="E317" s="3" t="s">
        <v>367</v>
      </c>
      <c r="F317" s="60"/>
      <c r="G317" s="60"/>
      <c r="H317" s="60"/>
      <c r="I317" s="60"/>
      <c r="J317" s="60"/>
      <c r="K317" s="60"/>
      <c r="L317" s="60"/>
      <c r="M317" s="60"/>
      <c r="N317" s="60"/>
      <c r="O317" s="118"/>
      <c r="P317" s="60"/>
      <c r="Q317" s="60"/>
      <c r="R317" s="60"/>
      <c r="S317" s="60"/>
      <c r="T317" s="60"/>
      <c r="U317" s="61"/>
      <c r="V317" s="118"/>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118"/>
      <c r="BW317" s="60"/>
      <c r="BX317" s="60"/>
      <c r="BY317" s="60"/>
      <c r="BZ317" s="60"/>
      <c r="CA317" s="60"/>
      <c r="CB317" s="86"/>
      <c r="CC317" s="152"/>
      <c r="CD317" s="118"/>
      <c r="CE317" s="60"/>
      <c r="CF317" s="60"/>
      <c r="CG317" s="60"/>
      <c r="CH317" s="60"/>
      <c r="CI317" s="60"/>
      <c r="CJ317" s="60"/>
      <c r="CK317" s="60"/>
      <c r="CL317" s="60"/>
      <c r="CM317" s="60"/>
      <c r="CN317" s="81"/>
    </row>
    <row r="318" spans="1:92">
      <c r="A318" s="2"/>
      <c r="B318" s="2"/>
      <c r="C318" s="2"/>
      <c r="D318" s="2"/>
      <c r="E318" s="3" t="s">
        <v>367</v>
      </c>
      <c r="F318" s="60"/>
      <c r="G318" s="60"/>
      <c r="H318" s="60"/>
      <c r="I318" s="60"/>
      <c r="J318" s="60"/>
      <c r="K318" s="60"/>
      <c r="L318" s="60"/>
      <c r="M318" s="60"/>
      <c r="N318" s="60"/>
      <c r="O318" s="118"/>
      <c r="P318" s="60"/>
      <c r="Q318" s="60"/>
      <c r="R318" s="60"/>
      <c r="S318" s="60"/>
      <c r="T318" s="60"/>
      <c r="U318" s="61"/>
      <c r="V318" s="118"/>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118"/>
      <c r="BW318" s="60"/>
      <c r="BX318" s="60"/>
      <c r="BY318" s="60"/>
      <c r="BZ318" s="60"/>
      <c r="CA318" s="60"/>
      <c r="CB318" s="86"/>
      <c r="CC318" s="152"/>
      <c r="CD318" s="118"/>
      <c r="CE318" s="60"/>
      <c r="CF318" s="60"/>
      <c r="CG318" s="60"/>
      <c r="CH318" s="60"/>
      <c r="CI318" s="60"/>
      <c r="CJ318" s="60"/>
      <c r="CK318" s="60"/>
      <c r="CL318" s="60"/>
      <c r="CM318" s="60"/>
      <c r="CN318" s="81"/>
    </row>
    <row r="319" spans="1:92">
      <c r="A319" s="2"/>
      <c r="B319" s="2"/>
      <c r="C319" s="2"/>
      <c r="D319" s="2"/>
      <c r="E319" s="3" t="s">
        <v>367</v>
      </c>
      <c r="F319" s="60"/>
      <c r="G319" s="60"/>
      <c r="H319" s="60"/>
      <c r="I319" s="60"/>
      <c r="J319" s="60"/>
      <c r="K319" s="60"/>
      <c r="L319" s="60"/>
      <c r="M319" s="60"/>
      <c r="N319" s="60"/>
      <c r="O319" s="118"/>
      <c r="P319" s="60"/>
      <c r="Q319" s="60"/>
      <c r="R319" s="60"/>
      <c r="S319" s="60"/>
      <c r="T319" s="60"/>
      <c r="U319" s="61"/>
      <c r="V319" s="118"/>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118"/>
      <c r="BW319" s="60"/>
      <c r="BX319" s="60"/>
      <c r="BY319" s="60"/>
      <c r="BZ319" s="60"/>
      <c r="CA319" s="60"/>
      <c r="CB319" s="86"/>
      <c r="CC319" s="152"/>
      <c r="CD319" s="118"/>
      <c r="CE319" s="60"/>
      <c r="CF319" s="60"/>
      <c r="CG319" s="60"/>
      <c r="CH319" s="60"/>
      <c r="CI319" s="60"/>
      <c r="CJ319" s="60"/>
      <c r="CK319" s="60"/>
      <c r="CL319" s="60"/>
      <c r="CM319" s="60"/>
      <c r="CN319" s="81"/>
    </row>
    <row r="320" spans="1:92">
      <c r="A320" s="2"/>
      <c r="B320" s="2"/>
      <c r="C320" s="2"/>
      <c r="D320" s="2"/>
      <c r="E320" s="3" t="s">
        <v>367</v>
      </c>
      <c r="F320" s="60"/>
      <c r="G320" s="60"/>
      <c r="H320" s="60"/>
      <c r="I320" s="60"/>
      <c r="J320" s="60"/>
      <c r="K320" s="60"/>
      <c r="L320" s="60"/>
      <c r="M320" s="60"/>
      <c r="N320" s="60"/>
      <c r="O320" s="118"/>
      <c r="P320" s="60"/>
      <c r="Q320" s="60"/>
      <c r="R320" s="60"/>
      <c r="S320" s="60"/>
      <c r="T320" s="60"/>
      <c r="U320" s="61"/>
      <c r="V320" s="118"/>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c r="AU320" s="60"/>
      <c r="AV320" s="60"/>
      <c r="AW320" s="60"/>
      <c r="AX320" s="60"/>
      <c r="AY320" s="60"/>
      <c r="AZ320" s="60"/>
      <c r="BA320" s="60"/>
      <c r="BB320" s="60"/>
      <c r="BC320" s="60"/>
      <c r="BD320" s="60"/>
      <c r="BE320" s="60"/>
      <c r="BF320" s="60"/>
      <c r="BG320" s="60"/>
      <c r="BH320" s="60"/>
      <c r="BI320" s="60"/>
      <c r="BJ320" s="60"/>
      <c r="BK320" s="60"/>
      <c r="BL320" s="60"/>
      <c r="BM320" s="60"/>
      <c r="BN320" s="60"/>
      <c r="BO320" s="60"/>
      <c r="BP320" s="60"/>
      <c r="BQ320" s="60"/>
      <c r="BR320" s="60"/>
      <c r="BS320" s="60"/>
      <c r="BT320" s="60"/>
      <c r="BU320" s="60"/>
      <c r="BV320" s="118"/>
      <c r="BW320" s="60"/>
      <c r="BX320" s="60"/>
      <c r="BY320" s="60"/>
      <c r="BZ320" s="60"/>
      <c r="CA320" s="60"/>
      <c r="CB320" s="86"/>
      <c r="CC320" s="152"/>
      <c r="CD320" s="118"/>
      <c r="CE320" s="60"/>
      <c r="CF320" s="60"/>
      <c r="CG320" s="60"/>
      <c r="CH320" s="60"/>
      <c r="CI320" s="60"/>
      <c r="CJ320" s="60"/>
      <c r="CK320" s="60"/>
      <c r="CL320" s="60"/>
      <c r="CM320" s="60"/>
      <c r="CN320" s="81"/>
    </row>
    <row r="321" spans="1:92">
      <c r="A321" s="2"/>
      <c r="B321" s="2"/>
      <c r="C321" s="2"/>
      <c r="D321" s="2"/>
      <c r="E321" s="3" t="s">
        <v>367</v>
      </c>
      <c r="F321" s="60"/>
      <c r="G321" s="60"/>
      <c r="H321" s="60"/>
      <c r="I321" s="60"/>
      <c r="J321" s="60"/>
      <c r="K321" s="60"/>
      <c r="L321" s="60"/>
      <c r="M321" s="60"/>
      <c r="N321" s="60"/>
      <c r="O321" s="118"/>
      <c r="P321" s="60"/>
      <c r="Q321" s="60"/>
      <c r="R321" s="60"/>
      <c r="S321" s="60"/>
      <c r="T321" s="60"/>
      <c r="U321" s="61"/>
      <c r="V321" s="118"/>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0"/>
      <c r="BI321" s="60"/>
      <c r="BJ321" s="60"/>
      <c r="BK321" s="60"/>
      <c r="BL321" s="60"/>
      <c r="BM321" s="60"/>
      <c r="BN321" s="60"/>
      <c r="BO321" s="60"/>
      <c r="BP321" s="60"/>
      <c r="BQ321" s="60"/>
      <c r="BR321" s="60"/>
      <c r="BS321" s="60"/>
      <c r="BT321" s="60"/>
      <c r="BU321" s="60"/>
      <c r="BV321" s="118"/>
      <c r="BW321" s="60"/>
      <c r="BX321" s="60"/>
      <c r="BY321" s="60"/>
      <c r="BZ321" s="60"/>
      <c r="CA321" s="60"/>
      <c r="CB321" s="86"/>
      <c r="CC321" s="152"/>
      <c r="CD321" s="118"/>
      <c r="CE321" s="60"/>
      <c r="CF321" s="60"/>
      <c r="CG321" s="60"/>
      <c r="CH321" s="60"/>
      <c r="CI321" s="60"/>
      <c r="CJ321" s="60"/>
      <c r="CK321" s="60"/>
      <c r="CL321" s="60"/>
      <c r="CM321" s="60"/>
      <c r="CN321" s="81"/>
    </row>
    <row r="322" spans="1:92">
      <c r="A322" s="2"/>
      <c r="B322" s="2"/>
      <c r="C322" s="2"/>
      <c r="D322" s="2"/>
      <c r="E322" s="3" t="s">
        <v>367</v>
      </c>
      <c r="F322" s="60"/>
      <c r="G322" s="60"/>
      <c r="H322" s="60"/>
      <c r="I322" s="60"/>
      <c r="J322" s="60"/>
      <c r="K322" s="60"/>
      <c r="L322" s="60"/>
      <c r="M322" s="60"/>
      <c r="N322" s="60"/>
      <c r="O322" s="118"/>
      <c r="P322" s="60"/>
      <c r="Q322" s="60"/>
      <c r="R322" s="60"/>
      <c r="S322" s="60"/>
      <c r="T322" s="60"/>
      <c r="U322" s="61"/>
      <c r="V322" s="118"/>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118"/>
      <c r="BW322" s="60"/>
      <c r="BX322" s="60"/>
      <c r="BY322" s="60"/>
      <c r="BZ322" s="60"/>
      <c r="CA322" s="60"/>
      <c r="CB322" s="86"/>
      <c r="CC322" s="152"/>
      <c r="CD322" s="118"/>
      <c r="CE322" s="60"/>
      <c r="CF322" s="60"/>
      <c r="CG322" s="60"/>
      <c r="CH322" s="60"/>
      <c r="CI322" s="60"/>
      <c r="CJ322" s="60"/>
      <c r="CK322" s="60"/>
      <c r="CL322" s="60"/>
      <c r="CM322" s="60"/>
      <c r="CN322" s="81"/>
    </row>
    <row r="323" spans="1:92">
      <c r="A323" s="2"/>
      <c r="B323" s="2"/>
      <c r="C323" s="2"/>
      <c r="D323" s="2"/>
      <c r="E323" s="3" t="s">
        <v>367</v>
      </c>
      <c r="F323" s="60"/>
      <c r="G323" s="60"/>
      <c r="H323" s="60"/>
      <c r="I323" s="60"/>
      <c r="J323" s="60"/>
      <c r="K323" s="60"/>
      <c r="L323" s="60"/>
      <c r="M323" s="60"/>
      <c r="N323" s="60"/>
      <c r="O323" s="118"/>
      <c r="P323" s="60"/>
      <c r="Q323" s="60"/>
      <c r="R323" s="60"/>
      <c r="S323" s="60"/>
      <c r="T323" s="60"/>
      <c r="U323" s="61"/>
      <c r="V323" s="118"/>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118"/>
      <c r="BW323" s="60"/>
      <c r="BX323" s="60"/>
      <c r="BY323" s="60"/>
      <c r="BZ323" s="60"/>
      <c r="CA323" s="60"/>
      <c r="CB323" s="86"/>
      <c r="CC323" s="152"/>
      <c r="CD323" s="118"/>
      <c r="CE323" s="60"/>
      <c r="CF323" s="60"/>
      <c r="CG323" s="60"/>
      <c r="CH323" s="60"/>
      <c r="CI323" s="60"/>
      <c r="CJ323" s="60"/>
      <c r="CK323" s="60"/>
      <c r="CL323" s="60"/>
      <c r="CM323" s="60"/>
      <c r="CN323" s="81"/>
    </row>
    <row r="324" spans="1:92">
      <c r="A324" s="2"/>
      <c r="B324" s="2"/>
      <c r="C324" s="2"/>
      <c r="D324" s="2"/>
      <c r="E324" s="3" t="s">
        <v>367</v>
      </c>
      <c r="F324" s="60"/>
      <c r="G324" s="60"/>
      <c r="H324" s="60"/>
      <c r="I324" s="60"/>
      <c r="J324" s="60"/>
      <c r="K324" s="60"/>
      <c r="L324" s="60"/>
      <c r="M324" s="60"/>
      <c r="N324" s="60"/>
      <c r="O324" s="118"/>
      <c r="P324" s="60"/>
      <c r="Q324" s="60"/>
      <c r="R324" s="60"/>
      <c r="S324" s="60"/>
      <c r="T324" s="60"/>
      <c r="U324" s="61"/>
      <c r="V324" s="118"/>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118"/>
      <c r="BW324" s="60"/>
      <c r="BX324" s="60"/>
      <c r="BY324" s="60"/>
      <c r="BZ324" s="60"/>
      <c r="CA324" s="60"/>
      <c r="CB324" s="86"/>
      <c r="CC324" s="152"/>
      <c r="CD324" s="118"/>
      <c r="CE324" s="60"/>
      <c r="CF324" s="60"/>
      <c r="CG324" s="60"/>
      <c r="CH324" s="60"/>
      <c r="CI324" s="60"/>
      <c r="CJ324" s="60"/>
      <c r="CK324" s="60"/>
      <c r="CL324" s="60"/>
      <c r="CM324" s="60"/>
      <c r="CN324" s="81"/>
    </row>
    <row r="325" spans="1:92">
      <c r="A325" s="2"/>
      <c r="B325" s="2"/>
      <c r="C325" s="2"/>
      <c r="D325" s="2"/>
      <c r="E325" s="3" t="s">
        <v>367</v>
      </c>
      <c r="F325" s="60"/>
      <c r="G325" s="60"/>
      <c r="H325" s="60"/>
      <c r="I325" s="60"/>
      <c r="J325" s="60"/>
      <c r="K325" s="60"/>
      <c r="L325" s="60"/>
      <c r="M325" s="60"/>
      <c r="N325" s="60"/>
      <c r="O325" s="118"/>
      <c r="P325" s="60"/>
      <c r="Q325" s="60"/>
      <c r="R325" s="60"/>
      <c r="S325" s="60"/>
      <c r="T325" s="60"/>
      <c r="U325" s="61"/>
      <c r="V325" s="118"/>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118"/>
      <c r="BW325" s="60"/>
      <c r="BX325" s="60"/>
      <c r="BY325" s="60"/>
      <c r="BZ325" s="60"/>
      <c r="CA325" s="60"/>
      <c r="CB325" s="86"/>
      <c r="CC325" s="152"/>
      <c r="CD325" s="118"/>
      <c r="CE325" s="60"/>
      <c r="CF325" s="60"/>
      <c r="CG325" s="60"/>
      <c r="CH325" s="60"/>
      <c r="CI325" s="60"/>
      <c r="CJ325" s="60"/>
      <c r="CK325" s="60"/>
      <c r="CL325" s="60"/>
      <c r="CM325" s="60"/>
      <c r="CN325" s="81"/>
    </row>
    <row r="326" spans="1:92">
      <c r="A326" s="2"/>
      <c r="B326" s="2"/>
      <c r="C326" s="2"/>
      <c r="D326" s="2"/>
      <c r="E326" s="3" t="s">
        <v>367</v>
      </c>
      <c r="F326" s="60"/>
      <c r="G326" s="60"/>
      <c r="H326" s="60"/>
      <c r="I326" s="60"/>
      <c r="J326" s="60"/>
      <c r="K326" s="60"/>
      <c r="L326" s="60"/>
      <c r="M326" s="60"/>
      <c r="N326" s="60"/>
      <c r="O326" s="118"/>
      <c r="P326" s="60"/>
      <c r="Q326" s="60"/>
      <c r="R326" s="60"/>
      <c r="S326" s="60"/>
      <c r="T326" s="60"/>
      <c r="U326" s="61"/>
      <c r="V326" s="118"/>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c r="BF326" s="60"/>
      <c r="BG326" s="60"/>
      <c r="BH326" s="60"/>
      <c r="BI326" s="60"/>
      <c r="BJ326" s="60"/>
      <c r="BK326" s="60"/>
      <c r="BL326" s="60"/>
      <c r="BM326" s="60"/>
      <c r="BN326" s="60"/>
      <c r="BO326" s="60"/>
      <c r="BP326" s="60"/>
      <c r="BQ326" s="60"/>
      <c r="BR326" s="60"/>
      <c r="BS326" s="60"/>
      <c r="BT326" s="60"/>
      <c r="BU326" s="60"/>
      <c r="BV326" s="118"/>
      <c r="BW326" s="60"/>
      <c r="BX326" s="60"/>
      <c r="BY326" s="60"/>
      <c r="BZ326" s="60"/>
      <c r="CA326" s="60"/>
      <c r="CB326" s="86"/>
      <c r="CC326" s="152"/>
      <c r="CD326" s="118"/>
      <c r="CE326" s="60"/>
      <c r="CF326" s="60"/>
      <c r="CG326" s="60"/>
      <c r="CH326" s="60"/>
      <c r="CI326" s="60"/>
      <c r="CJ326" s="60"/>
      <c r="CK326" s="60"/>
      <c r="CL326" s="60"/>
      <c r="CM326" s="60"/>
      <c r="CN326" s="81"/>
    </row>
    <row r="327" spans="1:92">
      <c r="A327" s="2"/>
      <c r="B327" s="2"/>
      <c r="C327" s="2"/>
      <c r="D327" s="2"/>
      <c r="E327" s="3" t="s">
        <v>367</v>
      </c>
      <c r="F327" s="60"/>
      <c r="G327" s="60"/>
      <c r="H327" s="60"/>
      <c r="I327" s="60"/>
      <c r="J327" s="60"/>
      <c r="K327" s="60"/>
      <c r="L327" s="60"/>
      <c r="M327" s="60"/>
      <c r="N327" s="60"/>
      <c r="O327" s="118"/>
      <c r="P327" s="60"/>
      <c r="Q327" s="60"/>
      <c r="R327" s="60"/>
      <c r="S327" s="60"/>
      <c r="T327" s="60"/>
      <c r="U327" s="61"/>
      <c r="V327" s="118"/>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118"/>
      <c r="BW327" s="60"/>
      <c r="BX327" s="60"/>
      <c r="BY327" s="60"/>
      <c r="BZ327" s="60"/>
      <c r="CA327" s="60"/>
      <c r="CB327" s="86"/>
      <c r="CC327" s="152"/>
      <c r="CD327" s="118"/>
      <c r="CE327" s="60"/>
      <c r="CF327" s="60"/>
      <c r="CG327" s="60"/>
      <c r="CH327" s="60"/>
      <c r="CI327" s="60"/>
      <c r="CJ327" s="60"/>
      <c r="CK327" s="60"/>
      <c r="CL327" s="60"/>
      <c r="CM327" s="60"/>
      <c r="CN327" s="81"/>
    </row>
    <row r="328" spans="1:92">
      <c r="A328" s="2"/>
      <c r="B328" s="2"/>
      <c r="C328" s="2"/>
      <c r="D328" s="2"/>
      <c r="E328" s="3" t="s">
        <v>367</v>
      </c>
      <c r="F328" s="60"/>
      <c r="G328" s="60"/>
      <c r="H328" s="60"/>
      <c r="I328" s="60"/>
      <c r="J328" s="60"/>
      <c r="K328" s="60"/>
      <c r="L328" s="60"/>
      <c r="M328" s="60"/>
      <c r="N328" s="60"/>
      <c r="O328" s="118"/>
      <c r="P328" s="60"/>
      <c r="Q328" s="60"/>
      <c r="R328" s="60"/>
      <c r="S328" s="60"/>
      <c r="T328" s="60"/>
      <c r="U328" s="61"/>
      <c r="V328" s="118"/>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60"/>
      <c r="BN328" s="60"/>
      <c r="BO328" s="60"/>
      <c r="BP328" s="60"/>
      <c r="BQ328" s="60"/>
      <c r="BR328" s="60"/>
      <c r="BS328" s="60"/>
      <c r="BT328" s="60"/>
      <c r="BU328" s="60"/>
      <c r="BV328" s="118"/>
      <c r="BW328" s="60"/>
      <c r="BX328" s="60"/>
      <c r="BY328" s="60"/>
      <c r="BZ328" s="60"/>
      <c r="CA328" s="60"/>
      <c r="CB328" s="86"/>
      <c r="CC328" s="152"/>
      <c r="CD328" s="118"/>
      <c r="CE328" s="60"/>
      <c r="CF328" s="60"/>
      <c r="CG328" s="60"/>
      <c r="CH328" s="60"/>
      <c r="CI328" s="60"/>
      <c r="CJ328" s="60"/>
      <c r="CK328" s="60"/>
      <c r="CL328" s="60"/>
      <c r="CM328" s="60"/>
      <c r="CN328" s="81"/>
    </row>
    <row r="329" spans="1:92">
      <c r="A329" s="2"/>
      <c r="B329" s="2"/>
      <c r="C329" s="2"/>
      <c r="D329" s="2"/>
      <c r="E329" s="3" t="s">
        <v>367</v>
      </c>
      <c r="F329" s="60"/>
      <c r="G329" s="60"/>
      <c r="H329" s="60"/>
      <c r="I329" s="60"/>
      <c r="J329" s="60"/>
      <c r="K329" s="60"/>
      <c r="L329" s="60"/>
      <c r="M329" s="60"/>
      <c r="N329" s="60"/>
      <c r="O329" s="118"/>
      <c r="P329" s="60"/>
      <c r="Q329" s="60"/>
      <c r="R329" s="60"/>
      <c r="S329" s="60"/>
      <c r="T329" s="60"/>
      <c r="U329" s="61"/>
      <c r="V329" s="118"/>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60"/>
      <c r="BN329" s="60"/>
      <c r="BO329" s="60"/>
      <c r="BP329" s="60"/>
      <c r="BQ329" s="60"/>
      <c r="BR329" s="60"/>
      <c r="BS329" s="60"/>
      <c r="BT329" s="60"/>
      <c r="BU329" s="60"/>
      <c r="BV329" s="118"/>
      <c r="BW329" s="60"/>
      <c r="BX329" s="60"/>
      <c r="BY329" s="60"/>
      <c r="BZ329" s="60"/>
      <c r="CA329" s="60"/>
      <c r="CB329" s="86"/>
      <c r="CC329" s="152"/>
      <c r="CD329" s="118"/>
      <c r="CE329" s="60"/>
      <c r="CF329" s="60"/>
      <c r="CG329" s="60"/>
      <c r="CH329" s="60"/>
      <c r="CI329" s="60"/>
      <c r="CJ329" s="60"/>
      <c r="CK329" s="60"/>
      <c r="CL329" s="60"/>
      <c r="CM329" s="60"/>
      <c r="CN329" s="81"/>
    </row>
    <row r="330" spans="1:92">
      <c r="A330" s="2"/>
      <c r="B330" s="2"/>
      <c r="C330" s="2"/>
      <c r="D330" s="2"/>
      <c r="E330" s="3" t="s">
        <v>367</v>
      </c>
      <c r="F330" s="60"/>
      <c r="G330" s="60"/>
      <c r="H330" s="60"/>
      <c r="I330" s="60"/>
      <c r="J330" s="60"/>
      <c r="K330" s="60"/>
      <c r="L330" s="60"/>
      <c r="M330" s="60"/>
      <c r="N330" s="60"/>
      <c r="O330" s="118"/>
      <c r="P330" s="60"/>
      <c r="Q330" s="60"/>
      <c r="R330" s="60"/>
      <c r="S330" s="60"/>
      <c r="T330" s="60"/>
      <c r="U330" s="61"/>
      <c r="V330" s="118"/>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60"/>
      <c r="BO330" s="60"/>
      <c r="BP330" s="60"/>
      <c r="BQ330" s="60"/>
      <c r="BR330" s="60"/>
      <c r="BS330" s="60"/>
      <c r="BT330" s="60"/>
      <c r="BU330" s="60"/>
      <c r="BV330" s="118"/>
      <c r="BW330" s="60"/>
      <c r="BX330" s="60"/>
      <c r="BY330" s="60"/>
      <c r="BZ330" s="60"/>
      <c r="CA330" s="60"/>
      <c r="CB330" s="86"/>
      <c r="CC330" s="152"/>
      <c r="CD330" s="118"/>
      <c r="CE330" s="60"/>
      <c r="CF330" s="60"/>
      <c r="CG330" s="60"/>
      <c r="CH330" s="60"/>
      <c r="CI330" s="60"/>
      <c r="CJ330" s="60"/>
      <c r="CK330" s="60"/>
      <c r="CL330" s="60"/>
      <c r="CM330" s="60"/>
      <c r="CN330" s="81"/>
    </row>
    <row r="331" spans="1:92">
      <c r="A331" s="2"/>
      <c r="B331" s="2"/>
      <c r="C331" s="2"/>
      <c r="D331" s="2"/>
      <c r="E331" s="3" t="s">
        <v>367</v>
      </c>
      <c r="F331" s="60"/>
      <c r="G331" s="60"/>
      <c r="H331" s="60"/>
      <c r="I331" s="60"/>
      <c r="J331" s="60"/>
      <c r="K331" s="60"/>
      <c r="L331" s="60"/>
      <c r="M331" s="60"/>
      <c r="N331" s="60"/>
      <c r="O331" s="118"/>
      <c r="P331" s="60"/>
      <c r="Q331" s="60"/>
      <c r="R331" s="60"/>
      <c r="S331" s="60"/>
      <c r="T331" s="60"/>
      <c r="U331" s="61"/>
      <c r="V331" s="118"/>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118"/>
      <c r="BW331" s="60"/>
      <c r="BX331" s="60"/>
      <c r="BY331" s="60"/>
      <c r="BZ331" s="60"/>
      <c r="CA331" s="60"/>
      <c r="CB331" s="86"/>
      <c r="CC331" s="152"/>
      <c r="CD331" s="118"/>
      <c r="CE331" s="60"/>
      <c r="CF331" s="60"/>
      <c r="CG331" s="60"/>
      <c r="CH331" s="60"/>
      <c r="CI331" s="60"/>
      <c r="CJ331" s="60"/>
      <c r="CK331" s="60"/>
      <c r="CL331" s="60"/>
      <c r="CM331" s="60"/>
      <c r="CN331" s="81"/>
    </row>
    <row r="332" spans="1:92">
      <c r="A332" s="2"/>
      <c r="B332" s="2"/>
      <c r="C332" s="2"/>
      <c r="D332" s="2"/>
      <c r="E332" s="3" t="s">
        <v>367</v>
      </c>
      <c r="F332" s="60"/>
      <c r="G332" s="60"/>
      <c r="H332" s="60"/>
      <c r="I332" s="60"/>
      <c r="J332" s="60"/>
      <c r="K332" s="60"/>
      <c r="L332" s="60"/>
      <c r="M332" s="60"/>
      <c r="N332" s="60"/>
      <c r="O332" s="118"/>
      <c r="P332" s="60"/>
      <c r="Q332" s="60"/>
      <c r="R332" s="60"/>
      <c r="S332" s="60"/>
      <c r="T332" s="60"/>
      <c r="U332" s="61"/>
      <c r="V332" s="118"/>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c r="BN332" s="60"/>
      <c r="BO332" s="60"/>
      <c r="BP332" s="60"/>
      <c r="BQ332" s="60"/>
      <c r="BR332" s="60"/>
      <c r="BS332" s="60"/>
      <c r="BT332" s="60"/>
      <c r="BU332" s="60"/>
      <c r="BV332" s="118"/>
      <c r="BW332" s="60"/>
      <c r="BX332" s="60"/>
      <c r="BY332" s="60"/>
      <c r="BZ332" s="60"/>
      <c r="CA332" s="60"/>
      <c r="CB332" s="86"/>
      <c r="CC332" s="152"/>
      <c r="CD332" s="118"/>
      <c r="CE332" s="60"/>
      <c r="CF332" s="60"/>
      <c r="CG332" s="60"/>
      <c r="CH332" s="60"/>
      <c r="CI332" s="60"/>
      <c r="CJ332" s="60"/>
      <c r="CK332" s="60"/>
      <c r="CL332" s="60"/>
      <c r="CM332" s="60"/>
      <c r="CN332" s="81"/>
    </row>
    <row r="333" spans="1:92">
      <c r="A333" s="2"/>
      <c r="B333" s="2"/>
      <c r="C333" s="2"/>
      <c r="D333" s="2"/>
      <c r="E333" s="3" t="s">
        <v>367</v>
      </c>
      <c r="F333" s="60"/>
      <c r="G333" s="60"/>
      <c r="H333" s="60"/>
      <c r="I333" s="60"/>
      <c r="J333" s="60"/>
      <c r="K333" s="60"/>
      <c r="L333" s="60"/>
      <c r="M333" s="60"/>
      <c r="N333" s="60"/>
      <c r="O333" s="118"/>
      <c r="P333" s="60"/>
      <c r="Q333" s="60"/>
      <c r="R333" s="60"/>
      <c r="S333" s="60"/>
      <c r="T333" s="60"/>
      <c r="U333" s="61"/>
      <c r="V333" s="118"/>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118"/>
      <c r="BW333" s="60"/>
      <c r="BX333" s="60"/>
      <c r="BY333" s="60"/>
      <c r="BZ333" s="60"/>
      <c r="CA333" s="60"/>
      <c r="CB333" s="86"/>
      <c r="CC333" s="152"/>
      <c r="CD333" s="118"/>
      <c r="CE333" s="60"/>
      <c r="CF333" s="60"/>
      <c r="CG333" s="60"/>
      <c r="CH333" s="60"/>
      <c r="CI333" s="60"/>
      <c r="CJ333" s="60"/>
      <c r="CK333" s="60"/>
      <c r="CL333" s="60"/>
      <c r="CM333" s="60"/>
      <c r="CN333" s="81"/>
    </row>
    <row r="334" spans="1:92">
      <c r="A334" s="2"/>
      <c r="B334" s="2"/>
      <c r="C334" s="2"/>
      <c r="D334" s="2"/>
      <c r="E334" s="3" t="s">
        <v>367</v>
      </c>
      <c r="F334" s="60"/>
      <c r="G334" s="60"/>
      <c r="H334" s="60"/>
      <c r="I334" s="60"/>
      <c r="J334" s="60"/>
      <c r="K334" s="60"/>
      <c r="L334" s="60"/>
      <c r="M334" s="60"/>
      <c r="N334" s="60"/>
      <c r="O334" s="118"/>
      <c r="P334" s="60"/>
      <c r="Q334" s="60"/>
      <c r="R334" s="60"/>
      <c r="S334" s="60"/>
      <c r="T334" s="60"/>
      <c r="U334" s="61"/>
      <c r="V334" s="118"/>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c r="BN334" s="60"/>
      <c r="BO334" s="60"/>
      <c r="BP334" s="60"/>
      <c r="BQ334" s="60"/>
      <c r="BR334" s="60"/>
      <c r="BS334" s="60"/>
      <c r="BT334" s="60"/>
      <c r="BU334" s="60"/>
      <c r="BV334" s="118"/>
      <c r="BW334" s="60"/>
      <c r="BX334" s="60"/>
      <c r="BY334" s="60"/>
      <c r="BZ334" s="60"/>
      <c r="CA334" s="60"/>
      <c r="CB334" s="86"/>
      <c r="CC334" s="152"/>
      <c r="CD334" s="118"/>
      <c r="CE334" s="60"/>
      <c r="CF334" s="60"/>
      <c r="CG334" s="60"/>
      <c r="CH334" s="60"/>
      <c r="CI334" s="60"/>
      <c r="CJ334" s="60"/>
      <c r="CK334" s="60"/>
      <c r="CL334" s="60"/>
      <c r="CM334" s="60"/>
      <c r="CN334" s="81"/>
    </row>
    <row r="335" spans="1:92">
      <c r="A335" s="2"/>
      <c r="B335" s="2"/>
      <c r="C335" s="2"/>
      <c r="D335" s="2"/>
      <c r="E335" s="3" t="s">
        <v>367</v>
      </c>
      <c r="F335" s="60"/>
      <c r="G335" s="60"/>
      <c r="H335" s="60"/>
      <c r="I335" s="60"/>
      <c r="J335" s="60"/>
      <c r="K335" s="60"/>
      <c r="L335" s="60"/>
      <c r="M335" s="60"/>
      <c r="N335" s="60"/>
      <c r="O335" s="118"/>
      <c r="P335" s="60"/>
      <c r="Q335" s="60"/>
      <c r="R335" s="60"/>
      <c r="S335" s="60"/>
      <c r="T335" s="60"/>
      <c r="U335" s="61"/>
      <c r="V335" s="118"/>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118"/>
      <c r="BW335" s="60"/>
      <c r="BX335" s="60"/>
      <c r="BY335" s="60"/>
      <c r="BZ335" s="60"/>
      <c r="CA335" s="60"/>
      <c r="CB335" s="86"/>
      <c r="CC335" s="152"/>
      <c r="CD335" s="118"/>
      <c r="CE335" s="60"/>
      <c r="CF335" s="60"/>
      <c r="CG335" s="60"/>
      <c r="CH335" s="60"/>
      <c r="CI335" s="60"/>
      <c r="CJ335" s="60"/>
      <c r="CK335" s="60"/>
      <c r="CL335" s="60"/>
      <c r="CM335" s="60"/>
      <c r="CN335" s="81"/>
    </row>
    <row r="336" spans="1:92">
      <c r="A336" s="2"/>
      <c r="B336" s="2"/>
      <c r="C336" s="2"/>
      <c r="D336" s="2"/>
      <c r="E336" s="3" t="s">
        <v>367</v>
      </c>
      <c r="F336" s="60"/>
      <c r="G336" s="60"/>
      <c r="H336" s="60"/>
      <c r="I336" s="60"/>
      <c r="J336" s="60"/>
      <c r="K336" s="60"/>
      <c r="L336" s="60"/>
      <c r="M336" s="60"/>
      <c r="N336" s="60"/>
      <c r="O336" s="118"/>
      <c r="P336" s="60"/>
      <c r="Q336" s="60"/>
      <c r="R336" s="60"/>
      <c r="S336" s="60"/>
      <c r="T336" s="60"/>
      <c r="U336" s="61"/>
      <c r="V336" s="118"/>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118"/>
      <c r="BW336" s="60"/>
      <c r="BX336" s="60"/>
      <c r="BY336" s="60"/>
      <c r="BZ336" s="60"/>
      <c r="CA336" s="60"/>
      <c r="CB336" s="86"/>
      <c r="CC336" s="152"/>
      <c r="CD336" s="118"/>
      <c r="CE336" s="60"/>
      <c r="CF336" s="60"/>
      <c r="CG336" s="60"/>
      <c r="CH336" s="60"/>
      <c r="CI336" s="60"/>
      <c r="CJ336" s="60"/>
      <c r="CK336" s="60"/>
      <c r="CL336" s="60"/>
      <c r="CM336" s="60"/>
      <c r="CN336" s="81"/>
    </row>
    <row r="337" spans="1:92">
      <c r="A337" s="2"/>
      <c r="B337" s="2"/>
      <c r="C337" s="2"/>
      <c r="D337" s="2"/>
      <c r="E337" s="3" t="s">
        <v>367</v>
      </c>
      <c r="F337" s="60"/>
      <c r="G337" s="60"/>
      <c r="H337" s="60"/>
      <c r="I337" s="60"/>
      <c r="J337" s="60"/>
      <c r="K337" s="60"/>
      <c r="L337" s="60"/>
      <c r="M337" s="60"/>
      <c r="N337" s="60"/>
      <c r="O337" s="118"/>
      <c r="P337" s="60"/>
      <c r="Q337" s="60"/>
      <c r="R337" s="60"/>
      <c r="S337" s="60"/>
      <c r="T337" s="60"/>
      <c r="U337" s="61"/>
      <c r="V337" s="118"/>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118"/>
      <c r="BW337" s="60"/>
      <c r="BX337" s="60"/>
      <c r="BY337" s="60"/>
      <c r="BZ337" s="60"/>
      <c r="CA337" s="60"/>
      <c r="CB337" s="86"/>
      <c r="CC337" s="152"/>
      <c r="CD337" s="118"/>
      <c r="CE337" s="60"/>
      <c r="CF337" s="60"/>
      <c r="CG337" s="60"/>
      <c r="CH337" s="60"/>
      <c r="CI337" s="60"/>
      <c r="CJ337" s="60"/>
      <c r="CK337" s="60"/>
      <c r="CL337" s="60"/>
      <c r="CM337" s="60"/>
      <c r="CN337" s="81"/>
    </row>
    <row r="338" spans="1:92">
      <c r="A338" s="2"/>
      <c r="B338" s="2"/>
      <c r="C338" s="2"/>
      <c r="D338" s="2"/>
      <c r="E338" s="3" t="s">
        <v>367</v>
      </c>
      <c r="F338" s="60"/>
      <c r="G338" s="60"/>
      <c r="H338" s="60"/>
      <c r="I338" s="60"/>
      <c r="J338" s="60"/>
      <c r="K338" s="60"/>
      <c r="L338" s="60"/>
      <c r="M338" s="60"/>
      <c r="N338" s="60"/>
      <c r="O338" s="118"/>
      <c r="P338" s="60"/>
      <c r="Q338" s="60"/>
      <c r="R338" s="60"/>
      <c r="S338" s="60"/>
      <c r="T338" s="60"/>
      <c r="U338" s="61"/>
      <c r="V338" s="118"/>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118"/>
      <c r="BW338" s="60"/>
      <c r="BX338" s="60"/>
      <c r="BY338" s="60"/>
      <c r="BZ338" s="60"/>
      <c r="CA338" s="60"/>
      <c r="CB338" s="86"/>
      <c r="CC338" s="152"/>
      <c r="CD338" s="118"/>
      <c r="CE338" s="60"/>
      <c r="CF338" s="60"/>
      <c r="CG338" s="60"/>
      <c r="CH338" s="60"/>
      <c r="CI338" s="60"/>
      <c r="CJ338" s="60"/>
      <c r="CK338" s="60"/>
      <c r="CL338" s="60"/>
      <c r="CM338" s="60"/>
      <c r="CN338" s="81"/>
    </row>
    <row r="339" spans="1:92">
      <c r="A339" s="2"/>
      <c r="B339" s="2"/>
      <c r="C339" s="2"/>
      <c r="D339" s="2"/>
      <c r="E339" s="3" t="s">
        <v>367</v>
      </c>
      <c r="F339" s="60"/>
      <c r="G339" s="60"/>
      <c r="H339" s="60"/>
      <c r="I339" s="60"/>
      <c r="J339" s="60"/>
      <c r="K339" s="60"/>
      <c r="L339" s="60"/>
      <c r="M339" s="60"/>
      <c r="N339" s="60"/>
      <c r="O339" s="118"/>
      <c r="P339" s="60"/>
      <c r="Q339" s="60"/>
      <c r="R339" s="60"/>
      <c r="S339" s="60"/>
      <c r="T339" s="60"/>
      <c r="U339" s="61"/>
      <c r="V339" s="118"/>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c r="AU339" s="60"/>
      <c r="AV339" s="60"/>
      <c r="AW339" s="60"/>
      <c r="AX339" s="60"/>
      <c r="AY339" s="60"/>
      <c r="AZ339" s="60"/>
      <c r="BA339" s="60"/>
      <c r="BB339" s="60"/>
      <c r="BC339" s="60"/>
      <c r="BD339" s="60"/>
      <c r="BE339" s="60"/>
      <c r="BF339" s="60"/>
      <c r="BG339" s="60"/>
      <c r="BH339" s="60"/>
      <c r="BI339" s="60"/>
      <c r="BJ339" s="60"/>
      <c r="BK339" s="60"/>
      <c r="BL339" s="60"/>
      <c r="BM339" s="60"/>
      <c r="BN339" s="60"/>
      <c r="BO339" s="60"/>
      <c r="BP339" s="60"/>
      <c r="BQ339" s="60"/>
      <c r="BR339" s="60"/>
      <c r="BS339" s="60"/>
      <c r="BT339" s="60"/>
      <c r="BU339" s="60"/>
      <c r="BV339" s="118"/>
      <c r="BW339" s="60"/>
      <c r="BX339" s="60"/>
      <c r="BY339" s="60"/>
      <c r="BZ339" s="60"/>
      <c r="CA339" s="60"/>
      <c r="CB339" s="86"/>
      <c r="CC339" s="152"/>
      <c r="CD339" s="118"/>
      <c r="CE339" s="60"/>
      <c r="CF339" s="60"/>
      <c r="CG339" s="60"/>
      <c r="CH339" s="60"/>
      <c r="CI339" s="60"/>
      <c r="CJ339" s="60"/>
      <c r="CK339" s="60"/>
      <c r="CL339" s="60"/>
      <c r="CM339" s="60"/>
      <c r="CN339" s="81"/>
    </row>
    <row r="340" spans="1:92">
      <c r="A340" s="2"/>
      <c r="B340" s="2"/>
      <c r="C340" s="2"/>
      <c r="D340" s="2"/>
      <c r="E340" s="3" t="s">
        <v>367</v>
      </c>
      <c r="F340" s="60"/>
      <c r="G340" s="60"/>
      <c r="H340" s="60"/>
      <c r="I340" s="60"/>
      <c r="J340" s="60"/>
      <c r="K340" s="60"/>
      <c r="L340" s="60"/>
      <c r="M340" s="60"/>
      <c r="N340" s="60"/>
      <c r="O340" s="118"/>
      <c r="P340" s="60"/>
      <c r="Q340" s="60"/>
      <c r="R340" s="60"/>
      <c r="S340" s="60"/>
      <c r="T340" s="60"/>
      <c r="U340" s="61"/>
      <c r="V340" s="118"/>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118"/>
      <c r="BW340" s="60"/>
      <c r="BX340" s="60"/>
      <c r="BY340" s="60"/>
      <c r="BZ340" s="60"/>
      <c r="CA340" s="60"/>
      <c r="CB340" s="86"/>
      <c r="CC340" s="152"/>
      <c r="CD340" s="118"/>
      <c r="CE340" s="60"/>
      <c r="CF340" s="60"/>
      <c r="CG340" s="60"/>
      <c r="CH340" s="60"/>
      <c r="CI340" s="60"/>
      <c r="CJ340" s="60"/>
      <c r="CK340" s="60"/>
      <c r="CL340" s="60"/>
      <c r="CM340" s="60"/>
      <c r="CN340" s="81"/>
    </row>
  </sheetData>
  <autoFilter ref="A50:CN340" xr:uid="{BE33466B-B316-435B-B103-E92AAD47C3B5}"/>
  <sortState ref="A51:CN260">
    <sortCondition ref="A51:A260"/>
    <sortCondition ref="E51:E260"/>
    <sortCondition ref="B51:B260"/>
    <sortCondition ref="C51:C260"/>
  </sortState>
  <conditionalFormatting sqref="Z7:AC7 BN7 AT7:AU7 AG7:AH7 BP7:BQ7 BH7:BK7 AZ7:BF7 AW7:AX7 F7:V7 AE7 BS7:BV7 BX7:CN7">
    <cfRule type="expression" dxfId="128" priority="29">
      <formula>ISBLANK(F8)</formula>
    </cfRule>
  </conditionalFormatting>
  <conditionalFormatting sqref="AV7">
    <cfRule type="expression" dxfId="127" priority="28">
      <formula>ISBLANK(AV8)</formula>
    </cfRule>
  </conditionalFormatting>
  <conditionalFormatting sqref="Y7">
    <cfRule type="expression" dxfId="126" priority="27">
      <formula>ISBLANK(Y8)</formula>
    </cfRule>
  </conditionalFormatting>
  <conditionalFormatting sqref="X7">
    <cfRule type="expression" dxfId="125" priority="26">
      <formula>ISBLANK(X8)</formula>
    </cfRule>
  </conditionalFormatting>
  <conditionalFormatting sqref="W7">
    <cfRule type="expression" dxfId="124" priority="25">
      <formula>ISBLANK(W8)</formula>
    </cfRule>
  </conditionalFormatting>
  <conditionalFormatting sqref="BL7">
    <cfRule type="expression" dxfId="123" priority="24">
      <formula>ISBLANK(BL8)</formula>
    </cfRule>
  </conditionalFormatting>
  <conditionalFormatting sqref="BO7">
    <cfRule type="expression" dxfId="122" priority="23">
      <formula>ISBLANK(BO8)</formula>
    </cfRule>
  </conditionalFormatting>
  <conditionalFormatting sqref="AY7">
    <cfRule type="expression" dxfId="121" priority="22">
      <formula>ISBLANK(AY8)</formula>
    </cfRule>
  </conditionalFormatting>
  <conditionalFormatting sqref="AI7">
    <cfRule type="expression" dxfId="120" priority="21">
      <formula>ISBLANK(AI8)</formula>
    </cfRule>
  </conditionalFormatting>
  <conditionalFormatting sqref="AF7">
    <cfRule type="expression" dxfId="119" priority="20">
      <formula>ISBLANK(AF8)</formula>
    </cfRule>
  </conditionalFormatting>
  <conditionalFormatting sqref="BM7">
    <cfRule type="expression" dxfId="118" priority="19">
      <formula>ISBLANK(BM8)</formula>
    </cfRule>
  </conditionalFormatting>
  <conditionalFormatting sqref="AJ7">
    <cfRule type="expression" dxfId="117" priority="18">
      <formula>ISBLANK(AJ8)</formula>
    </cfRule>
  </conditionalFormatting>
  <conditionalFormatting sqref="AK7">
    <cfRule type="expression" dxfId="116" priority="17">
      <formula>ISBLANK(AK8)</formula>
    </cfRule>
  </conditionalFormatting>
  <conditionalFormatting sqref="AM7">
    <cfRule type="expression" dxfId="115" priority="16">
      <formula>ISBLANK(AM8)</formula>
    </cfRule>
  </conditionalFormatting>
  <conditionalFormatting sqref="AL7">
    <cfRule type="expression" dxfId="114" priority="15">
      <formula>ISBLANK(AL8)</formula>
    </cfRule>
  </conditionalFormatting>
  <conditionalFormatting sqref="AN7">
    <cfRule type="expression" dxfId="113" priority="14">
      <formula>ISBLANK(AN8)</formula>
    </cfRule>
  </conditionalFormatting>
  <conditionalFormatting sqref="AO7">
    <cfRule type="expression" dxfId="112" priority="13">
      <formula>ISBLANK(AO8)</formula>
    </cfRule>
  </conditionalFormatting>
  <conditionalFormatting sqref="AP7">
    <cfRule type="expression" dxfId="111" priority="12">
      <formula>ISBLANK(AP8)</formula>
    </cfRule>
  </conditionalFormatting>
  <conditionalFormatting sqref="AS7">
    <cfRule type="expression" dxfId="110" priority="11">
      <formula>ISBLANK(AS8)</formula>
    </cfRule>
  </conditionalFormatting>
  <conditionalFormatting sqref="AR7">
    <cfRule type="expression" dxfId="109" priority="10">
      <formula>ISBLANK(AR8)</formula>
    </cfRule>
  </conditionalFormatting>
  <conditionalFormatting sqref="AQ7">
    <cfRule type="expression" dxfId="108" priority="9">
      <formula>ISBLANK(AQ8)</formula>
    </cfRule>
  </conditionalFormatting>
  <conditionalFormatting sqref="BR7">
    <cfRule type="expression" dxfId="107" priority="8">
      <formula>ISBLANK(BR8)</formula>
    </cfRule>
  </conditionalFormatting>
  <conditionalFormatting sqref="BG7">
    <cfRule type="expression" dxfId="106" priority="6">
      <formula>ISBLANK(BG8)</formula>
    </cfRule>
  </conditionalFormatting>
  <conditionalFormatting sqref="AD7">
    <cfRule type="expression" dxfId="105" priority="4">
      <formula>ISBLANK(AD8)</formula>
    </cfRule>
  </conditionalFormatting>
  <conditionalFormatting sqref="E51:E236 E238:E340">
    <cfRule type="expression" dxfId="104" priority="2585">
      <formula>AND(NOT(ISBLANK(E51)),SUMPRODUCT(--(F51:CN51&lt;&gt;""))=0)</formula>
    </cfRule>
  </conditionalFormatting>
  <conditionalFormatting sqref="BW7">
    <cfRule type="expression" dxfId="103" priority="2">
      <formula>ISBLANK(BW8)</formula>
    </cfRule>
  </conditionalFormatting>
  <conditionalFormatting sqref="E237">
    <cfRule type="expression" dxfId="102" priority="1">
      <formula>AND(NOT(ISBLANK(E237)),SUMPRODUCT(--(F237:CN237&lt;&gt;""))=0)</formula>
    </cfRule>
  </conditionalFormatting>
  <hyperlinks>
    <hyperlink ref="G21:N21" r:id="rId1" display="www.unoosa.org/" xr:uid="{FB516454-1F7D-4561-8FCE-C3F690365056}"/>
    <hyperlink ref="V21" r:id="rId2" xr:uid="{B4C98E55-2601-492C-8D3D-A3664B768D7D}"/>
    <hyperlink ref="BV21" r:id="rId3" xr:uid="{AA6FD4B3-3A8B-4DB0-82F8-85D12A30C9B0}"/>
    <hyperlink ref="G22:N22" r:id="rId4" display="www.unoosa.org/documents/pdf/spacelaw/treatystatus/AC105_C2_2019_CRP03E.pdf" xr:uid="{7C6DDB58-6AB9-4ACB-AB5D-B4D91AC2C98B}"/>
    <hyperlink ref="F22" r:id="rId5" xr:uid="{22D4BB0D-F1D2-4F32-A2F6-853F15CC9417}"/>
    <hyperlink ref="F21" r:id="rId6" xr:uid="{EA731350-EA53-45EF-B688-D169C4184EA1}"/>
    <hyperlink ref="BX21" r:id="rId7" xr:uid="{C4D214AB-0195-4732-896D-D52D30E011EC}"/>
    <hyperlink ref="F30" r:id="rId8" xr:uid="{599CC803-60A3-4644-9FDB-CC18C3FF819F}"/>
    <hyperlink ref="G30" r:id="rId9" xr:uid="{9119DB2B-7F3A-4A33-B665-A6796D6A37BB}"/>
    <hyperlink ref="H30" r:id="rId10" xr:uid="{7FF16EE2-BBCD-481E-8F3C-6D7A7E2BBB52}"/>
    <hyperlink ref="I30" r:id="rId11" xr:uid="{67FA4B7D-8CC0-4594-864E-792D0E7AF7A8}"/>
    <hyperlink ref="J30" r:id="rId12" xr:uid="{753006F6-D594-4C7E-8578-286E72D9B70A}"/>
    <hyperlink ref="K30" r:id="rId13" xr:uid="{FFDD9971-B47F-4549-A8B7-75C4D34B0107}"/>
    <hyperlink ref="L30" r:id="rId14" xr:uid="{44372374-0625-4A40-97CC-CA97115683D2}"/>
    <hyperlink ref="M30" r:id="rId15" xr:uid="{14768A2D-CF04-478E-A829-81883B39F9FE}"/>
    <hyperlink ref="N30" r:id="rId16" xr:uid="{B6726FC4-7760-4DD7-9AAA-D94D75DC2CB9}"/>
    <hyperlink ref="M10" r:id="rId17" xr:uid="{CB018779-93A9-4007-8143-E05DFA3C838B}"/>
    <hyperlink ref="N23" r:id="rId18" xr:uid="{17D4A68E-BC71-499B-8188-E73D0E79DE94}"/>
    <hyperlink ref="F23:M23" r:id="rId19" display="www.unoosa.org/oosa/en/members/index.html" xr:uid="{C8B39671-1C9A-49B8-BE77-2BB39960F0C9}"/>
    <hyperlink ref="N25" r:id="rId20" xr:uid="{0C824041-8693-48E6-95F6-4E5B5A79A682}"/>
    <hyperlink ref="F25:M25" r:id="rId21" display="www.unoosa.org/oosa/en/ourwork/copuos/history.html" xr:uid="{3AC88D71-54AD-482F-B4A5-E07145E4F6EF}"/>
    <hyperlink ref="BU10" r:id="rId22" xr:uid="{36BFB92E-2E38-468A-85AC-98E327650418}"/>
    <hyperlink ref="CK21" r:id="rId23" xr:uid="{BD411E3F-30B8-4385-8E9A-0D770C85D899}"/>
    <hyperlink ref="G4" r:id="rId24" display="http://www.unoosa.org/oosa/en/ourwork/spacelaw/treaties/introrescueagreement.html" xr:uid="{1245821E-092A-4B4F-9F05-06AB6E1D813D}"/>
    <hyperlink ref="K10" r:id="rId25" xr:uid="{C6F9A092-B86F-491A-BFD3-3095182B3E90}"/>
    <hyperlink ref="L10" r:id="rId26" xr:uid="{7F61BFAA-B830-4940-AA35-3DFC0977B275}"/>
    <hyperlink ref="J10" r:id="rId27" xr:uid="{F1F32477-69D8-4017-8BB5-78568DBF6876}"/>
    <hyperlink ref="AB10" r:id="rId28" xr:uid="{A620D1BC-6DE0-4736-B01D-ECA6FF1C2DEF}"/>
    <hyperlink ref="AB30" r:id="rId29" display="mailto:holger.krag@esa.int" xr:uid="{B2DE0E63-FCF0-4383-B59B-7750F8AA973A}"/>
    <hyperlink ref="AA10" r:id="rId30" xr:uid="{C4677CED-DC4A-4F4D-A9C0-37CF5A267BB5}"/>
    <hyperlink ref="AA30" r:id="rId31" display="mailto:holger.krag@esa.int" xr:uid="{B384AEB7-79EC-459F-95F8-059C8A216611}"/>
    <hyperlink ref="BQ10" r:id="rId32" xr:uid="{FF503C29-49B2-4DEC-9700-708CA0FF9503}"/>
    <hyperlink ref="BY10" r:id="rId33" xr:uid="{83E927AE-C6B8-4204-9E93-8F0BB40C464C}"/>
    <hyperlink ref="BY21" r:id="rId34" xr:uid="{87EE6854-B631-469E-9810-9CD4D3CE74CF}"/>
    <hyperlink ref="BY22" r:id="rId35" xr:uid="{78F1F139-850F-4020-91F9-78107B5B6C28}"/>
    <hyperlink ref="BY25" r:id="rId36" xr:uid="{1028F358-7493-48E9-A23D-F11DA1F34C2A}"/>
    <hyperlink ref="CB21" r:id="rId37" xr:uid="{97D84A1F-39E2-4A47-8F20-DA4B4E0EA7E7}"/>
    <hyperlink ref="CB22" r:id="rId38" xr:uid="{A6758A72-934F-4524-9E84-95B4EE7AFA6A}"/>
    <hyperlink ref="BX10" r:id="rId39" xr:uid="{BF9A36E0-1B8B-4FBD-83E6-0751B84FC29D}"/>
    <hyperlink ref="BX30" r:id="rId40" xr:uid="{BE22369F-EA07-4ACE-BB46-EB374C3277CF}"/>
    <hyperlink ref="BS10" r:id="rId41" xr:uid="{4225845D-05C9-455F-8A7C-0C651F4A96BC}"/>
    <hyperlink ref="BP10" r:id="rId42" xr:uid="{2303E327-87A5-4378-978D-5474040F6B4A}"/>
    <hyperlink ref="BP25" r:id="rId43" xr:uid="{690646C3-6CD0-4F4D-975D-3FFBB8F96170}"/>
    <hyperlink ref="BQ25" r:id="rId44" xr:uid="{721EA688-CE41-4D85-BB52-2E7C46E37BC1}"/>
    <hyperlink ref="BC10" r:id="rId45" xr:uid="{B8BDC4A4-4BD6-4C1B-B303-72B48797E6BB}"/>
    <hyperlink ref="BD10" r:id="rId46" xr:uid="{560F17E8-4FA1-4001-938D-DDBBFA8F9898}"/>
    <hyperlink ref="BE10" r:id="rId47" xr:uid="{B88D05FF-B65E-468F-9339-5BF486720A37}"/>
    <hyperlink ref="BF10" r:id="rId48" xr:uid="{FBA7FDA1-58B0-4AA6-8015-A6EE23A54C36}"/>
    <hyperlink ref="BC21" r:id="rId49" xr:uid="{2AC92FA8-F636-42FB-B295-BB909A118964}"/>
    <hyperlink ref="BD21" r:id="rId50" xr:uid="{A3DBE3EC-AEF3-4942-A017-4DE3A88064C6}"/>
    <hyperlink ref="BE21" r:id="rId51" xr:uid="{994B1F7B-F2CF-48AA-9B66-92ECFDF3C6EC}"/>
    <hyperlink ref="BF21" r:id="rId52" xr:uid="{6183AFDD-CD7A-43D0-B35A-0FB30DAB548C}"/>
    <hyperlink ref="BC23" r:id="rId53" xr:uid="{A4E5F974-00C5-46B3-8BBA-D433E39C49D0}"/>
    <hyperlink ref="BD23" r:id="rId54" xr:uid="{31510140-D2B9-43B6-82EF-8CB0A93E171B}"/>
    <hyperlink ref="BE23" r:id="rId55" xr:uid="{8FCEE0E8-8EEB-4F9D-B5AF-8E468B9AA052}"/>
    <hyperlink ref="BF23" r:id="rId56" xr:uid="{909CF69A-A1E8-403A-83BE-0743D8E26CE2}"/>
    <hyperlink ref="BH10" r:id="rId57" xr:uid="{5912B882-C42B-4029-8D19-06C78E47CE5A}"/>
    <hyperlink ref="BK30" r:id="rId58" display="mailto:Merissa.Velez@fcc.gov" xr:uid="{5421D455-F461-42AA-BF72-4347197D5191}"/>
    <hyperlink ref="CF21" r:id="rId59" xr:uid="{9F8965B0-B0E9-437F-8E19-7E582141870F}"/>
    <hyperlink ref="CF22" r:id="rId60" location="Membership" xr:uid="{8D281E10-3216-4649-9977-0B04C90CB50B}"/>
    <hyperlink ref="Z21" r:id="rId61" xr:uid="{7786AEF6-3A79-4390-B7D7-D8264894001A}"/>
    <hyperlink ref="Z10" r:id="rId62" xr:uid="{D87CD118-78E8-4BBE-9053-D6E4715F8BE5}"/>
    <hyperlink ref="AC10" r:id="rId63" xr:uid="{45DB10B5-7CDD-44B2-83B8-06686C662D86}"/>
    <hyperlink ref="AC30" r:id="rId64" xr:uid="{A60AB0E9-E075-4F72-877A-D5785ADA6051}"/>
    <hyperlink ref="AV10" r:id="rId65" xr:uid="{95CE8255-2314-4914-BEA3-02CFA236E4D9}"/>
    <hyperlink ref="AV21" r:id="rId66" xr:uid="{A459388A-A6A6-4314-A08A-0BFFBBC546B7}"/>
    <hyperlink ref="BZ21" r:id="rId67" xr:uid="{EA8D9CBB-005A-4B69-BA26-82EF969D3C70}"/>
    <hyperlink ref="BZ22" r:id="rId68" xr:uid="{3E4D47D3-7D56-4451-95AF-961003D04B8E}"/>
    <hyperlink ref="BZ30" r:id="rId69" xr:uid="{1BBF46E8-B775-4B7F-A1BB-7DC7CC338C46}"/>
    <hyperlink ref="BJ10" r:id="rId70" xr:uid="{DAA4E4A1-07A2-4A74-B417-C17FE0732F3B}"/>
    <hyperlink ref="BJ21" r:id="rId71" xr:uid="{609401A5-93A7-49A0-BE5D-E40A3BC7BC4F}"/>
    <hyperlink ref="BH21" r:id="rId72" xr:uid="{3A94F1A8-822A-4D24-A4F6-C5952B063D4E}"/>
    <hyperlink ref="X10" r:id="rId73" display="http://www.ic.gc.ca/eic/site/smt-gst.nsf/eng/h_sf01878.html " xr:uid="{96E090C3-ECD9-472B-9264-CD3E96064DE6}"/>
    <hyperlink ref="Y10" r:id="rId74" xr:uid="{970A92AB-DA94-4EE3-9B96-1568DD71D036}"/>
    <hyperlink ref="BO25" r:id="rId75" xr:uid="{CEF18CAD-5DF5-475C-A188-DF005E4CA2D6}"/>
    <hyperlink ref="BO10" r:id="rId76" xr:uid="{2F00DD5E-A38D-409C-9959-E208B3E1BAA5}"/>
    <hyperlink ref="AT23" r:id="rId77" xr:uid="{B3EFAD9A-1DE4-48A7-96C0-6D11AF593C7A}"/>
    <hyperlink ref="AT30" r:id="rId78" xr:uid="{7A784288-25EB-4657-BF3C-9918BCBDC353}"/>
    <hyperlink ref="AZ10" r:id="rId79" xr:uid="{619803D8-BAF3-4783-AEA7-53C6BAF09F78}"/>
    <hyperlink ref="BA10" r:id="rId80" xr:uid="{890CAFDA-BC48-4B9F-88A3-4D349B706422}"/>
    <hyperlink ref="AY10" r:id="rId81" xr:uid="{8771D11F-27B0-4C5D-B214-7F0C38A926CB}"/>
    <hyperlink ref="AY21" r:id="rId82" xr:uid="{7D4F8178-9577-43BF-AC25-8D7C67F2A6E3}"/>
    <hyperlink ref="BM10" r:id="rId83" xr:uid="{3E550FAD-4430-417E-9CB0-AD74B4BA4581}"/>
    <hyperlink ref="AJ10" r:id="rId84" location="1" xr:uid="{D246FEB0-EB73-42A3-99F5-34B12DFA5C30}"/>
    <hyperlink ref="AJ23" r:id="rId85" xr:uid="{D7B6330C-8D74-49B8-8400-C6C2486F8B59}"/>
    <hyperlink ref="AJ30" r:id="rId86" xr:uid="{7D5B4960-D85A-445A-8596-89A6F138719D}"/>
    <hyperlink ref="AK23" r:id="rId87" xr:uid="{7458AD1E-879B-4056-AF77-058AC64D41B8}"/>
    <hyperlink ref="AK30" r:id="rId88" xr:uid="{DE33A338-C47F-47E3-83EB-7B9AF640A936}"/>
    <hyperlink ref="CB30" r:id="rId89" xr:uid="{F87B8CE8-5DF4-4216-96A4-2D5A47956538}"/>
    <hyperlink ref="AK10" r:id="rId90" xr:uid="{10958E5A-DEB0-4827-B03F-D59853ACB4E1}"/>
    <hyperlink ref="AM23" r:id="rId91" xr:uid="{7ECF746D-462E-456B-8744-972EFDD9037D}"/>
    <hyperlink ref="AM30" r:id="rId92" xr:uid="{2FF4B8CF-69D3-4746-94E9-4ECA128C7BBA}"/>
    <hyperlink ref="AL23" r:id="rId93" xr:uid="{5A1BCBDB-B772-4651-835C-595C3D3A380E}"/>
    <hyperlink ref="AL30" r:id="rId94" xr:uid="{812B6FB0-6F42-44B7-9BA8-781FA4AC4CEE}"/>
    <hyperlink ref="AM10" r:id="rId95" xr:uid="{116CFA6A-E485-40C5-9DA2-8FAEAA0C4B5D}"/>
    <hyperlink ref="AL10" r:id="rId96" xr:uid="{8CA99AE3-1DA4-4BCB-AE85-6A6C4DE90169}"/>
    <hyperlink ref="AN23" r:id="rId97" xr:uid="{EA156D35-4D76-4E0B-AF5D-4976E3168976}"/>
    <hyperlink ref="AN30" r:id="rId98" xr:uid="{E5046B51-6915-4A21-8EEC-BDE97169E33C}"/>
    <hyperlink ref="AO23" r:id="rId99" xr:uid="{7439033D-6185-4DD5-99D9-892BDE05CF44}"/>
    <hyperlink ref="AO30" r:id="rId100" xr:uid="{B2531B3B-6E7C-443C-899F-CD05448C427B}"/>
    <hyperlink ref="AP23" r:id="rId101" xr:uid="{85182561-5AF9-4756-81C5-1B594E482AD3}"/>
    <hyperlink ref="AP30" r:id="rId102" xr:uid="{7E92AB24-83EE-4C2F-BC39-4E763825FBEC}"/>
    <hyperlink ref="AS23" r:id="rId103" xr:uid="{D3E6ABA1-59F5-4BFA-B0A9-85A70A9E77B6}"/>
    <hyperlink ref="AS30" r:id="rId104" xr:uid="{3C7E46CC-FEB4-4A6C-938C-C21E1F5E4F48}"/>
    <hyperlink ref="AR23" r:id="rId105" xr:uid="{CC0F857D-0E69-4457-8A03-7D8C8CADDE57}"/>
    <hyperlink ref="AR30" r:id="rId106" xr:uid="{BDE8A485-2234-49B9-BEAB-3F21EE002362}"/>
    <hyperlink ref="AQ23" r:id="rId107" xr:uid="{41D4CAD5-CD3A-4BD7-B8DB-D19A020E530C}"/>
    <hyperlink ref="AQ30" r:id="rId108" xr:uid="{F8440E27-E3CF-46BB-ADC4-578A2060DE13}"/>
    <hyperlink ref="BG21" r:id="rId109" xr:uid="{7A62BCBC-5B1D-49E0-AE9C-BAE107AC6FAB}"/>
    <hyperlink ref="U10" r:id="rId110" xr:uid="{8C8F451B-6AC4-415D-A358-BB7B3D372C4B}"/>
    <hyperlink ref="U21" r:id="rId111" display="http://www.unoosa.org/documents/pdf/copuos/stsc/2019/tech-07E.pdf" xr:uid="{B29ADB87-6B0A-4BB1-BCD8-BFCF8BA0539A}"/>
    <hyperlink ref="U22" r:id="rId112" display="http://www.unoosa.org/documents/pdf/copuos/stsc/2019/tech-07E.pdf" xr:uid="{3B7EB6F5-DA40-4B62-81C3-CB21A36776F1}"/>
    <hyperlink ref="Q21" r:id="rId113" xr:uid="{3A381E20-FD83-408B-A866-D5A27FF8EF50}"/>
    <hyperlink ref="T30" r:id="rId114" xr:uid="{D0A5DAC4-4C30-4956-B8B1-3B767D13A377}"/>
    <hyperlink ref="U30" r:id="rId115" display="oltrogge@agi.com" xr:uid="{DBB1AF54-8491-4A91-954E-5B30BDA87D3E}"/>
    <hyperlink ref="S10" r:id="rId116" xr:uid="{48094D6A-CD4F-4B53-A102-14152366F84F}"/>
    <hyperlink ref="S21" r:id="rId117" xr:uid="{F812BBC0-54E4-4DB0-97FB-E2398B275B4D}"/>
    <hyperlink ref="S23" r:id="rId118" xr:uid="{0F29B3BD-DDD1-4DEE-91E7-5D2C79A1393A}"/>
    <hyperlink ref="T10" r:id="rId119" xr:uid="{D2E38C69-4AC9-4D98-B7C0-34DAB9D62AC6}"/>
    <hyperlink ref="T21" r:id="rId120" xr:uid="{22E0803C-24E5-4D99-9499-92560F4F3C5A}"/>
    <hyperlink ref="Q10" r:id="rId121" xr:uid="{5C06E5D6-1020-48E5-9423-38B5010701D2}"/>
    <hyperlink ref="Q22" r:id="rId122" xr:uid="{AA65DAFF-08E0-49A1-9B4C-063732E53BE0}"/>
    <hyperlink ref="Q30" r:id="rId123" display="mailto:holger.krag@esa.int" xr:uid="{8ED4833C-5DBC-484C-A9F1-E27ECED5EF1E}"/>
    <hyperlink ref="O21" r:id="rId124" xr:uid="{BA24217D-4591-4A56-8CF4-F8A738E41B02}"/>
    <hyperlink ref="O23" r:id="rId125" xr:uid="{7398950F-E296-4044-9915-45B6E6644FEF}"/>
    <hyperlink ref="P23" r:id="rId126" xr:uid="{B2D23007-0714-48FE-88B3-AF8DB2C7CA9F}"/>
    <hyperlink ref="P25" r:id="rId127" xr:uid="{B3AC9D4D-CAAB-41B7-9060-08B777ED8BEC}"/>
    <hyperlink ref="AE10" r:id="rId128" xr:uid="{9538896B-6B4C-447E-8C42-3E19FADE75A4}"/>
    <hyperlink ref="AD10" r:id="rId129" xr:uid="{7A0600FA-95AD-4D57-BE12-D882A38A8CD4}"/>
    <hyperlink ref="BW21" r:id="rId130" xr:uid="{4C902601-B888-40B7-8CB7-CF35E6D4625B}"/>
    <hyperlink ref="BW30" r:id="rId131" xr:uid="{7C5F49F0-AEA6-4C58-8CF1-55FDC5DFEE05}"/>
    <hyperlink ref="BK10" r:id="rId132" xr:uid="{60472280-317F-4CC1-A903-D05328C2FF11}"/>
  </hyperlinks>
  <pageMargins left="0.5" right="0.5" top="0.5" bottom="0.5" header="0.05" footer="0.05"/>
  <pageSetup scale="40" orientation="landscape" horizontalDpi="1200" verticalDpi="1200" r:id="rId133"/>
  <ignoredErrors>
    <ignoredError sqref="P29" numberStoredAsText="1"/>
  </ignoredErrors>
  <drawing r:id="rId134"/>
  <legacyDrawing r:id="rId135"/>
  <extLst>
    <ext xmlns:x14="http://schemas.microsoft.com/office/spreadsheetml/2009/9/main" uri="{CCE6A557-97BC-4b89-ADB6-D9C93CAAB3DF}">
      <x14:dataValidations xmlns:xm="http://schemas.microsoft.com/office/excel/2006/main" count="4">
        <x14:dataValidation type="list" allowBlank="1" showInputMessage="1" showErrorMessage="1" promptTitle="Space Entity" prompt="Select entity" xr:uid="{D7A88E12-DE72-4C01-81B4-04824297DAFC}">
          <x14:formula1>
            <xm:f>Lists!$B$2:$B$15</xm:f>
          </x14:formula1>
          <xm:sqref>B51:B340</xm:sqref>
        </x14:dataValidation>
        <x14:dataValidation type="list" allowBlank="1" showInputMessage="1" showErrorMessage="1" promptTitle="Space Object Category" prompt="Select space object type" xr:uid="{0A2257DC-439A-4740-ADE4-1C21CD0FD5D6}">
          <x14:formula1>
            <xm:f>Lists!$C$2:$C$15</xm:f>
          </x14:formula1>
          <xm:sqref>C51:C340</xm:sqref>
        </x14:dataValidation>
        <x14:dataValidation type="list" allowBlank="1" showInputMessage="1" showErrorMessage="1" promptTitle="Broad category" prompt="Select broad category of attribute" xr:uid="{6A4DBC1D-2198-4B95-963F-EA664E734291}">
          <x14:formula1>
            <xm:f>Lists!$A$2:$A$23</xm:f>
          </x14:formula1>
          <xm:sqref>A51:A340</xm:sqref>
        </x14:dataValidation>
        <x14:dataValidation type="list" allowBlank="1" showInputMessage="1" showErrorMessage="1" promptTitle="Phase" prompt="Select life cycle phase" xr:uid="{F8F35C3C-3B76-423D-B00F-46A157207035}">
          <x14:formula1>
            <xm:f>Lists!$D$2:$D$15</xm:f>
          </x14:formula1>
          <xm:sqref>D51:D340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6370-B4B4-41F3-BA66-FDC83228F727}">
  <sheetPr>
    <tabColor rgb="FF00B0F0"/>
  </sheetPr>
  <dimension ref="A1:O31"/>
  <sheetViews>
    <sheetView zoomScale="115" zoomScaleNormal="115" workbookViewId="0">
      <selection activeCell="D7" sqref="D7"/>
    </sheetView>
  </sheetViews>
  <sheetFormatPr defaultRowHeight="14.4"/>
  <cols>
    <col min="1" max="1" width="9.88671875" bestFit="1" customWidth="1"/>
    <col min="2" max="15" width="19.109375" customWidth="1"/>
  </cols>
  <sheetData>
    <row r="1" spans="1:15">
      <c r="B1" s="64" t="s">
        <v>784</v>
      </c>
    </row>
    <row r="3" spans="1:15">
      <c r="A3" t="s">
        <v>68</v>
      </c>
      <c r="B3" s="37" t="s">
        <v>1575</v>
      </c>
      <c r="C3" s="37"/>
      <c r="D3" s="37"/>
      <c r="E3" s="37"/>
      <c r="F3" s="37"/>
      <c r="G3" s="37"/>
      <c r="H3" s="37"/>
      <c r="I3" s="36"/>
      <c r="J3" s="36"/>
      <c r="K3" s="36"/>
      <c r="L3" s="36"/>
      <c r="M3" s="36"/>
      <c r="N3" s="36"/>
      <c r="O3" s="36"/>
    </row>
    <row r="4" spans="1:15">
      <c r="A4" t="s">
        <v>836</v>
      </c>
      <c r="B4" s="37"/>
      <c r="C4" s="37"/>
      <c r="D4" s="37"/>
      <c r="E4" s="37"/>
      <c r="F4" s="37"/>
      <c r="G4" s="37"/>
      <c r="H4" s="37"/>
      <c r="I4" s="36"/>
      <c r="J4" s="36"/>
      <c r="K4" s="36"/>
      <c r="L4" s="36"/>
      <c r="M4" s="36"/>
      <c r="N4" s="36"/>
      <c r="O4" s="36"/>
    </row>
    <row r="5" spans="1:15">
      <c r="A5" t="s">
        <v>31</v>
      </c>
      <c r="B5" s="37" t="s">
        <v>225</v>
      </c>
      <c r="C5" s="37" t="s">
        <v>42</v>
      </c>
      <c r="D5" s="37" t="s">
        <v>1582</v>
      </c>
      <c r="F5" s="37"/>
      <c r="G5" s="37"/>
      <c r="H5" s="37"/>
      <c r="I5" s="37"/>
      <c r="J5" s="36"/>
      <c r="K5" s="36"/>
      <c r="L5" s="36"/>
      <c r="M5" s="36"/>
      <c r="N5" s="36"/>
      <c r="O5" s="36"/>
    </row>
    <row r="6" spans="1:15">
      <c r="A6" t="s">
        <v>780</v>
      </c>
      <c r="B6" s="37"/>
      <c r="C6" s="37"/>
      <c r="D6" s="63"/>
      <c r="E6" s="37"/>
      <c r="F6" s="37"/>
      <c r="G6" s="37"/>
      <c r="H6" s="37"/>
      <c r="I6" s="36"/>
      <c r="J6" s="36"/>
      <c r="K6" s="36"/>
      <c r="L6" s="36"/>
      <c r="M6" s="36"/>
      <c r="N6" s="36"/>
      <c r="O6" s="36"/>
    </row>
    <row r="7" spans="1:15" ht="28.8">
      <c r="A7" t="s">
        <v>782</v>
      </c>
      <c r="B7" s="37" t="s">
        <v>1574</v>
      </c>
      <c r="C7" s="37" t="s">
        <v>257</v>
      </c>
      <c r="D7" s="63"/>
      <c r="E7" s="37"/>
      <c r="F7" s="37"/>
      <c r="G7" s="37"/>
      <c r="H7" s="37"/>
      <c r="I7" s="36"/>
      <c r="J7" s="36"/>
      <c r="K7" s="36"/>
      <c r="L7" s="36"/>
      <c r="M7" s="36"/>
      <c r="N7" s="36"/>
      <c r="O7" s="36"/>
    </row>
    <row r="8" spans="1:15">
      <c r="A8" s="13" t="s">
        <v>33</v>
      </c>
      <c r="B8" s="37"/>
      <c r="C8" s="37"/>
      <c r="D8" s="37"/>
      <c r="E8" s="37"/>
      <c r="F8" s="37"/>
      <c r="G8" s="37"/>
      <c r="H8" s="37"/>
      <c r="I8" s="36"/>
      <c r="J8" s="36"/>
      <c r="K8" s="36"/>
      <c r="L8" s="36"/>
      <c r="M8" s="36"/>
      <c r="N8" s="36"/>
      <c r="O8" s="36"/>
    </row>
    <row r="9" spans="1:15">
      <c r="A9" t="s">
        <v>35</v>
      </c>
      <c r="B9" s="37" t="s">
        <v>81</v>
      </c>
      <c r="C9" s="37" t="s">
        <v>1576</v>
      </c>
      <c r="D9" s="37"/>
      <c r="E9" s="37"/>
      <c r="F9" s="37"/>
      <c r="G9" s="37"/>
      <c r="H9" s="37"/>
      <c r="I9" s="36"/>
      <c r="J9" s="36"/>
      <c r="K9" s="36"/>
      <c r="L9" s="36"/>
      <c r="M9" s="36"/>
      <c r="N9" s="36"/>
      <c r="O9" s="36"/>
    </row>
    <row r="10" spans="1:15">
      <c r="A10" t="s">
        <v>1554</v>
      </c>
      <c r="B10" s="37" t="s">
        <v>43</v>
      </c>
      <c r="C10" s="37" t="s">
        <v>51</v>
      </c>
      <c r="D10" s="36"/>
      <c r="E10" s="36"/>
      <c r="F10" s="36"/>
      <c r="G10" s="36"/>
      <c r="H10" s="36"/>
      <c r="I10" s="36"/>
      <c r="J10" s="36"/>
      <c r="K10" s="36"/>
      <c r="L10" s="36"/>
      <c r="M10" s="36"/>
      <c r="N10" s="36"/>
      <c r="O10" s="36"/>
    </row>
    <row r="11" spans="1:15">
      <c r="A11" t="s">
        <v>65</v>
      </c>
      <c r="B11" s="37" t="s">
        <v>81</v>
      </c>
      <c r="C11" s="37"/>
      <c r="D11" s="36"/>
      <c r="E11" s="36"/>
      <c r="F11" s="36"/>
      <c r="G11" s="36"/>
      <c r="H11" s="36"/>
      <c r="I11" s="36"/>
      <c r="J11" s="36"/>
      <c r="K11" s="36"/>
      <c r="L11" s="36"/>
      <c r="M11" s="36"/>
      <c r="N11" s="36"/>
      <c r="O11" s="36"/>
    </row>
    <row r="12" spans="1:15">
      <c r="A12" t="s">
        <v>59</v>
      </c>
      <c r="B12" s="37"/>
      <c r="C12" s="37"/>
      <c r="D12" s="36"/>
      <c r="E12" s="36"/>
      <c r="F12" s="36"/>
      <c r="G12" s="36"/>
      <c r="H12" s="36"/>
      <c r="I12" s="36"/>
      <c r="J12" s="36"/>
      <c r="K12" s="36"/>
      <c r="L12" s="36"/>
      <c r="M12" s="36"/>
      <c r="N12" s="36"/>
      <c r="O12" s="36"/>
    </row>
    <row r="13" spans="1:15" s="63" customFormat="1">
      <c r="A13" s="63" t="s">
        <v>777</v>
      </c>
      <c r="B13" s="37" t="s">
        <v>225</v>
      </c>
      <c r="C13" s="37" t="s">
        <v>42</v>
      </c>
      <c r="D13" s="37" t="s">
        <v>1576</v>
      </c>
      <c r="E13" s="37" t="s">
        <v>1582</v>
      </c>
      <c r="I13" s="37"/>
      <c r="J13" s="37"/>
      <c r="K13" s="37"/>
      <c r="L13" s="37"/>
      <c r="M13" s="37"/>
      <c r="N13" s="37"/>
      <c r="O13" s="37"/>
    </row>
    <row r="14" spans="1:15" s="63" customFormat="1">
      <c r="B14" s="37"/>
      <c r="C14" s="37"/>
      <c r="D14" s="37"/>
      <c r="E14" s="37"/>
      <c r="F14" s="37"/>
      <c r="G14" s="37"/>
      <c r="H14" s="37"/>
      <c r="I14" s="37"/>
      <c r="J14" s="37"/>
      <c r="K14" s="37"/>
      <c r="L14" s="37"/>
      <c r="M14" s="37"/>
      <c r="N14" s="37"/>
      <c r="O14" s="37"/>
    </row>
    <row r="15" spans="1:15" ht="28.8">
      <c r="A15" s="63" t="s">
        <v>1581</v>
      </c>
      <c r="B15" s="37" t="s">
        <v>1579</v>
      </c>
      <c r="C15" s="37" t="s">
        <v>1580</v>
      </c>
      <c r="D15" s="36" t="s">
        <v>1583</v>
      </c>
      <c r="E15" s="37" t="s">
        <v>1577</v>
      </c>
      <c r="F15" s="37" t="s">
        <v>1578</v>
      </c>
      <c r="G15" s="36"/>
      <c r="H15" s="36"/>
      <c r="I15" s="36"/>
      <c r="J15" s="36"/>
      <c r="K15" s="36"/>
      <c r="L15" s="36"/>
      <c r="M15" s="36"/>
      <c r="N15" s="36"/>
      <c r="O15" s="36"/>
    </row>
    <row r="16" spans="1:15">
      <c r="C16" s="37"/>
      <c r="D16" s="36"/>
      <c r="E16" s="36"/>
      <c r="F16" s="36"/>
      <c r="G16" s="36"/>
      <c r="H16" s="36"/>
      <c r="I16" s="36"/>
      <c r="J16" s="36"/>
      <c r="K16" s="36"/>
      <c r="L16" s="36"/>
      <c r="M16" s="36"/>
      <c r="N16" s="36"/>
      <c r="O16" s="36"/>
    </row>
    <row r="17" spans="2:15">
      <c r="B17" s="36"/>
      <c r="C17" s="36"/>
      <c r="D17" s="36"/>
      <c r="E17" s="36"/>
      <c r="F17" s="36"/>
      <c r="G17" s="36"/>
      <c r="H17" s="36"/>
      <c r="I17" s="36"/>
      <c r="J17" s="36"/>
      <c r="K17" s="36"/>
      <c r="L17" s="36"/>
      <c r="M17" s="36"/>
      <c r="N17" s="36"/>
      <c r="O17" s="36"/>
    </row>
    <row r="18" spans="2:15">
      <c r="B18" s="36"/>
      <c r="C18" s="36"/>
      <c r="D18" s="36"/>
      <c r="E18" s="36"/>
      <c r="F18" s="36"/>
      <c r="G18" s="36"/>
      <c r="H18" s="36"/>
      <c r="I18" s="36"/>
      <c r="J18" s="36"/>
      <c r="K18" s="36"/>
      <c r="L18" s="36"/>
      <c r="M18" s="36"/>
      <c r="N18" s="36"/>
      <c r="O18" s="36"/>
    </row>
    <row r="19" spans="2:15">
      <c r="B19" s="36"/>
      <c r="C19" s="36"/>
      <c r="D19" s="36"/>
      <c r="E19" s="36"/>
      <c r="F19" s="36"/>
      <c r="G19" s="36"/>
      <c r="H19" s="36"/>
      <c r="I19" s="36"/>
      <c r="J19" s="36"/>
      <c r="K19" s="36"/>
      <c r="L19" s="36"/>
      <c r="M19" s="36"/>
      <c r="N19" s="36"/>
      <c r="O19" s="36"/>
    </row>
    <row r="20" spans="2:15">
      <c r="B20" s="36"/>
      <c r="C20" s="36"/>
      <c r="D20" s="36"/>
      <c r="E20" s="36"/>
      <c r="F20" s="36"/>
      <c r="G20" s="36"/>
      <c r="H20" s="36"/>
      <c r="I20" s="36"/>
      <c r="J20" s="36"/>
      <c r="K20" s="36"/>
      <c r="L20" s="36"/>
      <c r="M20" s="36"/>
      <c r="N20" s="36"/>
      <c r="O20" s="36"/>
    </row>
    <row r="21" spans="2:15">
      <c r="B21" s="36"/>
      <c r="C21" s="36"/>
      <c r="D21" s="36"/>
      <c r="E21" s="36"/>
      <c r="F21" s="36"/>
      <c r="G21" s="36"/>
      <c r="H21" s="36"/>
      <c r="I21" s="36"/>
      <c r="J21" s="36"/>
      <c r="K21" s="36"/>
      <c r="L21" s="36"/>
      <c r="M21" s="36"/>
      <c r="N21" s="36"/>
      <c r="O21" s="36"/>
    </row>
    <row r="22" spans="2:15">
      <c r="B22" s="36"/>
      <c r="C22" s="36"/>
      <c r="D22" s="36"/>
      <c r="E22" s="36"/>
      <c r="F22" s="36"/>
      <c r="G22" s="36"/>
      <c r="H22" s="36"/>
      <c r="I22" s="36"/>
      <c r="J22" s="36"/>
      <c r="K22" s="36"/>
      <c r="L22" s="36"/>
      <c r="M22" s="36"/>
      <c r="N22" s="36"/>
      <c r="O22" s="36"/>
    </row>
    <row r="23" spans="2:15">
      <c r="B23" s="36"/>
      <c r="C23" s="36"/>
      <c r="D23" s="36"/>
      <c r="E23" s="36"/>
      <c r="F23" s="36"/>
      <c r="G23" s="36"/>
      <c r="H23" s="36"/>
      <c r="I23" s="36"/>
      <c r="J23" s="36"/>
      <c r="K23" s="36"/>
      <c r="L23" s="36"/>
      <c r="M23" s="36"/>
      <c r="N23" s="36"/>
      <c r="O23" s="36"/>
    </row>
    <row r="24" spans="2:15">
      <c r="B24" s="36"/>
      <c r="C24" s="36"/>
      <c r="D24" s="36"/>
      <c r="E24" s="36"/>
      <c r="F24" s="36"/>
      <c r="G24" s="36"/>
      <c r="H24" s="36"/>
      <c r="I24" s="36"/>
      <c r="J24" s="36"/>
      <c r="K24" s="36"/>
      <c r="L24" s="36"/>
      <c r="M24" s="36"/>
      <c r="N24" s="36"/>
      <c r="O24" s="36"/>
    </row>
    <row r="25" spans="2:15">
      <c r="B25" s="36"/>
      <c r="C25" s="36"/>
      <c r="D25" s="36"/>
      <c r="E25" s="36"/>
      <c r="F25" s="36"/>
      <c r="G25" s="36"/>
      <c r="H25" s="36"/>
      <c r="I25" s="36"/>
      <c r="J25" s="36"/>
      <c r="K25" s="36"/>
      <c r="L25" s="36"/>
      <c r="M25" s="36"/>
      <c r="N25" s="36"/>
      <c r="O25" s="36"/>
    </row>
    <row r="26" spans="2:15">
      <c r="B26" s="36"/>
      <c r="C26" s="36"/>
      <c r="D26" s="36"/>
      <c r="E26" s="36"/>
      <c r="F26" s="36"/>
      <c r="G26" s="36"/>
      <c r="H26" s="36"/>
      <c r="I26" s="36"/>
      <c r="J26" s="36"/>
      <c r="K26" s="36"/>
      <c r="L26" s="36"/>
      <c r="M26" s="36"/>
      <c r="N26" s="36"/>
      <c r="O26" s="36"/>
    </row>
    <row r="27" spans="2:15">
      <c r="B27" s="36"/>
      <c r="C27" s="36"/>
      <c r="D27" s="36"/>
      <c r="E27" s="36"/>
      <c r="F27" s="36"/>
      <c r="G27" s="36"/>
      <c r="H27" s="36"/>
      <c r="I27" s="36"/>
      <c r="J27" s="36"/>
      <c r="K27" s="36"/>
      <c r="L27" s="36"/>
      <c r="M27" s="36"/>
      <c r="N27" s="36"/>
      <c r="O27" s="36"/>
    </row>
    <row r="28" spans="2:15">
      <c r="B28" s="36"/>
      <c r="C28" s="36"/>
      <c r="D28" s="36"/>
      <c r="E28" s="36"/>
      <c r="F28" s="36"/>
      <c r="G28" s="36"/>
      <c r="H28" s="36"/>
      <c r="I28" s="36"/>
      <c r="J28" s="36"/>
      <c r="K28" s="36"/>
      <c r="L28" s="36"/>
      <c r="M28" s="36"/>
      <c r="N28" s="36"/>
      <c r="O28" s="36"/>
    </row>
    <row r="29" spans="2:15">
      <c r="B29" s="36"/>
      <c r="C29" s="36"/>
      <c r="D29" s="36"/>
      <c r="E29" s="36"/>
      <c r="F29" s="36"/>
      <c r="G29" s="36"/>
      <c r="H29" s="36"/>
      <c r="I29" s="36"/>
      <c r="J29" s="36"/>
      <c r="K29" s="36"/>
      <c r="L29" s="36"/>
      <c r="M29" s="36"/>
      <c r="N29" s="36"/>
      <c r="O29" s="36"/>
    </row>
    <row r="30" spans="2:15">
      <c r="B30" s="36"/>
      <c r="C30" s="36"/>
      <c r="D30" s="36"/>
      <c r="E30" s="36"/>
      <c r="F30" s="36"/>
      <c r="G30" s="36"/>
      <c r="H30" s="36"/>
      <c r="I30" s="36"/>
      <c r="J30" s="36"/>
      <c r="K30" s="36"/>
      <c r="L30" s="36"/>
      <c r="M30" s="36"/>
      <c r="N30" s="36"/>
      <c r="O30" s="36"/>
    </row>
    <row r="31" spans="2:15">
      <c r="B31" s="36"/>
      <c r="C31" s="36"/>
      <c r="D31" s="36"/>
      <c r="E31" s="36"/>
      <c r="F31" s="36"/>
      <c r="G31" s="36"/>
      <c r="H31" s="36"/>
      <c r="I31" s="36"/>
      <c r="J31" s="36"/>
      <c r="K31" s="36"/>
      <c r="L31" s="36"/>
      <c r="M31" s="36"/>
      <c r="N31" s="36"/>
      <c r="O31" s="36"/>
    </row>
  </sheetData>
  <conditionalFormatting sqref="A4">
    <cfRule type="expression" dxfId="31" priority="1">
      <formula>ISBLANK(A5)</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9FD9-C79F-4911-B907-0EE78D4677FE}">
  <sheetPr codeName="Sheet3">
    <tabColor rgb="FF00B0F0"/>
  </sheetPr>
  <dimension ref="A2:B52"/>
  <sheetViews>
    <sheetView topLeftCell="A52" zoomScale="145" zoomScaleNormal="145" workbookViewId="0">
      <selection activeCell="C13" sqref="C13"/>
    </sheetView>
  </sheetViews>
  <sheetFormatPr defaultRowHeight="14.4"/>
  <cols>
    <col min="1" max="1" width="26.6640625" customWidth="1"/>
    <col min="2" max="2" width="25.88671875" customWidth="1"/>
    <col min="7" max="7" width="9.21875" customWidth="1"/>
  </cols>
  <sheetData>
    <row r="2" spans="1:2">
      <c r="A2" s="5" t="s">
        <v>30</v>
      </c>
      <c r="B2" s="5" t="s">
        <v>95</v>
      </c>
    </row>
    <row r="3" spans="1:2">
      <c r="A3" t="s">
        <v>94</v>
      </c>
      <c r="B3" t="s">
        <v>48</v>
      </c>
    </row>
    <row r="4" spans="1:2">
      <c r="A4" t="s">
        <v>93</v>
      </c>
      <c r="B4" t="s">
        <v>31</v>
      </c>
    </row>
    <row r="5" spans="1:2">
      <c r="A5" t="s">
        <v>61</v>
      </c>
      <c r="B5" t="s">
        <v>59</v>
      </c>
    </row>
    <row r="6" spans="1:2">
      <c r="A6" t="s">
        <v>92</v>
      </c>
      <c r="B6" t="s">
        <v>61</v>
      </c>
    </row>
    <row r="7" spans="1:2">
      <c r="A7" t="s">
        <v>91</v>
      </c>
      <c r="B7" t="s">
        <v>35</v>
      </c>
    </row>
    <row r="8" spans="1:2">
      <c r="A8" t="s">
        <v>90</v>
      </c>
      <c r="B8" t="s">
        <v>68</v>
      </c>
    </row>
    <row r="9" spans="1:2">
      <c r="A9" t="s">
        <v>89</v>
      </c>
      <c r="B9" t="s">
        <v>35</v>
      </c>
    </row>
    <row r="10" spans="1:2">
      <c r="A10" t="s">
        <v>88</v>
      </c>
      <c r="B10" t="s">
        <v>87</v>
      </c>
    </row>
    <row r="11" spans="1:2">
      <c r="A11" t="s">
        <v>86</v>
      </c>
      <c r="B11" t="s">
        <v>31</v>
      </c>
    </row>
    <row r="12" spans="1:2">
      <c r="A12" t="s">
        <v>85</v>
      </c>
      <c r="B12" t="s">
        <v>31</v>
      </c>
    </row>
    <row r="13" spans="1:2">
      <c r="A13" t="s">
        <v>84</v>
      </c>
      <c r="B13" t="s">
        <v>65</v>
      </c>
    </row>
    <row r="14" spans="1:2">
      <c r="A14" t="s">
        <v>83</v>
      </c>
      <c r="B14" t="s">
        <v>35</v>
      </c>
    </row>
    <row r="15" spans="1:2">
      <c r="A15" t="s">
        <v>82</v>
      </c>
      <c r="B15" t="s">
        <v>35</v>
      </c>
    </row>
    <row r="16" spans="1:2">
      <c r="A16" t="s">
        <v>81</v>
      </c>
      <c r="B16" t="s">
        <v>31</v>
      </c>
    </row>
    <row r="17" spans="1:2">
      <c r="A17" t="s">
        <v>80</v>
      </c>
      <c r="B17" t="s">
        <v>48</v>
      </c>
    </row>
    <row r="18" spans="1:2">
      <c r="A18" t="s">
        <v>79</v>
      </c>
      <c r="B18" t="s">
        <v>35</v>
      </c>
    </row>
    <row r="19" spans="1:2">
      <c r="A19" t="s">
        <v>78</v>
      </c>
      <c r="B19" t="s">
        <v>31</v>
      </c>
    </row>
    <row r="20" spans="1:2">
      <c r="A20" t="s">
        <v>77</v>
      </c>
      <c r="B20" t="s">
        <v>33</v>
      </c>
    </row>
    <row r="21" spans="1:2">
      <c r="A21" t="s">
        <v>76</v>
      </c>
      <c r="B21" t="s">
        <v>31</v>
      </c>
    </row>
    <row r="22" spans="1:2">
      <c r="A22" t="s">
        <v>75</v>
      </c>
      <c r="B22" t="s">
        <v>35</v>
      </c>
    </row>
    <row r="23" spans="1:2">
      <c r="A23" t="s">
        <v>74</v>
      </c>
      <c r="B23" t="s">
        <v>59</v>
      </c>
    </row>
    <row r="24" spans="1:2">
      <c r="A24" t="s">
        <v>73</v>
      </c>
      <c r="B24" t="s">
        <v>35</v>
      </c>
    </row>
    <row r="25" spans="1:2">
      <c r="A25" t="s">
        <v>72</v>
      </c>
      <c r="B25" t="s">
        <v>48</v>
      </c>
    </row>
    <row r="26" spans="1:2">
      <c r="A26" t="s">
        <v>71</v>
      </c>
      <c r="B26" t="s">
        <v>31</v>
      </c>
    </row>
    <row r="27" spans="1:2">
      <c r="A27" t="s">
        <v>70</v>
      </c>
      <c r="B27" t="s">
        <v>31</v>
      </c>
    </row>
    <row r="28" spans="1:2">
      <c r="A28" t="s">
        <v>69</v>
      </c>
      <c r="B28" t="s">
        <v>68</v>
      </c>
    </row>
    <row r="29" spans="1:2">
      <c r="A29" t="s">
        <v>67</v>
      </c>
      <c r="B29" t="s">
        <v>31</v>
      </c>
    </row>
    <row r="30" spans="1:2">
      <c r="A30" t="s">
        <v>66</v>
      </c>
      <c r="B30" t="s">
        <v>65</v>
      </c>
    </row>
    <row r="31" spans="1:2">
      <c r="A31" t="s">
        <v>64</v>
      </c>
      <c r="B31" t="s">
        <v>63</v>
      </c>
    </row>
    <row r="32" spans="1:2">
      <c r="A32" t="s">
        <v>62</v>
      </c>
      <c r="B32" t="s">
        <v>61</v>
      </c>
    </row>
    <row r="33" spans="1:2">
      <c r="A33" t="s">
        <v>60</v>
      </c>
      <c r="B33" t="s">
        <v>59</v>
      </c>
    </row>
    <row r="34" spans="1:2">
      <c r="A34" t="s">
        <v>58</v>
      </c>
      <c r="B34" t="s">
        <v>57</v>
      </c>
    </row>
    <row r="35" spans="1:2">
      <c r="A35" t="s">
        <v>56</v>
      </c>
      <c r="B35" t="s">
        <v>55</v>
      </c>
    </row>
    <row r="36" spans="1:2">
      <c r="A36" t="s">
        <v>54</v>
      </c>
      <c r="B36" t="s">
        <v>53</v>
      </c>
    </row>
    <row r="37" spans="1:2">
      <c r="A37" t="s">
        <v>52</v>
      </c>
      <c r="B37" t="s">
        <v>35</v>
      </c>
    </row>
    <row r="38" spans="1:2">
      <c r="A38" t="s">
        <v>51</v>
      </c>
      <c r="B38" t="s">
        <v>41</v>
      </c>
    </row>
    <row r="39" spans="1:2">
      <c r="A39" t="s">
        <v>50</v>
      </c>
      <c r="B39" t="s">
        <v>33</v>
      </c>
    </row>
    <row r="40" spans="1:2">
      <c r="A40" t="s">
        <v>49</v>
      </c>
      <c r="B40" t="s">
        <v>48</v>
      </c>
    </row>
    <row r="41" spans="1:2">
      <c r="A41" t="s">
        <v>47</v>
      </c>
      <c r="B41" t="s">
        <v>33</v>
      </c>
    </row>
    <row r="42" spans="1:2">
      <c r="A42" t="s">
        <v>46</v>
      </c>
      <c r="B42" t="s">
        <v>41</v>
      </c>
    </row>
    <row r="43" spans="1:2">
      <c r="A43" t="s">
        <v>45</v>
      </c>
      <c r="B43" t="s">
        <v>44</v>
      </c>
    </row>
    <row r="44" spans="1:2">
      <c r="A44" t="s">
        <v>43</v>
      </c>
      <c r="B44" t="s">
        <v>41</v>
      </c>
    </row>
    <row r="45" spans="1:2">
      <c r="A45" t="s">
        <v>42</v>
      </c>
      <c r="B45" t="s">
        <v>41</v>
      </c>
    </row>
    <row r="46" spans="1:2">
      <c r="A46" t="s">
        <v>40</v>
      </c>
      <c r="B46" t="s">
        <v>35</v>
      </c>
    </row>
    <row r="47" spans="1:2">
      <c r="A47" t="s">
        <v>39</v>
      </c>
      <c r="B47" t="s">
        <v>31</v>
      </c>
    </row>
    <row r="48" spans="1:2">
      <c r="A48" t="s">
        <v>38</v>
      </c>
      <c r="B48" t="s">
        <v>31</v>
      </c>
    </row>
    <row r="49" spans="1:2">
      <c r="A49" t="s">
        <v>37</v>
      </c>
      <c r="B49" t="s">
        <v>33</v>
      </c>
    </row>
    <row r="50" spans="1:2">
      <c r="A50" t="s">
        <v>36</v>
      </c>
      <c r="B50" t="s">
        <v>35</v>
      </c>
    </row>
    <row r="51" spans="1:2">
      <c r="A51" t="s">
        <v>34</v>
      </c>
      <c r="B51" t="s">
        <v>33</v>
      </c>
    </row>
    <row r="52" spans="1:2">
      <c r="A52" t="s">
        <v>32</v>
      </c>
      <c r="B52" t="s">
        <v>31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6486-BF8F-47A9-B683-1FFD5CC3A193}">
  <sheetPr>
    <tabColor rgb="FF00B050"/>
  </sheetPr>
  <dimension ref="B1:AG24"/>
  <sheetViews>
    <sheetView zoomScale="65" zoomScaleNormal="65" workbookViewId="0">
      <selection activeCell="E58" sqref="E58"/>
    </sheetView>
  </sheetViews>
  <sheetFormatPr defaultRowHeight="23.4"/>
  <cols>
    <col min="1" max="1" width="10.88671875" customWidth="1"/>
    <col min="2" max="2" width="45.21875" style="218" customWidth="1"/>
    <col min="3" max="6" width="10.6640625" customWidth="1"/>
    <col min="7" max="7" width="10.6640625" hidden="1" customWidth="1"/>
    <col min="8" max="10" width="10.6640625" customWidth="1"/>
    <col min="11" max="11" width="10.6640625" hidden="1" customWidth="1"/>
    <col min="12" max="23" width="10.6640625" customWidth="1"/>
    <col min="24" max="24" width="10.6640625" hidden="1" customWidth="1"/>
    <col min="25" max="33" width="10.6640625" customWidth="1"/>
  </cols>
  <sheetData>
    <row r="1" spans="2:33" ht="24" thickBot="1"/>
    <row r="2" spans="2:33" s="217" customFormat="1" ht="400.05" customHeight="1" thickTop="1">
      <c r="B2" s="220"/>
      <c r="C2" s="228" t="s">
        <v>1473</v>
      </c>
      <c r="D2" s="214" t="s">
        <v>1481</v>
      </c>
      <c r="E2" s="214" t="s">
        <v>1386</v>
      </c>
      <c r="F2" s="214" t="s">
        <v>1387</v>
      </c>
      <c r="G2" s="215" t="s">
        <v>1475</v>
      </c>
      <c r="H2" s="224" t="s">
        <v>1379</v>
      </c>
      <c r="I2" s="214" t="s">
        <v>1482</v>
      </c>
      <c r="J2" s="214" t="s">
        <v>1206</v>
      </c>
      <c r="K2" s="214" t="s">
        <v>241</v>
      </c>
      <c r="L2" s="214" t="s">
        <v>1361</v>
      </c>
      <c r="M2" s="214" t="s">
        <v>1483</v>
      </c>
      <c r="N2" s="232" t="s">
        <v>1362</v>
      </c>
      <c r="O2" s="228" t="s">
        <v>187</v>
      </c>
      <c r="P2" s="214" t="s">
        <v>234</v>
      </c>
      <c r="Q2" s="214" t="s">
        <v>224</v>
      </c>
      <c r="R2" s="214" t="s">
        <v>259</v>
      </c>
      <c r="S2" s="214" t="s">
        <v>903</v>
      </c>
      <c r="T2" s="214" t="s">
        <v>36</v>
      </c>
      <c r="U2" s="214" t="s">
        <v>1476</v>
      </c>
      <c r="V2" s="214" t="s">
        <v>1477</v>
      </c>
      <c r="W2" s="214" t="s">
        <v>1478</v>
      </c>
      <c r="X2" s="215" t="s">
        <v>148</v>
      </c>
      <c r="Y2" s="228" t="s">
        <v>90</v>
      </c>
      <c r="Z2" s="214" t="s">
        <v>1512</v>
      </c>
      <c r="AA2" s="214" t="s">
        <v>1365</v>
      </c>
      <c r="AB2" s="214" t="s">
        <v>1364</v>
      </c>
      <c r="AC2" s="214" t="s">
        <v>256</v>
      </c>
      <c r="AD2" s="214" t="s">
        <v>255</v>
      </c>
      <c r="AE2" s="214" t="s">
        <v>856</v>
      </c>
      <c r="AF2" s="215" t="s">
        <v>1360</v>
      </c>
      <c r="AG2" s="216" t="s">
        <v>1480</v>
      </c>
    </row>
    <row r="3" spans="2:33" s="176" customFormat="1" ht="20.100000000000001" customHeight="1" thickBot="1">
      <c r="B3" s="221" t="s">
        <v>1484</v>
      </c>
      <c r="C3" s="229" t="s">
        <v>1433</v>
      </c>
      <c r="D3" s="206" t="s">
        <v>1432</v>
      </c>
      <c r="E3" s="206" t="s">
        <v>1432</v>
      </c>
      <c r="F3" s="206" t="s">
        <v>1432</v>
      </c>
      <c r="G3" s="208" t="s">
        <v>1431</v>
      </c>
      <c r="H3" s="225" t="s">
        <v>1432</v>
      </c>
      <c r="I3" s="206" t="s">
        <v>1433</v>
      </c>
      <c r="J3" s="206" t="s">
        <v>1432</v>
      </c>
      <c r="K3" s="206" t="s">
        <v>1432</v>
      </c>
      <c r="L3" s="206" t="s">
        <v>1432</v>
      </c>
      <c r="M3" s="206" t="s">
        <v>1433</v>
      </c>
      <c r="N3" s="212" t="s">
        <v>1432</v>
      </c>
      <c r="O3" s="229" t="s">
        <v>1433</v>
      </c>
      <c r="P3" s="206" t="s">
        <v>1433</v>
      </c>
      <c r="Q3" s="206" t="s">
        <v>1433</v>
      </c>
      <c r="R3" s="206" t="s">
        <v>1433</v>
      </c>
      <c r="S3" s="206" t="s">
        <v>1433</v>
      </c>
      <c r="T3" s="206" t="s">
        <v>1433</v>
      </c>
      <c r="U3" s="206" t="s">
        <v>1433</v>
      </c>
      <c r="V3" s="206" t="s">
        <v>1433</v>
      </c>
      <c r="W3" s="206" t="s">
        <v>1433</v>
      </c>
      <c r="X3" s="208" t="s">
        <v>1433</v>
      </c>
      <c r="Y3" s="229" t="s">
        <v>1432</v>
      </c>
      <c r="Z3" s="206" t="s">
        <v>1432</v>
      </c>
      <c r="AA3" s="206" t="s">
        <v>1432</v>
      </c>
      <c r="AB3" s="206" t="s">
        <v>1432</v>
      </c>
      <c r="AC3" s="206" t="s">
        <v>1432</v>
      </c>
      <c r="AD3" s="206" t="s">
        <v>1432</v>
      </c>
      <c r="AE3" s="206" t="s">
        <v>1432</v>
      </c>
      <c r="AF3" s="241" t="s">
        <v>1432</v>
      </c>
      <c r="AG3" s="213"/>
    </row>
    <row r="4" spans="2:33" ht="20.100000000000001" customHeight="1" thickTop="1">
      <c r="B4" s="222" t="s">
        <v>161</v>
      </c>
      <c r="C4" s="230">
        <f>SUM(Org_Rank_by_Attrib_wo_IBR!F3:F10)</f>
        <v>0.44444444444444442</v>
      </c>
      <c r="D4" s="207">
        <f>SUM(Org_Rank_by_Attrib_wo_IBR!G3:G10)</f>
        <v>0</v>
      </c>
      <c r="E4" s="207">
        <f>SUM(Org_Rank_by_Attrib_wo_IBR!H3:H10)</f>
        <v>0</v>
      </c>
      <c r="F4" s="207">
        <f>SUM(Org_Rank_by_Attrib_wo_IBR!I3:I10)</f>
        <v>12.380740740740741</v>
      </c>
      <c r="G4" s="209">
        <f>SUM(Org_Rank_by_Attrib_wo_IBR!J3:J10)</f>
        <v>12.380740740740741</v>
      </c>
      <c r="H4" s="226">
        <f>SUM(Org_Rank_by_Attrib_wo_IBR!K3:K10)</f>
        <v>0</v>
      </c>
      <c r="I4" s="207">
        <f>SUM(Org_Rank_by_Attrib_wo_IBR!L3:L10)</f>
        <v>0</v>
      </c>
      <c r="J4" s="207">
        <f>SUM(Org_Rank_by_Attrib_wo_IBR!M3:M10)</f>
        <v>0</v>
      </c>
      <c r="K4" s="207">
        <f>SUM(Org_Rank_by_Attrib_wo_IBR!N3:N10)</f>
        <v>0</v>
      </c>
      <c r="L4" s="207">
        <f>SUM(Org_Rank_by_Attrib_wo_IBR!O3:O10)</f>
        <v>0</v>
      </c>
      <c r="M4" s="207">
        <f>SUM(Org_Rank_by_Attrib_wo_IBR!P3:P10)</f>
        <v>0</v>
      </c>
      <c r="N4" s="233">
        <f>SUM(Org_Rank_by_Attrib_wo_IBR!Q3:Q10)</f>
        <v>0</v>
      </c>
      <c r="O4" s="230">
        <f>SUM(Org_Rank_by_Attrib_wo_IBR!R3:R10)</f>
        <v>0</v>
      </c>
      <c r="P4" s="207">
        <f>SUM(Org_Rank_by_Attrib_wo_IBR!T3:T10)</f>
        <v>0</v>
      </c>
      <c r="Q4" s="207">
        <f>SUM(Org_Rank_by_Attrib_wo_IBR!U3:U10)</f>
        <v>0</v>
      </c>
      <c r="R4" s="207">
        <f>SUM(Org_Rank_by_Attrib_wo_IBR!W3:W10)</f>
        <v>0</v>
      </c>
      <c r="S4" s="207">
        <f>SUM(Org_Rank_by_Attrib_wo_IBR!Y3:Y10)</f>
        <v>0</v>
      </c>
      <c r="T4" s="207">
        <f>SUM(Org_Rank_by_Attrib_wo_IBR!Z3:Z10)</f>
        <v>0</v>
      </c>
      <c r="U4" s="207">
        <f>SUM(Org_Rank_by_Attrib_wo_IBR!AA3:AA10)</f>
        <v>0</v>
      </c>
      <c r="V4" s="207">
        <f>SUM(Org_Rank_by_Attrib_wo_IBR!AB3:AB10)</f>
        <v>0</v>
      </c>
      <c r="W4" s="207">
        <f>SUM(Org_Rank_by_Attrib_wo_IBR!AC3:AC10)</f>
        <v>0</v>
      </c>
      <c r="X4" s="209">
        <f>SUM(Org_Rank_by_Attrib_wo_IBR!AD3:AD10)</f>
        <v>0</v>
      </c>
      <c r="Y4" s="230">
        <f>SUM(Org_Rank_by_Attrib_wo_IBR!AE3:AE10)</f>
        <v>6.666666666666667</v>
      </c>
      <c r="Z4" s="226">
        <f>SUM(Org_Rank_by_Attrib_wo_IBR!AF3:AF10)</f>
        <v>0</v>
      </c>
      <c r="AA4" s="207">
        <f>SUM(Org_Rank_by_Attrib_wo_IBR!AG3:AG10)</f>
        <v>0</v>
      </c>
      <c r="AB4" s="207">
        <f>SUM(Org_Rank_by_Attrib_wo_IBR!AH3:AH10)</f>
        <v>1.7777777777777777</v>
      </c>
      <c r="AC4" s="207">
        <f>SUM(Org_Rank_by_Attrib_wo_IBR!AI3:AI10)</f>
        <v>18.817777777777774</v>
      </c>
      <c r="AD4" s="207">
        <f>SUM(Org_Rank_by_Attrib_wo_IBR!AJ3:AJ10)</f>
        <v>0</v>
      </c>
      <c r="AE4" s="207">
        <f>SUM(Org_Rank_by_Attrib_wo_IBR!AK3:AK10)</f>
        <v>0</v>
      </c>
      <c r="AF4" s="242">
        <f>SUM(Org_Rank_by_Attrib_wo_IBR!AL3:AL10)</f>
        <v>0</v>
      </c>
      <c r="AG4" s="240">
        <v>100</v>
      </c>
    </row>
    <row r="5" spans="2:33" ht="20.100000000000001" customHeight="1">
      <c r="B5" s="222" t="s">
        <v>265</v>
      </c>
      <c r="C5" s="230">
        <f>SUM(Org_Rank_by_Attrib_wo_IBR!F11:F23)</f>
        <v>0</v>
      </c>
      <c r="D5" s="207">
        <f>SUM(Org_Rank_by_Attrib_wo_IBR!G11:G23)</f>
        <v>0</v>
      </c>
      <c r="E5" s="207">
        <f>SUM(Org_Rank_by_Attrib_wo_IBR!H11:H23)</f>
        <v>0</v>
      </c>
      <c r="F5" s="207">
        <f>SUM(Org_Rank_by_Attrib_wo_IBR!I11:I23)</f>
        <v>0.71739130434782605</v>
      </c>
      <c r="G5" s="209">
        <f>SUM(Org_Rank_by_Attrib_wo_IBR!J11:J23)</f>
        <v>0.71739130434782605</v>
      </c>
      <c r="H5" s="226">
        <f>SUM(Org_Rank_by_Attrib_wo_IBR!K11:K23)</f>
        <v>0</v>
      </c>
      <c r="I5" s="207">
        <f>SUM(Org_Rank_by_Attrib_wo_IBR!L11:L23)</f>
        <v>0</v>
      </c>
      <c r="J5" s="207">
        <f>SUM(Org_Rank_by_Attrib_wo_IBR!M11:M23)</f>
        <v>1.7391304347826086</v>
      </c>
      <c r="K5" s="207">
        <f>SUM(Org_Rank_by_Attrib_wo_IBR!N11:N23)</f>
        <v>0</v>
      </c>
      <c r="L5" s="207">
        <f>SUM(Org_Rank_by_Attrib_wo_IBR!O11:O23)</f>
        <v>2.7826086956521738</v>
      </c>
      <c r="M5" s="207">
        <f>SUM(Org_Rank_by_Attrib_wo_IBR!P11:P23)</f>
        <v>0.26347826086956522</v>
      </c>
      <c r="N5" s="233">
        <f>SUM(Org_Rank_by_Attrib_wo_IBR!Q11:Q23)</f>
        <v>0</v>
      </c>
      <c r="O5" s="230">
        <f>SUM(Org_Rank_by_Attrib_wo_IBR!R11:R23)</f>
        <v>0</v>
      </c>
      <c r="P5" s="207">
        <f>SUM(Org_Rank_by_Attrib_wo_IBR!T11:T23)</f>
        <v>0</v>
      </c>
      <c r="Q5" s="207">
        <f>SUM(Org_Rank_by_Attrib_wo_IBR!U11:U23)</f>
        <v>15.981739130434782</v>
      </c>
      <c r="R5" s="207">
        <f>SUM(Org_Rank_by_Attrib_wo_IBR!W11:W23)</f>
        <v>3.3043478260869561</v>
      </c>
      <c r="S5" s="207">
        <f>SUM(Org_Rank_by_Attrib_wo_IBR!Y11:Y23)</f>
        <v>0</v>
      </c>
      <c r="T5" s="207">
        <f>SUM(Org_Rank_by_Attrib_wo_IBR!Z11:Z23)</f>
        <v>0</v>
      </c>
      <c r="U5" s="207">
        <f>SUM(Org_Rank_by_Attrib_wo_IBR!AA11:AA23)</f>
        <v>21.913043478260867</v>
      </c>
      <c r="V5" s="207">
        <f>SUM(Org_Rank_by_Attrib_wo_IBR!AB11:AB23)</f>
        <v>30</v>
      </c>
      <c r="W5" s="207">
        <f>SUM(Org_Rank_by_Attrib_wo_IBR!AC11:AC23)</f>
        <v>21.652173913043477</v>
      </c>
      <c r="X5" s="209">
        <f>SUM(Org_Rank_by_Attrib_wo_IBR!AD11:AD23)</f>
        <v>44.173913043478258</v>
      </c>
      <c r="Y5" s="230">
        <f>SUM(Org_Rank_by_Attrib_wo_IBR!AE11:AE23)</f>
        <v>0</v>
      </c>
      <c r="Z5" s="226">
        <f>SUM(Org_Rank_by_Attrib_wo_IBR!AF11:AF23)</f>
        <v>0</v>
      </c>
      <c r="AA5" s="207">
        <f>SUM(Org_Rank_by_Attrib_wo_IBR!AG11:AG23)</f>
        <v>1.0434782608695652</v>
      </c>
      <c r="AB5" s="207">
        <f>SUM(Org_Rank_by_Attrib_wo_IBR!AH11:AH23)</f>
        <v>0</v>
      </c>
      <c r="AC5" s="207">
        <f>SUM(Org_Rank_by_Attrib_wo_IBR!AI11:AI23)</f>
        <v>0.43913043478260871</v>
      </c>
      <c r="AD5" s="207">
        <f>SUM(Org_Rank_by_Attrib_wo_IBR!AJ11:AJ23)</f>
        <v>0</v>
      </c>
      <c r="AE5" s="207">
        <f>SUM(Org_Rank_by_Attrib_wo_IBR!AK11:AK23)</f>
        <v>6.2608695652173907</v>
      </c>
      <c r="AF5" s="209">
        <f>SUM(Org_Rank_by_Attrib_wo_IBR!AL11:AL23)</f>
        <v>0</v>
      </c>
      <c r="AG5" s="240">
        <v>100</v>
      </c>
    </row>
    <row r="6" spans="2:33" ht="20.100000000000001" customHeight="1">
      <c r="B6" s="222" t="s">
        <v>268</v>
      </c>
      <c r="C6" s="230">
        <f>SUM(Org_Rank_by_Attrib_wo_IBR!F24:F75)</f>
        <v>0.6</v>
      </c>
      <c r="D6" s="207">
        <f>SUM(Org_Rank_by_Attrib_wo_IBR!G24:G75)</f>
        <v>0</v>
      </c>
      <c r="E6" s="207">
        <f>SUM(Org_Rank_by_Attrib_wo_IBR!H24:H75)</f>
        <v>1.845</v>
      </c>
      <c r="F6" s="207">
        <f>SUM(Org_Rank_by_Attrib_wo_IBR!I24:I75)</f>
        <v>3.1545999999999998</v>
      </c>
      <c r="G6" s="209">
        <f>SUM(Org_Rank_by_Attrib_wo_IBR!J24:J75)</f>
        <v>4.8522000000000007</v>
      </c>
      <c r="H6" s="226">
        <f>SUM(Org_Rank_by_Attrib_wo_IBR!K24:K75)</f>
        <v>2.2400000000000002</v>
      </c>
      <c r="I6" s="207">
        <f>SUM(Org_Rank_by_Attrib_wo_IBR!L24:L75)</f>
        <v>0</v>
      </c>
      <c r="J6" s="207">
        <f>SUM(Org_Rank_by_Attrib_wo_IBR!M24:M75)</f>
        <v>7.3236000000000008</v>
      </c>
      <c r="K6" s="207">
        <f>SUM(Org_Rank_by_Attrib_wo_IBR!N24:N75)</f>
        <v>0</v>
      </c>
      <c r="L6" s="207">
        <f>SUM(Org_Rank_by_Attrib_wo_IBR!O24:O75)</f>
        <v>0.96</v>
      </c>
      <c r="M6" s="207">
        <f>SUM(Org_Rank_by_Attrib_wo_IBR!P24:P75)</f>
        <v>20.776199999999999</v>
      </c>
      <c r="N6" s="233">
        <f>SUM(Org_Rank_by_Attrib_wo_IBR!Q24:Q75)</f>
        <v>5.2000000000000011</v>
      </c>
      <c r="O6" s="230">
        <f>SUM(Org_Rank_by_Attrib_wo_IBR!R24:R75)</f>
        <v>7.54</v>
      </c>
      <c r="P6" s="207">
        <f>SUM(Org_Rank_by_Attrib_wo_IBR!T24:T75)</f>
        <v>1.6</v>
      </c>
      <c r="Q6" s="207">
        <f>SUM(Org_Rank_by_Attrib_wo_IBR!U24:U75)</f>
        <v>24.342000000000009</v>
      </c>
      <c r="R6" s="207">
        <f>SUM(Org_Rank_by_Attrib_wo_IBR!W24:W75)</f>
        <v>11.006399999999999</v>
      </c>
      <c r="S6" s="207">
        <f>SUM(Org_Rank_by_Attrib_wo_IBR!Y24:Y75)</f>
        <v>0.28190000000000004</v>
      </c>
      <c r="T6" s="207">
        <f>SUM(Org_Rank_by_Attrib_wo_IBR!Z24:Z75)</f>
        <v>2</v>
      </c>
      <c r="U6" s="207">
        <f>SUM(Org_Rank_by_Attrib_wo_IBR!AA24:AA75)</f>
        <v>9.6936079999999993</v>
      </c>
      <c r="V6" s="207">
        <f>SUM(Org_Rank_by_Attrib_wo_IBR!AB24:AB75)</f>
        <v>23.980599999999995</v>
      </c>
      <c r="W6" s="207">
        <f>SUM(Org_Rank_by_Attrib_wo_IBR!AC24:AC75)</f>
        <v>15.107400000000004</v>
      </c>
      <c r="X6" s="209">
        <f>SUM(Org_Rank_by_Attrib_wo_IBR!AD24:AD75)</f>
        <v>29.808607999999996</v>
      </c>
      <c r="Y6" s="230">
        <f>SUM(Org_Rank_by_Attrib_wo_IBR!AE24:AE75)</f>
        <v>0.32</v>
      </c>
      <c r="Z6" s="226">
        <f>SUM(Org_Rank_by_Attrib_wo_IBR!AF24:AF75)</f>
        <v>1.3199999999999998</v>
      </c>
      <c r="AA6" s="207">
        <f>SUM(Org_Rank_by_Attrib_wo_IBR!AG24:AG75)</f>
        <v>0.32</v>
      </c>
      <c r="AB6" s="207">
        <f>SUM(Org_Rank_by_Attrib_wo_IBR!AH24:AH75)</f>
        <v>1.1406000000000001</v>
      </c>
      <c r="AC6" s="207">
        <f>SUM(Org_Rank_by_Attrib_wo_IBR!AI24:AI75)</f>
        <v>2.8895999999999997</v>
      </c>
      <c r="AD6" s="207">
        <f>SUM(Org_Rank_by_Attrib_wo_IBR!AJ24:AJ75)</f>
        <v>0</v>
      </c>
      <c r="AE6" s="207">
        <f>SUM(Org_Rank_by_Attrib_wo_IBR!AK24:AK75)</f>
        <v>21.250999999999998</v>
      </c>
      <c r="AF6" s="209">
        <f>SUM(Org_Rank_by_Attrib_wo_IBR!AL24:AL75)</f>
        <v>0</v>
      </c>
      <c r="AG6" s="240">
        <v>100</v>
      </c>
    </row>
    <row r="7" spans="2:33" ht="20.100000000000001" customHeight="1">
      <c r="B7" s="222" t="s">
        <v>279</v>
      </c>
      <c r="C7" s="230">
        <f>SUM(Org_Rank_by_Attrib_wo_IBR!F76:F86)</f>
        <v>4.0909090909090908</v>
      </c>
      <c r="D7" s="207">
        <f>SUM(Org_Rank_by_Attrib_wo_IBR!G76:G86)</f>
        <v>16.5</v>
      </c>
      <c r="E7" s="207">
        <f>SUM(Org_Rank_by_Attrib_wo_IBR!H76:H86)</f>
        <v>0</v>
      </c>
      <c r="F7" s="207">
        <f>SUM(Org_Rank_by_Attrib_wo_IBR!I76:I86)</f>
        <v>1.1363636363636362</v>
      </c>
      <c r="G7" s="209">
        <f>SUM(Org_Rank_by_Attrib_wo_IBR!J76:J86)</f>
        <v>20.59090909090909</v>
      </c>
      <c r="H7" s="226">
        <f>SUM(Org_Rank_by_Attrib_wo_IBR!K76:K86)</f>
        <v>0</v>
      </c>
      <c r="I7" s="207">
        <f>SUM(Org_Rank_by_Attrib_wo_IBR!L76:L86)</f>
        <v>0</v>
      </c>
      <c r="J7" s="207">
        <f>SUM(Org_Rank_by_Attrib_wo_IBR!M76:M86)</f>
        <v>1.0227272727272727</v>
      </c>
      <c r="K7" s="207">
        <f>SUM(Org_Rank_by_Attrib_wo_IBR!N76:N86)</f>
        <v>0</v>
      </c>
      <c r="L7" s="207">
        <f>SUM(Org_Rank_by_Attrib_wo_IBR!O76:O86)</f>
        <v>0</v>
      </c>
      <c r="M7" s="207">
        <f>SUM(Org_Rank_by_Attrib_wo_IBR!P76:P86)</f>
        <v>0</v>
      </c>
      <c r="N7" s="233">
        <f>SUM(Org_Rank_by_Attrib_wo_IBR!Q76:Q86)</f>
        <v>0</v>
      </c>
      <c r="O7" s="230">
        <f>SUM(Org_Rank_by_Attrib_wo_IBR!R76:R86)</f>
        <v>0</v>
      </c>
      <c r="P7" s="207">
        <f>SUM(Org_Rank_by_Attrib_wo_IBR!T76:T86)</f>
        <v>0</v>
      </c>
      <c r="Q7" s="207">
        <f>SUM(Org_Rank_by_Attrib_wo_IBR!U76:U86)</f>
        <v>1.8181818181818181</v>
      </c>
      <c r="R7" s="207">
        <f>SUM(Org_Rank_by_Attrib_wo_IBR!W76:W86)</f>
        <v>0</v>
      </c>
      <c r="S7" s="207">
        <f>SUM(Org_Rank_by_Attrib_wo_IBR!Y76:Y86)</f>
        <v>3.6363636363636362</v>
      </c>
      <c r="T7" s="207">
        <f>SUM(Org_Rank_by_Attrib_wo_IBR!Z76:Z86)</f>
        <v>0</v>
      </c>
      <c r="U7" s="207">
        <f>SUM(Org_Rank_by_Attrib_wo_IBR!AA76:AA86)</f>
        <v>0</v>
      </c>
      <c r="V7" s="207">
        <f>SUM(Org_Rank_by_Attrib_wo_IBR!AB76:AB86)</f>
        <v>0</v>
      </c>
      <c r="W7" s="207">
        <f>SUM(Org_Rank_by_Attrib_wo_IBR!AC76:AC86)</f>
        <v>0</v>
      </c>
      <c r="X7" s="209">
        <f>SUM(Org_Rank_by_Attrib_wo_IBR!AD76:AD86)</f>
        <v>0</v>
      </c>
      <c r="Y7" s="230">
        <f>SUM(Org_Rank_by_Attrib_wo_IBR!AE76:AE86)</f>
        <v>0</v>
      </c>
      <c r="Z7" s="226">
        <f>SUM(Org_Rank_by_Attrib_wo_IBR!AF76:AF86)</f>
        <v>0</v>
      </c>
      <c r="AA7" s="207">
        <f>SUM(Org_Rank_by_Attrib_wo_IBR!AG76:AG86)</f>
        <v>0</v>
      </c>
      <c r="AB7" s="207">
        <f>SUM(Org_Rank_by_Attrib_wo_IBR!AH76:AH86)</f>
        <v>0</v>
      </c>
      <c r="AC7" s="207">
        <f>SUM(Org_Rank_by_Attrib_wo_IBR!AI76:AI86)</f>
        <v>0</v>
      </c>
      <c r="AD7" s="207">
        <f>SUM(Org_Rank_by_Attrib_wo_IBR!AJ76:AJ86)</f>
        <v>0</v>
      </c>
      <c r="AE7" s="207">
        <f>SUM(Org_Rank_by_Attrib_wo_IBR!AK76:AK86)</f>
        <v>0</v>
      </c>
      <c r="AF7" s="209">
        <f>SUM(Org_Rank_by_Attrib_wo_IBR!AL76:AL86)</f>
        <v>0</v>
      </c>
      <c r="AG7" s="240">
        <v>100</v>
      </c>
    </row>
    <row r="8" spans="2:33" ht="20.100000000000001" customHeight="1">
      <c r="B8" s="222" t="s">
        <v>269</v>
      </c>
      <c r="C8" s="230">
        <f>SUM(Org_Rank_by_Attrib_wo_IBR!F87:F90)</f>
        <v>0</v>
      </c>
      <c r="D8" s="207">
        <f>SUM(Org_Rank_by_Attrib_wo_IBR!G87:G90)</f>
        <v>0</v>
      </c>
      <c r="E8" s="207">
        <f>SUM(Org_Rank_by_Attrib_wo_IBR!H87:H90)</f>
        <v>0</v>
      </c>
      <c r="F8" s="207">
        <f>SUM(Org_Rank_by_Attrib_wo_IBR!I87:I90)</f>
        <v>5.8333333333333339</v>
      </c>
      <c r="G8" s="209">
        <f>SUM(Org_Rank_by_Attrib_wo_IBR!J87:J90)</f>
        <v>5.8333333333333339</v>
      </c>
      <c r="H8" s="226">
        <f>SUM(Org_Rank_by_Attrib_wo_IBR!K87:K90)</f>
        <v>0</v>
      </c>
      <c r="I8" s="207">
        <f>SUM(Org_Rank_by_Attrib_wo_IBR!L87:L90)</f>
        <v>0</v>
      </c>
      <c r="J8" s="207">
        <f>SUM(Org_Rank_by_Attrib_wo_IBR!M87:M90)</f>
        <v>0</v>
      </c>
      <c r="K8" s="207">
        <f>SUM(Org_Rank_by_Attrib_wo_IBR!N87:N90)</f>
        <v>0</v>
      </c>
      <c r="L8" s="207">
        <f>SUM(Org_Rank_by_Attrib_wo_IBR!O87:O90)</f>
        <v>0</v>
      </c>
      <c r="M8" s="207">
        <f>SUM(Org_Rank_by_Attrib_wo_IBR!P87:P90)</f>
        <v>0</v>
      </c>
      <c r="N8" s="233">
        <f>SUM(Org_Rank_by_Attrib_wo_IBR!Q87:Q90)</f>
        <v>8</v>
      </c>
      <c r="O8" s="230">
        <f>SUM(Org_Rank_by_Attrib_wo_IBR!R87:R90)</f>
        <v>25.777777777777779</v>
      </c>
      <c r="P8" s="207">
        <f>SUM(Org_Rank_by_Attrib_wo_IBR!T87:T90)</f>
        <v>0</v>
      </c>
      <c r="Q8" s="207">
        <f>SUM(Org_Rank_by_Attrib_wo_IBR!U87:U90)</f>
        <v>11.666666666666668</v>
      </c>
      <c r="R8" s="207">
        <f>SUM(Org_Rank_by_Attrib_wo_IBR!W87:W90)</f>
        <v>0</v>
      </c>
      <c r="S8" s="207">
        <f>SUM(Org_Rank_by_Attrib_wo_IBR!Y87:Y90)</f>
        <v>0</v>
      </c>
      <c r="T8" s="207">
        <f>SUM(Org_Rank_by_Attrib_wo_IBR!Z87:Z90)</f>
        <v>6.666666666666667</v>
      </c>
      <c r="U8" s="207">
        <f>SUM(Org_Rank_by_Attrib_wo_IBR!AA87:AA90)</f>
        <v>15.555555555555557</v>
      </c>
      <c r="V8" s="207">
        <f>SUM(Org_Rank_by_Attrib_wo_IBR!AB87:AB90)</f>
        <v>15.555555555555557</v>
      </c>
      <c r="W8" s="207">
        <f>SUM(Org_Rank_by_Attrib_wo_IBR!AC87:AC90)</f>
        <v>16.228888888888889</v>
      </c>
      <c r="X8" s="209">
        <f>SUM(Org_Rank_by_Attrib_wo_IBR!AD87:AD90)</f>
        <v>16.228888888888889</v>
      </c>
      <c r="Y8" s="230">
        <f>SUM(Org_Rank_by_Attrib_wo_IBR!AE87:AE90)</f>
        <v>0</v>
      </c>
      <c r="Z8" s="226">
        <f>SUM(Org_Rank_by_Attrib_wo_IBR!AF87:AF90)</f>
        <v>0</v>
      </c>
      <c r="AA8" s="207">
        <f>SUM(Org_Rank_by_Attrib_wo_IBR!AG87:AG90)</f>
        <v>0</v>
      </c>
      <c r="AB8" s="207">
        <f>SUM(Org_Rank_by_Attrib_wo_IBR!AH87:AH90)</f>
        <v>4.4444444444444446</v>
      </c>
      <c r="AC8" s="207">
        <f>SUM(Org_Rank_by_Attrib_wo_IBR!AI87:AI90)</f>
        <v>0</v>
      </c>
      <c r="AD8" s="207">
        <f>SUM(Org_Rank_by_Attrib_wo_IBR!AJ87:AJ90)</f>
        <v>0</v>
      </c>
      <c r="AE8" s="207">
        <f>SUM(Org_Rank_by_Attrib_wo_IBR!AK87:AK90)</f>
        <v>0</v>
      </c>
      <c r="AF8" s="209">
        <f>SUM(Org_Rank_by_Attrib_wo_IBR!AL87:AL90)</f>
        <v>0</v>
      </c>
      <c r="AG8" s="240">
        <v>100</v>
      </c>
    </row>
    <row r="9" spans="2:33" ht="20.100000000000001" customHeight="1">
      <c r="B9" s="222" t="s">
        <v>280</v>
      </c>
      <c r="C9" s="230">
        <f>SUM(Org_Rank_by_Attrib_wo_IBR!F91:F96)</f>
        <v>10.931018181818182</v>
      </c>
      <c r="D9" s="207">
        <f>SUM(Org_Rank_by_Attrib_wo_IBR!G91:G96)</f>
        <v>9.2946545454545451</v>
      </c>
      <c r="E9" s="207">
        <f>SUM(Org_Rank_by_Attrib_wo_IBR!H91:H96)</f>
        <v>0</v>
      </c>
      <c r="F9" s="207">
        <f>SUM(Org_Rank_by_Attrib_wo_IBR!I91:I96)</f>
        <v>0.91818181818181821</v>
      </c>
      <c r="G9" s="209">
        <f>SUM(Org_Rank_by_Attrib_wo_IBR!J91:J96)</f>
        <v>11.84010909090909</v>
      </c>
      <c r="H9" s="226">
        <f>SUM(Org_Rank_by_Attrib_wo_IBR!K91:K96)</f>
        <v>0</v>
      </c>
      <c r="I9" s="207">
        <f>SUM(Org_Rank_by_Attrib_wo_IBR!L91:L96)</f>
        <v>0</v>
      </c>
      <c r="J9" s="207">
        <f>SUM(Org_Rank_by_Attrib_wo_IBR!M91:M96)</f>
        <v>0</v>
      </c>
      <c r="K9" s="207">
        <f>SUM(Org_Rank_by_Attrib_wo_IBR!N91:N96)</f>
        <v>0</v>
      </c>
      <c r="L9" s="207">
        <f>SUM(Org_Rank_by_Attrib_wo_IBR!O91:O96)</f>
        <v>0</v>
      </c>
      <c r="M9" s="207">
        <f>SUM(Org_Rank_by_Attrib_wo_IBR!P91:P96)</f>
        <v>0</v>
      </c>
      <c r="N9" s="233">
        <f>SUM(Org_Rank_by_Attrib_wo_IBR!Q91:Q96)</f>
        <v>0</v>
      </c>
      <c r="O9" s="230">
        <f>SUM(Org_Rank_by_Attrib_wo_IBR!R91:R96)</f>
        <v>0</v>
      </c>
      <c r="P9" s="207">
        <f>SUM(Org_Rank_by_Attrib_wo_IBR!T91:T96)</f>
        <v>0</v>
      </c>
      <c r="Q9" s="207">
        <f>SUM(Org_Rank_by_Attrib_wo_IBR!U91:U96)</f>
        <v>0</v>
      </c>
      <c r="R9" s="207">
        <f>SUM(Org_Rank_by_Attrib_wo_IBR!W91:W96)</f>
        <v>0</v>
      </c>
      <c r="S9" s="207">
        <f>SUM(Org_Rank_by_Attrib_wo_IBR!Y91:Y96)</f>
        <v>0</v>
      </c>
      <c r="T9" s="207">
        <f>SUM(Org_Rank_by_Attrib_wo_IBR!Z91:Z96)</f>
        <v>0</v>
      </c>
      <c r="U9" s="207">
        <f>SUM(Org_Rank_by_Attrib_wo_IBR!AA91:AA96)</f>
        <v>17.454545454545453</v>
      </c>
      <c r="V9" s="207">
        <f>SUM(Org_Rank_by_Attrib_wo_IBR!AB91:AB96)</f>
        <v>17.454545454545453</v>
      </c>
      <c r="W9" s="207">
        <f>SUM(Org_Rank_by_Attrib_wo_IBR!AC91:AC96)</f>
        <v>17.454545454545453</v>
      </c>
      <c r="X9" s="209">
        <f>SUM(Org_Rank_by_Attrib_wo_IBR!AD91:AD96)</f>
        <v>17.454545454545453</v>
      </c>
      <c r="Y9" s="230">
        <f>SUM(Org_Rank_by_Attrib_wo_IBR!AE91:AE96)</f>
        <v>0</v>
      </c>
      <c r="Z9" s="226">
        <f>SUM(Org_Rank_by_Attrib_wo_IBR!AF91:AF96)</f>
        <v>18.18181818181818</v>
      </c>
      <c r="AA9" s="207">
        <f>SUM(Org_Rank_by_Attrib_wo_IBR!AG91:AG96)</f>
        <v>0</v>
      </c>
      <c r="AB9" s="207">
        <f>SUM(Org_Rank_by_Attrib_wo_IBR!AH91:AH96)</f>
        <v>3.6363636363636362</v>
      </c>
      <c r="AC9" s="207">
        <f>SUM(Org_Rank_by_Attrib_wo_IBR!AI91:AI96)</f>
        <v>0</v>
      </c>
      <c r="AD9" s="207">
        <f>SUM(Org_Rank_by_Attrib_wo_IBR!AJ91:AJ96)</f>
        <v>0</v>
      </c>
      <c r="AE9" s="207">
        <f>SUM(Org_Rank_by_Attrib_wo_IBR!AK91:AK96)</f>
        <v>0</v>
      </c>
      <c r="AF9" s="209">
        <f>SUM(Org_Rank_by_Attrib_wo_IBR!AL91:AL96)</f>
        <v>0</v>
      </c>
      <c r="AG9" s="240">
        <v>100</v>
      </c>
    </row>
    <row r="10" spans="2:33" ht="20.100000000000001" customHeight="1">
      <c r="B10" s="222" t="s">
        <v>281</v>
      </c>
      <c r="C10" s="230">
        <f>SUM(Org_Rank_by_Attrib_wo_IBR!F97:F137)</f>
        <v>0.2315923566878981</v>
      </c>
      <c r="D10" s="207">
        <f>SUM(Org_Rank_by_Attrib_wo_IBR!G97:G137)</f>
        <v>0</v>
      </c>
      <c r="E10" s="207">
        <f>SUM(Org_Rank_by_Attrib_wo_IBR!H97:H137)</f>
        <v>0</v>
      </c>
      <c r="F10" s="207">
        <f>SUM(Org_Rank_by_Attrib_wo_IBR!I97:I137)</f>
        <v>1.7612738853503185</v>
      </c>
      <c r="G10" s="209">
        <f>SUM(Org_Rank_by_Attrib_wo_IBR!J97:J137)</f>
        <v>1.9928662420382166</v>
      </c>
      <c r="H10" s="226">
        <f>SUM(Org_Rank_by_Attrib_wo_IBR!K97:K137)</f>
        <v>0</v>
      </c>
      <c r="I10" s="207">
        <f>SUM(Org_Rank_by_Attrib_wo_IBR!L97:L137)</f>
        <v>34.114649681528661</v>
      </c>
      <c r="J10" s="207">
        <f>SUM(Org_Rank_by_Attrib_wo_IBR!M97:M137)</f>
        <v>0</v>
      </c>
      <c r="K10" s="207">
        <f>SUM(Org_Rank_by_Attrib_wo_IBR!N97:N137)</f>
        <v>0</v>
      </c>
      <c r="L10" s="207">
        <f>SUM(Org_Rank_by_Attrib_wo_IBR!O97:O137)</f>
        <v>0</v>
      </c>
      <c r="M10" s="207">
        <f>SUM(Org_Rank_by_Attrib_wo_IBR!P97:P137)</f>
        <v>0</v>
      </c>
      <c r="N10" s="233">
        <f>SUM(Org_Rank_by_Attrib_wo_IBR!Q97:Q137)</f>
        <v>0</v>
      </c>
      <c r="O10" s="230">
        <f>SUM(Org_Rank_by_Attrib_wo_IBR!R97:R137)</f>
        <v>0</v>
      </c>
      <c r="P10" s="207">
        <f>SUM(Org_Rank_by_Attrib_wo_IBR!T97:T137)</f>
        <v>0</v>
      </c>
      <c r="Q10" s="207">
        <f>SUM(Org_Rank_by_Attrib_wo_IBR!U97:U137)</f>
        <v>0.40764331210191085</v>
      </c>
      <c r="R10" s="207">
        <f>SUM(Org_Rank_by_Attrib_wo_IBR!W97:W137)</f>
        <v>0</v>
      </c>
      <c r="S10" s="207">
        <f>SUM(Org_Rank_by_Attrib_wo_IBR!Y97:Y137)</f>
        <v>0</v>
      </c>
      <c r="T10" s="207">
        <f>SUM(Org_Rank_by_Attrib_wo_IBR!Z97:Z137)</f>
        <v>0.45859872611464969</v>
      </c>
      <c r="U10" s="207">
        <f>SUM(Org_Rank_by_Attrib_wo_IBR!AA97:AA137)</f>
        <v>3.1401273885350318</v>
      </c>
      <c r="V10" s="207">
        <f>SUM(Org_Rank_by_Attrib_wo_IBR!AB97:AB137)</f>
        <v>2.7261146496815289</v>
      </c>
      <c r="W10" s="207">
        <f>SUM(Org_Rank_by_Attrib_wo_IBR!AC97:AC137)</f>
        <v>13.458598726114648</v>
      </c>
      <c r="X10" s="209">
        <f>SUM(Org_Rank_by_Attrib_wo_IBR!AD97:AD137)</f>
        <v>18.273885350318469</v>
      </c>
      <c r="Y10" s="230">
        <f>SUM(Org_Rank_by_Attrib_wo_IBR!AE97:AE137)</f>
        <v>0</v>
      </c>
      <c r="Z10" s="226">
        <f>SUM(Org_Rank_by_Attrib_wo_IBR!AF97:AF137)</f>
        <v>0.8152866242038217</v>
      </c>
      <c r="AA10" s="207">
        <f>SUM(Org_Rank_by_Attrib_wo_IBR!AG97:AG137)</f>
        <v>0</v>
      </c>
      <c r="AB10" s="207">
        <f>SUM(Org_Rank_by_Attrib_wo_IBR!AH97:AH137)</f>
        <v>2.8545222929936309</v>
      </c>
      <c r="AC10" s="207">
        <f>SUM(Org_Rank_by_Attrib_wo_IBR!AI97:AI137)</f>
        <v>4.127388535031848</v>
      </c>
      <c r="AD10" s="207">
        <f>SUM(Org_Rank_by_Attrib_wo_IBR!AJ97:AJ137)</f>
        <v>23.645350318471333</v>
      </c>
      <c r="AE10" s="207">
        <f>SUM(Org_Rank_by_Attrib_wo_IBR!AK97:AK137)</f>
        <v>5.528662420382167</v>
      </c>
      <c r="AF10" s="209">
        <f>SUM(Org_Rank_by_Attrib_wo_IBR!AL97:AL137)</f>
        <v>0</v>
      </c>
      <c r="AG10" s="240">
        <v>100</v>
      </c>
    </row>
    <row r="11" spans="2:33" ht="20.100000000000001" customHeight="1">
      <c r="B11" s="222" t="s">
        <v>267</v>
      </c>
      <c r="C11" s="230">
        <f>SUM(Org_Rank_by_Attrib_wo_IBR!F138:F145)</f>
        <v>0</v>
      </c>
      <c r="D11" s="207">
        <f>SUM(Org_Rank_by_Attrib_wo_IBR!G138:G145)</f>
        <v>0</v>
      </c>
      <c r="E11" s="207">
        <f>SUM(Org_Rank_by_Attrib_wo_IBR!H138:H145)</f>
        <v>0</v>
      </c>
      <c r="F11" s="207">
        <f>SUM(Org_Rank_by_Attrib_wo_IBR!I138:I145)</f>
        <v>0.26315789473684209</v>
      </c>
      <c r="G11" s="209">
        <f>SUM(Org_Rank_by_Attrib_wo_IBR!J138:J145)</f>
        <v>0.26315789473684209</v>
      </c>
      <c r="H11" s="226">
        <f>SUM(Org_Rank_by_Attrib_wo_IBR!K138:K145)</f>
        <v>0</v>
      </c>
      <c r="I11" s="207">
        <f>SUM(Org_Rank_by_Attrib_wo_IBR!L138:L145)</f>
        <v>0</v>
      </c>
      <c r="J11" s="207">
        <f>SUM(Org_Rank_by_Attrib_wo_IBR!M138:M145)</f>
        <v>0</v>
      </c>
      <c r="K11" s="207">
        <f>SUM(Org_Rank_by_Attrib_wo_IBR!N138:N145)</f>
        <v>0</v>
      </c>
      <c r="L11" s="207">
        <f>SUM(Org_Rank_by_Attrib_wo_IBR!O138:O145)</f>
        <v>0</v>
      </c>
      <c r="M11" s="207">
        <f>SUM(Org_Rank_by_Attrib_wo_IBR!P138:P145)</f>
        <v>14.631578947368419</v>
      </c>
      <c r="N11" s="233">
        <f>SUM(Org_Rank_by_Attrib_wo_IBR!Q138:Q145)</f>
        <v>0</v>
      </c>
      <c r="O11" s="230">
        <f>SUM(Org_Rank_by_Attrib_wo_IBR!R138:R145)</f>
        <v>0</v>
      </c>
      <c r="P11" s="207">
        <f>SUM(Org_Rank_by_Attrib_wo_IBR!T138:T145)</f>
        <v>0</v>
      </c>
      <c r="Q11" s="207">
        <f>SUM(Org_Rank_by_Attrib_wo_IBR!U138:U145)</f>
        <v>7.5</v>
      </c>
      <c r="R11" s="207">
        <f>SUM(Org_Rank_by_Attrib_wo_IBR!W138:W145)</f>
        <v>4.8421052631578947</v>
      </c>
      <c r="S11" s="207">
        <f>SUM(Org_Rank_by_Attrib_wo_IBR!Y138:Y145)</f>
        <v>0</v>
      </c>
      <c r="T11" s="207">
        <f>SUM(Org_Rank_by_Attrib_wo_IBR!Z138:Z145)</f>
        <v>0</v>
      </c>
      <c r="U11" s="207">
        <f>SUM(Org_Rank_by_Attrib_wo_IBR!AA138:AA145)</f>
        <v>3.7894736842105261</v>
      </c>
      <c r="V11" s="207">
        <f>SUM(Org_Rank_by_Attrib_wo_IBR!AB138:AB145)</f>
        <v>2.1052631578947367</v>
      </c>
      <c r="W11" s="207">
        <f>SUM(Org_Rank_by_Attrib_wo_IBR!AC138:AC145)</f>
        <v>0</v>
      </c>
      <c r="X11" s="209">
        <f>SUM(Org_Rank_by_Attrib_wo_IBR!AD138:AD145)</f>
        <v>5.8947368421052628</v>
      </c>
      <c r="Y11" s="230">
        <f>SUM(Org_Rank_by_Attrib_wo_IBR!AE138:AE145)</f>
        <v>0</v>
      </c>
      <c r="Z11" s="226">
        <f>SUM(Org_Rank_by_Attrib_wo_IBR!AF138:AF145)</f>
        <v>0.53157894736842104</v>
      </c>
      <c r="AA11" s="207">
        <f>SUM(Org_Rank_by_Attrib_wo_IBR!AG138:AG145)</f>
        <v>0</v>
      </c>
      <c r="AB11" s="207">
        <f>SUM(Org_Rank_by_Attrib_wo_IBR!AH138:AH145)</f>
        <v>0</v>
      </c>
      <c r="AC11" s="207">
        <f>SUM(Org_Rank_by_Attrib_wo_IBR!AI138:AI145)</f>
        <v>2.1052631578947367</v>
      </c>
      <c r="AD11" s="207">
        <f>SUM(Org_Rank_by_Attrib_wo_IBR!AJ138:AJ145)</f>
        <v>0</v>
      </c>
      <c r="AE11" s="207">
        <f>SUM(Org_Rank_by_Attrib_wo_IBR!AK138:AK145)</f>
        <v>15.499999999999998</v>
      </c>
      <c r="AF11" s="209">
        <f>SUM(Org_Rank_by_Attrib_wo_IBR!AL138:AL145)</f>
        <v>0</v>
      </c>
      <c r="AG11" s="240">
        <v>100</v>
      </c>
    </row>
    <row r="12" spans="2:33" ht="20.100000000000001" customHeight="1">
      <c r="B12" s="222" t="s">
        <v>283</v>
      </c>
      <c r="C12" s="230">
        <f>SUM(Org_Rank_by_Attrib_wo_IBR!F146:F148)</f>
        <v>41</v>
      </c>
      <c r="D12" s="207">
        <f>SUM(Org_Rank_by_Attrib_wo_IBR!G146:G148)</f>
        <v>41</v>
      </c>
      <c r="E12" s="207">
        <f>SUM(Org_Rank_by_Attrib_wo_IBR!H146:H148)</f>
        <v>0</v>
      </c>
      <c r="F12" s="207">
        <f>SUM(Org_Rank_by_Attrib_wo_IBR!I146:I148)</f>
        <v>0</v>
      </c>
      <c r="G12" s="209">
        <f>SUM(Org_Rank_by_Attrib_wo_IBR!J146:J148)</f>
        <v>41</v>
      </c>
      <c r="H12" s="226">
        <f>SUM(Org_Rank_by_Attrib_wo_IBR!K146:K148)</f>
        <v>0</v>
      </c>
      <c r="I12" s="207">
        <f>SUM(Org_Rank_by_Attrib_wo_IBR!L146:L148)</f>
        <v>0</v>
      </c>
      <c r="J12" s="207">
        <f>SUM(Org_Rank_by_Attrib_wo_IBR!M146:M148)</f>
        <v>0</v>
      </c>
      <c r="K12" s="207">
        <f>SUM(Org_Rank_by_Attrib_wo_IBR!N146:N148)</f>
        <v>0</v>
      </c>
      <c r="L12" s="207">
        <f>SUM(Org_Rank_by_Attrib_wo_IBR!O146:O148)</f>
        <v>0</v>
      </c>
      <c r="M12" s="207">
        <f>SUM(Org_Rank_by_Attrib_wo_IBR!P146:P148)</f>
        <v>0</v>
      </c>
      <c r="N12" s="233">
        <f>SUM(Org_Rank_by_Attrib_wo_IBR!Q146:Q148)</f>
        <v>0</v>
      </c>
      <c r="O12" s="230">
        <f>SUM(Org_Rank_by_Attrib_wo_IBR!R146:R148)</f>
        <v>0</v>
      </c>
      <c r="P12" s="207">
        <f>SUM(Org_Rank_by_Attrib_wo_IBR!T146:T148)</f>
        <v>0</v>
      </c>
      <c r="Q12" s="207">
        <f>SUM(Org_Rank_by_Attrib_wo_IBR!U146:U148)</f>
        <v>6.666666666666667</v>
      </c>
      <c r="R12" s="207">
        <f>SUM(Org_Rank_by_Attrib_wo_IBR!W146:W148)</f>
        <v>0</v>
      </c>
      <c r="S12" s="207">
        <f>SUM(Org_Rank_by_Attrib_wo_IBR!Y146:Y148)</f>
        <v>0</v>
      </c>
      <c r="T12" s="207">
        <f>SUM(Org_Rank_by_Attrib_wo_IBR!Z146:Z148)</f>
        <v>0</v>
      </c>
      <c r="U12" s="207">
        <f>SUM(Org_Rank_by_Attrib_wo_IBR!AA146:AA148)</f>
        <v>0</v>
      </c>
      <c r="V12" s="207">
        <f>SUM(Org_Rank_by_Attrib_wo_IBR!AB146:AB148)</f>
        <v>0</v>
      </c>
      <c r="W12" s="207">
        <f>SUM(Org_Rank_by_Attrib_wo_IBR!AC146:AC148)</f>
        <v>0</v>
      </c>
      <c r="X12" s="209">
        <f>SUM(Org_Rank_by_Attrib_wo_IBR!AD146:AD148)</f>
        <v>0</v>
      </c>
      <c r="Y12" s="230">
        <f>SUM(Org_Rank_by_Attrib_wo_IBR!AE146:AE148)</f>
        <v>0</v>
      </c>
      <c r="Z12" s="226">
        <f>SUM(Org_Rank_by_Attrib_wo_IBR!AF146:AF148)</f>
        <v>0</v>
      </c>
      <c r="AA12" s="207">
        <f>SUM(Org_Rank_by_Attrib_wo_IBR!AG146:AG148)</f>
        <v>0</v>
      </c>
      <c r="AB12" s="207">
        <f>SUM(Org_Rank_by_Attrib_wo_IBR!AH146:AH148)</f>
        <v>0</v>
      </c>
      <c r="AC12" s="207">
        <f>SUM(Org_Rank_by_Attrib_wo_IBR!AI146:AI148)</f>
        <v>0</v>
      </c>
      <c r="AD12" s="207">
        <f>SUM(Org_Rank_by_Attrib_wo_IBR!AJ146:AJ148)</f>
        <v>0</v>
      </c>
      <c r="AE12" s="207">
        <f>SUM(Org_Rank_by_Attrib_wo_IBR!AK146:AK148)</f>
        <v>0</v>
      </c>
      <c r="AF12" s="209">
        <f>SUM(Org_Rank_by_Attrib_wo_IBR!AL146:AL148)</f>
        <v>0</v>
      </c>
      <c r="AG12" s="240">
        <v>100</v>
      </c>
    </row>
    <row r="13" spans="2:33" ht="20.100000000000001" customHeight="1">
      <c r="B13" s="222" t="s">
        <v>271</v>
      </c>
      <c r="C13" s="230">
        <f>SUM(Org_Rank_by_Attrib_wo_IBR!F149:F150)</f>
        <v>18</v>
      </c>
      <c r="D13" s="207">
        <f>SUM(Org_Rank_by_Attrib_wo_IBR!G149:G150)</f>
        <v>0</v>
      </c>
      <c r="E13" s="207">
        <f>SUM(Org_Rank_by_Attrib_wo_IBR!H149:H150)</f>
        <v>0</v>
      </c>
      <c r="F13" s="207">
        <f>SUM(Org_Rank_by_Attrib_wo_IBR!I149:I150)</f>
        <v>0</v>
      </c>
      <c r="G13" s="209">
        <f>SUM(Org_Rank_by_Attrib_wo_IBR!J149:J150)</f>
        <v>18</v>
      </c>
      <c r="H13" s="226">
        <f>SUM(Org_Rank_by_Attrib_wo_IBR!K149:K150)</f>
        <v>0</v>
      </c>
      <c r="I13" s="207">
        <f>SUM(Org_Rank_by_Attrib_wo_IBR!L149:L150)</f>
        <v>0</v>
      </c>
      <c r="J13" s="207">
        <f>SUM(Org_Rank_by_Attrib_wo_IBR!M149:M150)</f>
        <v>0</v>
      </c>
      <c r="K13" s="207">
        <f>SUM(Org_Rank_by_Attrib_wo_IBR!N149:N150)</f>
        <v>0</v>
      </c>
      <c r="L13" s="207">
        <f>SUM(Org_Rank_by_Attrib_wo_IBR!O149:O150)</f>
        <v>0</v>
      </c>
      <c r="M13" s="207">
        <f>SUM(Org_Rank_by_Attrib_wo_IBR!P149:P150)</f>
        <v>0</v>
      </c>
      <c r="N13" s="233">
        <f>SUM(Org_Rank_by_Attrib_wo_IBR!Q149:Q150)</f>
        <v>0</v>
      </c>
      <c r="O13" s="230">
        <f>SUM(Org_Rank_by_Attrib_wo_IBR!R149:R150)</f>
        <v>0</v>
      </c>
      <c r="P13" s="207">
        <f>SUM(Org_Rank_by_Attrib_wo_IBR!T149:T150)</f>
        <v>0</v>
      </c>
      <c r="Q13" s="207">
        <f>SUM(Org_Rank_by_Attrib_wo_IBR!U149:U150)</f>
        <v>0</v>
      </c>
      <c r="R13" s="207">
        <f>SUM(Org_Rank_by_Attrib_wo_IBR!W149:W150)</f>
        <v>0</v>
      </c>
      <c r="S13" s="207">
        <f>SUM(Org_Rank_by_Attrib_wo_IBR!Y149:Y150)</f>
        <v>0</v>
      </c>
      <c r="T13" s="207">
        <f>SUM(Org_Rank_by_Attrib_wo_IBR!Z149:Z150)</f>
        <v>0</v>
      </c>
      <c r="U13" s="207">
        <f>SUM(Org_Rank_by_Attrib_wo_IBR!AA149:AA150)</f>
        <v>0</v>
      </c>
      <c r="V13" s="207">
        <f>SUM(Org_Rank_by_Attrib_wo_IBR!AB149:AB150)</f>
        <v>0</v>
      </c>
      <c r="W13" s="207">
        <f>SUM(Org_Rank_by_Attrib_wo_IBR!AC149:AC150)</f>
        <v>0</v>
      </c>
      <c r="X13" s="209">
        <f>SUM(Org_Rank_by_Attrib_wo_IBR!AD149:AD150)</f>
        <v>0</v>
      </c>
      <c r="Y13" s="230">
        <f>SUM(Org_Rank_by_Attrib_wo_IBR!AE149:AE150)</f>
        <v>0</v>
      </c>
      <c r="Z13" s="226">
        <f>SUM(Org_Rank_by_Attrib_wo_IBR!AF149:AF150)</f>
        <v>0</v>
      </c>
      <c r="AA13" s="207">
        <f>SUM(Org_Rank_by_Attrib_wo_IBR!AG149:AG150)</f>
        <v>0</v>
      </c>
      <c r="AB13" s="207">
        <f>SUM(Org_Rank_by_Attrib_wo_IBR!AH149:AH150)</f>
        <v>0</v>
      </c>
      <c r="AC13" s="207">
        <f>SUM(Org_Rank_by_Attrib_wo_IBR!AI149:AI150)</f>
        <v>0</v>
      </c>
      <c r="AD13" s="207">
        <f>SUM(Org_Rank_by_Attrib_wo_IBR!AJ149:AJ150)</f>
        <v>0</v>
      </c>
      <c r="AE13" s="207">
        <f>SUM(Org_Rank_by_Attrib_wo_IBR!AK149:AK150)</f>
        <v>0</v>
      </c>
      <c r="AF13" s="209">
        <f>SUM(Org_Rank_by_Attrib_wo_IBR!AL149:AL150)</f>
        <v>0</v>
      </c>
      <c r="AG13" s="240">
        <v>100</v>
      </c>
    </row>
    <row r="14" spans="2:33" ht="20.100000000000001" customHeight="1">
      <c r="B14" s="222" t="s">
        <v>266</v>
      </c>
      <c r="C14" s="230">
        <f>SUM(Org_Rank_by_Attrib_wo_IBR!F151:F152)</f>
        <v>17</v>
      </c>
      <c r="D14" s="207">
        <f>SUM(Org_Rank_by_Attrib_wo_IBR!G151:G152)</f>
        <v>0</v>
      </c>
      <c r="E14" s="207">
        <f>SUM(Org_Rank_by_Attrib_wo_IBR!H151:H152)</f>
        <v>0</v>
      </c>
      <c r="F14" s="207">
        <f>SUM(Org_Rank_by_Attrib_wo_IBR!I151:I152)</f>
        <v>6</v>
      </c>
      <c r="G14" s="209">
        <f>SUM(Org_Rank_by_Attrib_wo_IBR!J151:J152)</f>
        <v>17</v>
      </c>
      <c r="H14" s="226">
        <f>SUM(Org_Rank_by_Attrib_wo_IBR!K151:K152)</f>
        <v>0</v>
      </c>
      <c r="I14" s="207">
        <f>SUM(Org_Rank_by_Attrib_wo_IBR!L151:L152)</f>
        <v>0</v>
      </c>
      <c r="J14" s="207">
        <f>SUM(Org_Rank_by_Attrib_wo_IBR!M151:M152)</f>
        <v>0</v>
      </c>
      <c r="K14" s="207">
        <f>SUM(Org_Rank_by_Attrib_wo_IBR!N151:N152)</f>
        <v>0</v>
      </c>
      <c r="L14" s="207">
        <f>SUM(Org_Rank_by_Attrib_wo_IBR!O151:O152)</f>
        <v>0</v>
      </c>
      <c r="M14" s="207">
        <f>SUM(Org_Rank_by_Attrib_wo_IBR!P151:P152)</f>
        <v>0</v>
      </c>
      <c r="N14" s="233">
        <f>SUM(Org_Rank_by_Attrib_wo_IBR!Q151:Q152)</f>
        <v>0</v>
      </c>
      <c r="O14" s="230">
        <f>SUM(Org_Rank_by_Attrib_wo_IBR!R151:R152)</f>
        <v>0</v>
      </c>
      <c r="P14" s="207">
        <f>SUM(Org_Rank_by_Attrib_wo_IBR!T151:T152)</f>
        <v>0</v>
      </c>
      <c r="Q14" s="207">
        <f>SUM(Org_Rank_by_Attrib_wo_IBR!U151:U152)</f>
        <v>32</v>
      </c>
      <c r="R14" s="207">
        <f>SUM(Org_Rank_by_Attrib_wo_IBR!W151:W152)</f>
        <v>0</v>
      </c>
      <c r="S14" s="207">
        <f>SUM(Org_Rank_by_Attrib_wo_IBR!Y151:Y152)</f>
        <v>2.02</v>
      </c>
      <c r="T14" s="207">
        <f>SUM(Org_Rank_by_Attrib_wo_IBR!Z151:Z152)</f>
        <v>32</v>
      </c>
      <c r="U14" s="207">
        <f>SUM(Org_Rank_by_Attrib_wo_IBR!AA151:AA152)</f>
        <v>12</v>
      </c>
      <c r="V14" s="207">
        <f>SUM(Org_Rank_by_Attrib_wo_IBR!AB151:AB152)</f>
        <v>0</v>
      </c>
      <c r="W14" s="207">
        <f>SUM(Org_Rank_by_Attrib_wo_IBR!AC151:AC152)</f>
        <v>0</v>
      </c>
      <c r="X14" s="209">
        <f>SUM(Org_Rank_by_Attrib_wo_IBR!AD151:AD152)</f>
        <v>12</v>
      </c>
      <c r="Y14" s="230">
        <f>SUM(Org_Rank_by_Attrib_wo_IBR!AE151:AE152)</f>
        <v>0</v>
      </c>
      <c r="Z14" s="226">
        <f>SUM(Org_Rank_by_Attrib_wo_IBR!AF151:AF152)</f>
        <v>0</v>
      </c>
      <c r="AA14" s="207">
        <f>SUM(Org_Rank_by_Attrib_wo_IBR!AG151:AG152)</f>
        <v>0</v>
      </c>
      <c r="AB14" s="207">
        <f>SUM(Org_Rank_by_Attrib_wo_IBR!AH151:AH152)</f>
        <v>0</v>
      </c>
      <c r="AC14" s="207">
        <f>SUM(Org_Rank_by_Attrib_wo_IBR!AI151:AI152)</f>
        <v>18</v>
      </c>
      <c r="AD14" s="207">
        <f>SUM(Org_Rank_by_Attrib_wo_IBR!AJ151:AJ152)</f>
        <v>0</v>
      </c>
      <c r="AE14" s="207">
        <f>SUM(Org_Rank_by_Attrib_wo_IBR!AK151:AK152)</f>
        <v>0</v>
      </c>
      <c r="AF14" s="209">
        <f>SUM(Org_Rank_by_Attrib_wo_IBR!AL151:AL152)</f>
        <v>0</v>
      </c>
      <c r="AG14" s="240">
        <v>100</v>
      </c>
    </row>
    <row r="15" spans="2:33" ht="20.100000000000001" customHeight="1">
      <c r="B15" s="222" t="s">
        <v>433</v>
      </c>
      <c r="C15" s="230">
        <f>SUM(Org_Rank_by_Attrib_wo_IBR!F153:F156)</f>
        <v>40</v>
      </c>
      <c r="D15" s="207">
        <f>SUM(Org_Rank_by_Attrib_wo_IBR!G153:G156)</f>
        <v>32</v>
      </c>
      <c r="E15" s="207">
        <f>SUM(Org_Rank_by_Attrib_wo_IBR!H153:H156)</f>
        <v>0</v>
      </c>
      <c r="F15" s="207">
        <f>SUM(Org_Rank_by_Attrib_wo_IBR!I153:I156)</f>
        <v>12</v>
      </c>
      <c r="G15" s="209">
        <f>SUM(Org_Rank_by_Attrib_wo_IBR!J153:J156)</f>
        <v>44</v>
      </c>
      <c r="H15" s="226">
        <f>SUM(Org_Rank_by_Attrib_wo_IBR!K153:K156)</f>
        <v>0</v>
      </c>
      <c r="I15" s="207">
        <f>SUM(Org_Rank_by_Attrib_wo_IBR!L153:L156)</f>
        <v>0</v>
      </c>
      <c r="J15" s="207">
        <f>SUM(Org_Rank_by_Attrib_wo_IBR!M153:M156)</f>
        <v>0</v>
      </c>
      <c r="K15" s="207">
        <f>SUM(Org_Rank_by_Attrib_wo_IBR!N153:N156)</f>
        <v>0</v>
      </c>
      <c r="L15" s="207">
        <f>SUM(Org_Rank_by_Attrib_wo_IBR!O153:O156)</f>
        <v>0</v>
      </c>
      <c r="M15" s="207">
        <f>SUM(Org_Rank_by_Attrib_wo_IBR!P153:P156)</f>
        <v>0</v>
      </c>
      <c r="N15" s="233">
        <f>SUM(Org_Rank_by_Attrib_wo_IBR!Q153:Q156)</f>
        <v>0</v>
      </c>
      <c r="O15" s="230">
        <f>SUM(Org_Rank_by_Attrib_wo_IBR!R153:R156)</f>
        <v>0</v>
      </c>
      <c r="P15" s="207">
        <f>SUM(Org_Rank_by_Attrib_wo_IBR!T153:T156)</f>
        <v>0</v>
      </c>
      <c r="Q15" s="207">
        <f>SUM(Org_Rank_by_Attrib_wo_IBR!U153:U156)</f>
        <v>16</v>
      </c>
      <c r="R15" s="207">
        <f>SUM(Org_Rank_by_Attrib_wo_IBR!W153:W156)</f>
        <v>32</v>
      </c>
      <c r="S15" s="207">
        <f>SUM(Org_Rank_by_Attrib_wo_IBR!Y153:Y156)</f>
        <v>0</v>
      </c>
      <c r="T15" s="207">
        <f>SUM(Org_Rank_by_Attrib_wo_IBR!Z153:Z156)</f>
        <v>12</v>
      </c>
      <c r="U15" s="207">
        <f>SUM(Org_Rank_by_Attrib_wo_IBR!AA153:AA156)</f>
        <v>16</v>
      </c>
      <c r="V15" s="207">
        <f>SUM(Org_Rank_by_Attrib_wo_IBR!AB153:AB156)</f>
        <v>0</v>
      </c>
      <c r="W15" s="207">
        <f>SUM(Org_Rank_by_Attrib_wo_IBR!AC153:AC156)</f>
        <v>0</v>
      </c>
      <c r="X15" s="209">
        <f>SUM(Org_Rank_by_Attrib_wo_IBR!AD153:AD156)</f>
        <v>16</v>
      </c>
      <c r="Y15" s="230">
        <f>SUM(Org_Rank_by_Attrib_wo_IBR!AE153:AE156)</f>
        <v>0</v>
      </c>
      <c r="Z15" s="226">
        <f>SUM(Org_Rank_by_Attrib_wo_IBR!AF153:AF156)</f>
        <v>0</v>
      </c>
      <c r="AA15" s="207">
        <f>SUM(Org_Rank_by_Attrib_wo_IBR!AG153:AG156)</f>
        <v>0</v>
      </c>
      <c r="AB15" s="207">
        <f>SUM(Org_Rank_by_Attrib_wo_IBR!AH153:AH156)</f>
        <v>0</v>
      </c>
      <c r="AC15" s="207">
        <f>SUM(Org_Rank_by_Attrib_wo_IBR!AI153:AI156)</f>
        <v>0</v>
      </c>
      <c r="AD15" s="207">
        <f>SUM(Org_Rank_by_Attrib_wo_IBR!AJ153:AJ156)</f>
        <v>0</v>
      </c>
      <c r="AE15" s="207">
        <f>SUM(Org_Rank_by_Attrib_wo_IBR!AK153:AK156)</f>
        <v>0</v>
      </c>
      <c r="AF15" s="209">
        <f>SUM(Org_Rank_by_Attrib_wo_IBR!AL153:AL156)</f>
        <v>0</v>
      </c>
      <c r="AG15" s="240">
        <v>100</v>
      </c>
    </row>
    <row r="16" spans="2:33" ht="20.100000000000001" customHeight="1">
      <c r="B16" s="222" t="s">
        <v>638</v>
      </c>
      <c r="C16" s="230">
        <f>SUM(Org_Rank_by_Attrib_wo_IBR!F157:F174)</f>
        <v>0</v>
      </c>
      <c r="D16" s="207">
        <f>SUM(Org_Rank_by_Attrib_wo_IBR!G157:G174)</f>
        <v>0</v>
      </c>
      <c r="E16" s="207">
        <f>SUM(Org_Rank_by_Attrib_wo_IBR!H157:H174)</f>
        <v>0</v>
      </c>
      <c r="F16" s="207">
        <f>SUM(Org_Rank_by_Attrib_wo_IBR!I157:I174)</f>
        <v>0</v>
      </c>
      <c r="G16" s="209">
        <f>SUM(Org_Rank_by_Attrib_wo_IBR!J157:J174)</f>
        <v>0</v>
      </c>
      <c r="H16" s="226">
        <f>SUM(Org_Rank_by_Attrib_wo_IBR!K157:K174)</f>
        <v>0</v>
      </c>
      <c r="I16" s="207">
        <f>SUM(Org_Rank_by_Attrib_wo_IBR!L157:L174)</f>
        <v>0</v>
      </c>
      <c r="J16" s="207">
        <f>SUM(Org_Rank_by_Attrib_wo_IBR!M157:M174)</f>
        <v>0</v>
      </c>
      <c r="K16" s="207">
        <f>SUM(Org_Rank_by_Attrib_wo_IBR!N157:N174)</f>
        <v>0</v>
      </c>
      <c r="L16" s="207">
        <f>SUM(Org_Rank_by_Attrib_wo_IBR!O157:O174)</f>
        <v>4.507042253521127</v>
      </c>
      <c r="M16" s="207">
        <f>SUM(Org_Rank_by_Attrib_wo_IBR!P157:P174)</f>
        <v>0</v>
      </c>
      <c r="N16" s="233">
        <f>SUM(Org_Rank_by_Attrib_wo_IBR!Q157:Q174)</f>
        <v>0</v>
      </c>
      <c r="O16" s="230">
        <f>SUM(Org_Rank_by_Attrib_wo_IBR!R157:R174)</f>
        <v>0</v>
      </c>
      <c r="P16" s="207">
        <f>SUM(Org_Rank_by_Attrib_wo_IBR!T157:T174)</f>
        <v>0</v>
      </c>
      <c r="Q16" s="207">
        <f>SUM(Org_Rank_by_Attrib_wo_IBR!U157:U174)</f>
        <v>0</v>
      </c>
      <c r="R16" s="207">
        <f>SUM(Org_Rank_by_Attrib_wo_IBR!W157:W174)</f>
        <v>1.3661971830985915</v>
      </c>
      <c r="S16" s="207">
        <f>SUM(Org_Rank_by_Attrib_wo_IBR!Y157:Y174)</f>
        <v>0</v>
      </c>
      <c r="T16" s="207">
        <f>SUM(Org_Rank_by_Attrib_wo_IBR!Z157:Z174)</f>
        <v>0</v>
      </c>
      <c r="U16" s="207">
        <f>SUM(Org_Rank_by_Attrib_wo_IBR!AA157:AA174)</f>
        <v>0.27267605633802822</v>
      </c>
      <c r="V16" s="207">
        <f>SUM(Org_Rank_by_Attrib_wo_IBR!AB157:AB174)</f>
        <v>0</v>
      </c>
      <c r="W16" s="207">
        <f>SUM(Org_Rank_by_Attrib_wo_IBR!AC157:AC174)</f>
        <v>2.028169014084507</v>
      </c>
      <c r="X16" s="209">
        <f>SUM(Org_Rank_by_Attrib_wo_IBR!AD157:AD174)</f>
        <v>2.028169014084507</v>
      </c>
      <c r="Y16" s="230">
        <f>SUM(Org_Rank_by_Attrib_wo_IBR!AE157:AE174)</f>
        <v>0</v>
      </c>
      <c r="Z16" s="226">
        <f>SUM(Org_Rank_by_Attrib_wo_IBR!AF157:AF174)</f>
        <v>0</v>
      </c>
      <c r="AA16" s="207">
        <f>SUM(Org_Rank_by_Attrib_wo_IBR!AG157:AG174)</f>
        <v>0</v>
      </c>
      <c r="AB16" s="207">
        <f>SUM(Org_Rank_by_Attrib_wo_IBR!AH157:AH174)</f>
        <v>17.75492957746479</v>
      </c>
      <c r="AC16" s="207">
        <f>SUM(Org_Rank_by_Attrib_wo_IBR!AI157:AI174)</f>
        <v>0</v>
      </c>
      <c r="AD16" s="207">
        <f>SUM(Org_Rank_by_Attrib_wo_IBR!AJ157:AJ174)</f>
        <v>0</v>
      </c>
      <c r="AE16" s="207">
        <f>SUM(Org_Rank_by_Attrib_wo_IBR!AK157:AK174)</f>
        <v>2.028169014084507</v>
      </c>
      <c r="AF16" s="209">
        <f>SUM(Org_Rank_by_Attrib_wo_IBR!AL157:AL174)</f>
        <v>0</v>
      </c>
      <c r="AG16" s="240">
        <v>100</v>
      </c>
    </row>
    <row r="17" spans="2:33" ht="20.100000000000001" customHeight="1">
      <c r="B17" s="222" t="s">
        <v>1106</v>
      </c>
      <c r="C17" s="230">
        <f>SUM(Org_Rank_by_Attrib_wo_IBR!F175:F177)</f>
        <v>0</v>
      </c>
      <c r="D17" s="207">
        <f>SUM(Org_Rank_by_Attrib_wo_IBR!G175:G177)</f>
        <v>0</v>
      </c>
      <c r="E17" s="207">
        <f>SUM(Org_Rank_by_Attrib_wo_IBR!H175:H177)</f>
        <v>0</v>
      </c>
      <c r="F17" s="207">
        <f>SUM(Org_Rank_by_Attrib_wo_IBR!I175:I177)</f>
        <v>1.4690909090909092</v>
      </c>
      <c r="G17" s="209">
        <f>SUM(Org_Rank_by_Attrib_wo_IBR!J175:J177)</f>
        <v>1.4690909090909092</v>
      </c>
      <c r="H17" s="226">
        <f>SUM(Org_Rank_by_Attrib_wo_IBR!K175:K177)</f>
        <v>0</v>
      </c>
      <c r="I17" s="207">
        <f>SUM(Org_Rank_by_Attrib_wo_IBR!L175:L177)</f>
        <v>0</v>
      </c>
      <c r="J17" s="207">
        <f>SUM(Org_Rank_by_Attrib_wo_IBR!M175:M177)</f>
        <v>0</v>
      </c>
      <c r="K17" s="207">
        <f>SUM(Org_Rank_by_Attrib_wo_IBR!N175:N177)</f>
        <v>0</v>
      </c>
      <c r="L17" s="207">
        <f>SUM(Org_Rank_by_Attrib_wo_IBR!O175:O177)</f>
        <v>0</v>
      </c>
      <c r="M17" s="207">
        <f>SUM(Org_Rank_by_Attrib_wo_IBR!P175:P177)</f>
        <v>0</v>
      </c>
      <c r="N17" s="233">
        <f>SUM(Org_Rank_by_Attrib_wo_IBR!Q175:Q177)</f>
        <v>0</v>
      </c>
      <c r="O17" s="230">
        <f>SUM(Org_Rank_by_Attrib_wo_IBR!R175:R177)</f>
        <v>0</v>
      </c>
      <c r="P17" s="207">
        <f>SUM(Org_Rank_by_Attrib_wo_IBR!T175:T177)</f>
        <v>0</v>
      </c>
      <c r="Q17" s="207">
        <f>SUM(Org_Rank_by_Attrib_wo_IBR!U175:U177)</f>
        <v>0</v>
      </c>
      <c r="R17" s="207">
        <f>SUM(Org_Rank_by_Attrib_wo_IBR!W175:W177)</f>
        <v>1.6363636363636362</v>
      </c>
      <c r="S17" s="207">
        <f>SUM(Org_Rank_by_Attrib_wo_IBR!Y175:Y177)</f>
        <v>0</v>
      </c>
      <c r="T17" s="207">
        <f>SUM(Org_Rank_by_Attrib_wo_IBR!Z175:Z177)</f>
        <v>0</v>
      </c>
      <c r="U17" s="207">
        <f>SUM(Org_Rank_by_Attrib_wo_IBR!AA175:AA177)</f>
        <v>28.636363636363633</v>
      </c>
      <c r="V17" s="207">
        <f>SUM(Org_Rank_by_Attrib_wo_IBR!AB175:AB177)</f>
        <v>0</v>
      </c>
      <c r="W17" s="207">
        <f>SUM(Org_Rank_by_Attrib_wo_IBR!AC175:AC177)</f>
        <v>24.378181818181815</v>
      </c>
      <c r="X17" s="209">
        <f>SUM(Org_Rank_by_Attrib_wo_IBR!AD175:AD177)</f>
        <v>31.196363636363632</v>
      </c>
      <c r="Y17" s="230">
        <f>SUM(Org_Rank_by_Attrib_wo_IBR!AE175:AE177)</f>
        <v>0</v>
      </c>
      <c r="Z17" s="226">
        <f>SUM(Org_Rank_by_Attrib_wo_IBR!AF175:AF177)</f>
        <v>0</v>
      </c>
      <c r="AA17" s="207">
        <f>SUM(Org_Rank_by_Attrib_wo_IBR!AG175:AG177)</f>
        <v>0</v>
      </c>
      <c r="AB17" s="207">
        <f>SUM(Org_Rank_by_Attrib_wo_IBR!AH175:AH177)</f>
        <v>0</v>
      </c>
      <c r="AC17" s="207">
        <f>SUM(Org_Rank_by_Attrib_wo_IBR!AI175:AI177)</f>
        <v>0</v>
      </c>
      <c r="AD17" s="207">
        <f>SUM(Org_Rank_by_Attrib_wo_IBR!AJ175:AJ177)</f>
        <v>0</v>
      </c>
      <c r="AE17" s="207">
        <f>SUM(Org_Rank_by_Attrib_wo_IBR!AK175:AK177)</f>
        <v>0</v>
      </c>
      <c r="AF17" s="209">
        <f>SUM(Org_Rank_by_Attrib_wo_IBR!AL175:AL177)</f>
        <v>0</v>
      </c>
      <c r="AG17" s="240">
        <v>100</v>
      </c>
    </row>
    <row r="18" spans="2:33" ht="20.100000000000001" customHeight="1">
      <c r="B18" s="222" t="s">
        <v>936</v>
      </c>
      <c r="C18" s="230">
        <f>SUM(Org_Rank_by_Attrib_wo_IBR!F178:F179)</f>
        <v>0</v>
      </c>
      <c r="D18" s="207">
        <f>SUM(Org_Rank_by_Attrib_wo_IBR!G178:G179)</f>
        <v>0</v>
      </c>
      <c r="E18" s="207">
        <f>SUM(Org_Rank_by_Attrib_wo_IBR!H178:H179)</f>
        <v>0</v>
      </c>
      <c r="F18" s="207">
        <f>SUM(Org_Rank_by_Attrib_wo_IBR!I178:I179)</f>
        <v>0</v>
      </c>
      <c r="G18" s="209">
        <f>SUM(Org_Rank_by_Attrib_wo_IBR!J178:J179)</f>
        <v>0</v>
      </c>
      <c r="H18" s="226">
        <f>SUM(Org_Rank_by_Attrib_wo_IBR!K178:K179)</f>
        <v>0</v>
      </c>
      <c r="I18" s="207">
        <f>SUM(Org_Rank_by_Attrib_wo_IBR!L178:L179)</f>
        <v>0</v>
      </c>
      <c r="J18" s="207">
        <f>SUM(Org_Rank_by_Attrib_wo_IBR!M178:M179)</f>
        <v>0</v>
      </c>
      <c r="K18" s="207">
        <f>SUM(Org_Rank_by_Attrib_wo_IBR!N178:N179)</f>
        <v>0</v>
      </c>
      <c r="L18" s="207">
        <f>SUM(Org_Rank_by_Attrib_wo_IBR!O178:O179)</f>
        <v>0</v>
      </c>
      <c r="M18" s="207">
        <f>SUM(Org_Rank_by_Attrib_wo_IBR!P178:P179)</f>
        <v>0</v>
      </c>
      <c r="N18" s="233">
        <f>SUM(Org_Rank_by_Attrib_wo_IBR!Q178:Q179)</f>
        <v>0</v>
      </c>
      <c r="O18" s="230">
        <f>SUM(Org_Rank_by_Attrib_wo_IBR!R178:R179)</f>
        <v>3</v>
      </c>
      <c r="P18" s="207">
        <f>SUM(Org_Rank_by_Attrib_wo_IBR!T178:T179)</f>
        <v>0</v>
      </c>
      <c r="Q18" s="207">
        <f>SUM(Org_Rank_by_Attrib_wo_IBR!U178:U179)</f>
        <v>6.52</v>
      </c>
      <c r="R18" s="207">
        <f>SUM(Org_Rank_by_Attrib_wo_IBR!W178:W179)</f>
        <v>8</v>
      </c>
      <c r="S18" s="207">
        <f>SUM(Org_Rank_by_Attrib_wo_IBR!Y178:Y179)</f>
        <v>0</v>
      </c>
      <c r="T18" s="207">
        <f>SUM(Org_Rank_by_Attrib_wo_IBR!Z178:Z179)</f>
        <v>0</v>
      </c>
      <c r="U18" s="207">
        <f>SUM(Org_Rank_by_Attrib_wo_IBR!AA178:AA179)</f>
        <v>32</v>
      </c>
      <c r="V18" s="207">
        <f>SUM(Org_Rank_by_Attrib_wo_IBR!AB178:AB179)</f>
        <v>0</v>
      </c>
      <c r="W18" s="207">
        <f>SUM(Org_Rank_by_Attrib_wo_IBR!AC178:AC179)</f>
        <v>0</v>
      </c>
      <c r="X18" s="209">
        <f>SUM(Org_Rank_by_Attrib_wo_IBR!AD178:AD179)</f>
        <v>32</v>
      </c>
      <c r="Y18" s="230">
        <f>SUM(Org_Rank_by_Attrib_wo_IBR!AE178:AE179)</f>
        <v>0</v>
      </c>
      <c r="Z18" s="226">
        <f>SUM(Org_Rank_by_Attrib_wo_IBR!AF178:AF179)</f>
        <v>0</v>
      </c>
      <c r="AA18" s="207">
        <f>SUM(Org_Rank_by_Attrib_wo_IBR!AG178:AG179)</f>
        <v>0</v>
      </c>
      <c r="AB18" s="207">
        <f>SUM(Org_Rank_by_Attrib_wo_IBR!AH178:AH179)</f>
        <v>0</v>
      </c>
      <c r="AC18" s="207">
        <f>SUM(Org_Rank_by_Attrib_wo_IBR!AI178:AI179)</f>
        <v>12.5</v>
      </c>
      <c r="AD18" s="207">
        <f>SUM(Org_Rank_by_Attrib_wo_IBR!AJ178:AJ179)</f>
        <v>0</v>
      </c>
      <c r="AE18" s="207">
        <f>SUM(Org_Rank_by_Attrib_wo_IBR!AK178:AK179)</f>
        <v>18</v>
      </c>
      <c r="AF18" s="209">
        <f>SUM(Org_Rank_by_Attrib_wo_IBR!AL178:AL179)</f>
        <v>0</v>
      </c>
      <c r="AG18" s="240">
        <v>100</v>
      </c>
    </row>
    <row r="19" spans="2:33" ht="20.100000000000001" customHeight="1">
      <c r="B19" s="222" t="s">
        <v>278</v>
      </c>
      <c r="C19" s="230">
        <f>SUM(Org_Rank_by_Attrib_wo_IBR!F180:F182)</f>
        <v>11.076923076923077</v>
      </c>
      <c r="D19" s="207">
        <f>SUM(Org_Rank_by_Attrib_wo_IBR!G180:G182)</f>
        <v>11.076923076923077</v>
      </c>
      <c r="E19" s="207">
        <f>SUM(Org_Rank_by_Attrib_wo_IBR!H180:H182)</f>
        <v>0</v>
      </c>
      <c r="F19" s="207">
        <f>SUM(Org_Rank_by_Attrib_wo_IBR!I180:I182)</f>
        <v>3.6923076923076925</v>
      </c>
      <c r="G19" s="209">
        <f>SUM(Org_Rank_by_Attrib_wo_IBR!J180:J182)</f>
        <v>14.76923076923077</v>
      </c>
      <c r="H19" s="226">
        <f>SUM(Org_Rank_by_Attrib_wo_IBR!K180:K182)</f>
        <v>0</v>
      </c>
      <c r="I19" s="207">
        <f>SUM(Org_Rank_by_Attrib_wo_IBR!L180:L182)</f>
        <v>0</v>
      </c>
      <c r="J19" s="207">
        <f>SUM(Org_Rank_by_Attrib_wo_IBR!M180:M182)</f>
        <v>0</v>
      </c>
      <c r="K19" s="207">
        <f>SUM(Org_Rank_by_Attrib_wo_IBR!N180:N182)</f>
        <v>0</v>
      </c>
      <c r="L19" s="207">
        <f>SUM(Org_Rank_by_Attrib_wo_IBR!O180:O182)</f>
        <v>0</v>
      </c>
      <c r="M19" s="207">
        <f>SUM(Org_Rank_by_Attrib_wo_IBR!P180:P182)</f>
        <v>0</v>
      </c>
      <c r="N19" s="233">
        <f>SUM(Org_Rank_by_Attrib_wo_IBR!Q180:Q182)</f>
        <v>0</v>
      </c>
      <c r="O19" s="230">
        <f>SUM(Org_Rank_by_Attrib_wo_IBR!R180:R182)</f>
        <v>0</v>
      </c>
      <c r="P19" s="207">
        <f>SUM(Org_Rank_by_Attrib_wo_IBR!T180:T182)</f>
        <v>0</v>
      </c>
      <c r="Q19" s="207">
        <f>SUM(Org_Rank_by_Attrib_wo_IBR!U180:U182)</f>
        <v>0</v>
      </c>
      <c r="R19" s="207">
        <f>SUM(Org_Rank_by_Attrib_wo_IBR!W180:W182)</f>
        <v>0</v>
      </c>
      <c r="S19" s="207">
        <f>SUM(Org_Rank_by_Attrib_wo_IBR!Y180:Y182)</f>
        <v>0</v>
      </c>
      <c r="T19" s="207">
        <f>SUM(Org_Rank_by_Attrib_wo_IBR!Z180:Z182)</f>
        <v>0</v>
      </c>
      <c r="U19" s="207">
        <f>SUM(Org_Rank_by_Attrib_wo_IBR!AA180:AA182)</f>
        <v>1.5538461538461539</v>
      </c>
      <c r="V19" s="207">
        <f>SUM(Org_Rank_by_Attrib_wo_IBR!AB180:AB182)</f>
        <v>1.5538461538461539</v>
      </c>
      <c r="W19" s="207">
        <f>SUM(Org_Rank_by_Attrib_wo_IBR!AC180:AC182)</f>
        <v>1.5538461538461539</v>
      </c>
      <c r="X19" s="209">
        <f>SUM(Org_Rank_by_Attrib_wo_IBR!AD180:AD182)</f>
        <v>1.5538461538461539</v>
      </c>
      <c r="Y19" s="230">
        <f>SUM(Org_Rank_by_Attrib_wo_IBR!AE180:AE182)</f>
        <v>0</v>
      </c>
      <c r="Z19" s="226">
        <f>SUM(Org_Rank_by_Attrib_wo_IBR!AF180:AF182)</f>
        <v>0</v>
      </c>
      <c r="AA19" s="207">
        <f>SUM(Org_Rank_by_Attrib_wo_IBR!AG180:AG182)</f>
        <v>0</v>
      </c>
      <c r="AB19" s="207">
        <f>SUM(Org_Rank_by_Attrib_wo_IBR!AH180:AH182)</f>
        <v>6.1538461538461542</v>
      </c>
      <c r="AC19" s="207">
        <f>SUM(Org_Rank_by_Attrib_wo_IBR!AI180:AI182)</f>
        <v>0</v>
      </c>
      <c r="AD19" s="207">
        <f>SUM(Org_Rank_by_Attrib_wo_IBR!AJ180:AJ182)</f>
        <v>0</v>
      </c>
      <c r="AE19" s="207">
        <f>SUM(Org_Rank_by_Attrib_wo_IBR!AK180:AK182)</f>
        <v>0</v>
      </c>
      <c r="AF19" s="209">
        <f>SUM(Org_Rank_by_Attrib_wo_IBR!AL180:AL182)</f>
        <v>0</v>
      </c>
      <c r="AG19" s="240">
        <v>100</v>
      </c>
    </row>
    <row r="20" spans="2:33" ht="20.100000000000001" customHeight="1">
      <c r="B20" s="222" t="s">
        <v>586</v>
      </c>
      <c r="C20" s="230">
        <f>SUM(Org_Rank_by_Attrib_wo_IBR!F183:F184)</f>
        <v>0</v>
      </c>
      <c r="D20" s="207">
        <f>SUM(Org_Rank_by_Attrib_wo_IBR!G183:G184)</f>
        <v>0</v>
      </c>
      <c r="E20" s="207">
        <f>SUM(Org_Rank_by_Attrib_wo_IBR!H183:H184)</f>
        <v>0</v>
      </c>
      <c r="F20" s="207">
        <f>SUM(Org_Rank_by_Attrib_wo_IBR!I183:I184)</f>
        <v>13</v>
      </c>
      <c r="G20" s="209">
        <f>SUM(Org_Rank_by_Attrib_wo_IBR!J183:J184)</f>
        <v>13</v>
      </c>
      <c r="H20" s="226">
        <f>SUM(Org_Rank_by_Attrib_wo_IBR!K183:K184)</f>
        <v>0</v>
      </c>
      <c r="I20" s="207">
        <f>SUM(Org_Rank_by_Attrib_wo_IBR!L183:L184)</f>
        <v>0</v>
      </c>
      <c r="J20" s="207">
        <f>SUM(Org_Rank_by_Attrib_wo_IBR!M183:M184)</f>
        <v>0</v>
      </c>
      <c r="K20" s="207">
        <f>SUM(Org_Rank_by_Attrib_wo_IBR!N183:N184)</f>
        <v>0</v>
      </c>
      <c r="L20" s="207">
        <f>SUM(Org_Rank_by_Attrib_wo_IBR!O183:O184)</f>
        <v>0</v>
      </c>
      <c r="M20" s="207">
        <f>SUM(Org_Rank_by_Attrib_wo_IBR!P183:P184)</f>
        <v>0</v>
      </c>
      <c r="N20" s="233">
        <f>SUM(Org_Rank_by_Attrib_wo_IBR!Q183:Q184)</f>
        <v>0</v>
      </c>
      <c r="O20" s="230">
        <f>SUM(Org_Rank_by_Attrib_wo_IBR!R183:R184)</f>
        <v>0</v>
      </c>
      <c r="P20" s="207">
        <f>SUM(Org_Rank_by_Attrib_wo_IBR!T183:T184)</f>
        <v>0</v>
      </c>
      <c r="Q20" s="207">
        <f>SUM(Org_Rank_by_Attrib_wo_IBR!U183:U184)</f>
        <v>0</v>
      </c>
      <c r="R20" s="207">
        <f>SUM(Org_Rank_by_Attrib_wo_IBR!W183:W184)</f>
        <v>0</v>
      </c>
      <c r="S20" s="207">
        <f>SUM(Org_Rank_by_Attrib_wo_IBR!Y183:Y184)</f>
        <v>0</v>
      </c>
      <c r="T20" s="207">
        <f>SUM(Org_Rank_by_Attrib_wo_IBR!Z183:Z184)</f>
        <v>0</v>
      </c>
      <c r="U20" s="207">
        <f>SUM(Org_Rank_by_Attrib_wo_IBR!AA183:AA184)</f>
        <v>0</v>
      </c>
      <c r="V20" s="207">
        <f>SUM(Org_Rank_by_Attrib_wo_IBR!AB183:AB184)</f>
        <v>0</v>
      </c>
      <c r="W20" s="207">
        <f>SUM(Org_Rank_by_Attrib_wo_IBR!AC183:AC184)</f>
        <v>0</v>
      </c>
      <c r="X20" s="209">
        <f>SUM(Org_Rank_by_Attrib_wo_IBR!AD183:AD184)</f>
        <v>0</v>
      </c>
      <c r="Y20" s="230">
        <f>SUM(Org_Rank_by_Attrib_wo_IBR!AE183:AE184)</f>
        <v>0</v>
      </c>
      <c r="Z20" s="226">
        <f>SUM(Org_Rank_by_Attrib_wo_IBR!AF183:AF184)</f>
        <v>0</v>
      </c>
      <c r="AA20" s="207">
        <f>SUM(Org_Rank_by_Attrib_wo_IBR!AG183:AG184)</f>
        <v>0</v>
      </c>
      <c r="AB20" s="207">
        <f>SUM(Org_Rank_by_Attrib_wo_IBR!AH183:AH184)</f>
        <v>0</v>
      </c>
      <c r="AC20" s="207">
        <f>SUM(Org_Rank_by_Attrib_wo_IBR!AI183:AI184)</f>
        <v>0</v>
      </c>
      <c r="AD20" s="207">
        <f>SUM(Org_Rank_by_Attrib_wo_IBR!AJ183:AJ184)</f>
        <v>0</v>
      </c>
      <c r="AE20" s="207">
        <f>SUM(Org_Rank_by_Attrib_wo_IBR!AK183:AK184)</f>
        <v>0</v>
      </c>
      <c r="AF20" s="209">
        <f>SUM(Org_Rank_by_Attrib_wo_IBR!AL183:AL184)</f>
        <v>0</v>
      </c>
      <c r="AG20" s="240">
        <v>100</v>
      </c>
    </row>
    <row r="21" spans="2:33" ht="20.100000000000001" customHeight="1">
      <c r="B21" s="222" t="s">
        <v>545</v>
      </c>
      <c r="C21" s="230">
        <f>SUM(Org_Rank_by_Attrib_wo_IBR!F185:F192)</f>
        <v>0</v>
      </c>
      <c r="D21" s="207">
        <f>SUM(Org_Rank_by_Attrib_wo_IBR!G185:G192)</f>
        <v>0</v>
      </c>
      <c r="E21" s="207">
        <f>SUM(Org_Rank_by_Attrib_wo_IBR!H185:H192)</f>
        <v>0</v>
      </c>
      <c r="F21" s="207">
        <f>SUM(Org_Rank_by_Attrib_wo_IBR!I185:I192)</f>
        <v>7.8365714285714283</v>
      </c>
      <c r="G21" s="209">
        <f>SUM(Org_Rank_by_Attrib_wo_IBR!J185:J192)</f>
        <v>7.8365714285714283</v>
      </c>
      <c r="H21" s="226">
        <f>SUM(Org_Rank_by_Attrib_wo_IBR!K185:K192)</f>
        <v>0</v>
      </c>
      <c r="I21" s="207">
        <f>SUM(Org_Rank_by_Attrib_wo_IBR!L185:L192)</f>
        <v>0</v>
      </c>
      <c r="J21" s="207">
        <f>SUM(Org_Rank_by_Attrib_wo_IBR!M185:M192)</f>
        <v>0</v>
      </c>
      <c r="K21" s="207">
        <f>SUM(Org_Rank_by_Attrib_wo_IBR!N185:N192)</f>
        <v>0</v>
      </c>
      <c r="L21" s="207">
        <f>SUM(Org_Rank_by_Attrib_wo_IBR!O185:O192)</f>
        <v>0</v>
      </c>
      <c r="M21" s="207">
        <f>SUM(Org_Rank_by_Attrib_wo_IBR!P185:P192)</f>
        <v>0</v>
      </c>
      <c r="N21" s="233">
        <f>SUM(Org_Rank_by_Attrib_wo_IBR!Q185:Q192)</f>
        <v>0</v>
      </c>
      <c r="O21" s="230">
        <f>SUM(Org_Rank_by_Attrib_wo_IBR!R185:R192)</f>
        <v>0</v>
      </c>
      <c r="P21" s="207">
        <f>SUM(Org_Rank_by_Attrib_wo_IBR!T185:T192)</f>
        <v>0</v>
      </c>
      <c r="Q21" s="207">
        <f>SUM(Org_Rank_by_Attrib_wo_IBR!U185:U192)</f>
        <v>5.1428571428571423</v>
      </c>
      <c r="R21" s="207">
        <f>SUM(Org_Rank_by_Attrib_wo_IBR!W185:W192)</f>
        <v>0.2857142857142857</v>
      </c>
      <c r="S21" s="207">
        <f>SUM(Org_Rank_by_Attrib_wo_IBR!Y185:Y192)</f>
        <v>0.79999999999999993</v>
      </c>
      <c r="T21" s="207">
        <f>SUM(Org_Rank_by_Attrib_wo_IBR!Z185:Z192)</f>
        <v>0</v>
      </c>
      <c r="U21" s="207">
        <f>SUM(Org_Rank_by_Attrib_wo_IBR!AA185:AA192)</f>
        <v>4.5714285714285712</v>
      </c>
      <c r="V21" s="207">
        <f>SUM(Org_Rank_by_Attrib_wo_IBR!AB185:AB192)</f>
        <v>4.1142857142857139</v>
      </c>
      <c r="W21" s="207">
        <f>SUM(Org_Rank_by_Attrib_wo_IBR!AC185:AC192)</f>
        <v>6.8571428571428568</v>
      </c>
      <c r="X21" s="209">
        <f>SUM(Org_Rank_by_Attrib_wo_IBR!AD185:AD192)</f>
        <v>13.257142857142856</v>
      </c>
      <c r="Y21" s="230">
        <f>SUM(Org_Rank_by_Attrib_wo_IBR!AE185:AE192)</f>
        <v>0.2857142857142857</v>
      </c>
      <c r="Z21" s="226">
        <f>SUM(Org_Rank_by_Attrib_wo_IBR!AF185:AF192)</f>
        <v>0</v>
      </c>
      <c r="AA21" s="207">
        <f>SUM(Org_Rank_by_Attrib_wo_IBR!AG185:AG192)</f>
        <v>0</v>
      </c>
      <c r="AB21" s="207">
        <f>SUM(Org_Rank_by_Attrib_wo_IBR!AH185:AH192)</f>
        <v>5.1428571428571423</v>
      </c>
      <c r="AC21" s="207">
        <f>SUM(Org_Rank_by_Attrib_wo_IBR!AI185:AI192)</f>
        <v>5.1428571428571423</v>
      </c>
      <c r="AD21" s="207">
        <f>SUM(Org_Rank_by_Attrib_wo_IBR!AJ185:AJ192)</f>
        <v>0</v>
      </c>
      <c r="AE21" s="207">
        <f>SUM(Org_Rank_by_Attrib_wo_IBR!AK185:AK192)</f>
        <v>23.428571428571427</v>
      </c>
      <c r="AF21" s="209">
        <f>SUM(Org_Rank_by_Attrib_wo_IBR!AL185:AL192)</f>
        <v>0</v>
      </c>
      <c r="AG21" s="240">
        <v>100</v>
      </c>
    </row>
    <row r="22" spans="2:33" ht="20.100000000000001" customHeight="1">
      <c r="B22" s="222" t="s">
        <v>554</v>
      </c>
      <c r="C22" s="230">
        <f>SUM(Org_Rank_by_Attrib_wo_IBR!F193:F208)</f>
        <v>0</v>
      </c>
      <c r="D22" s="207">
        <f>SUM(Org_Rank_by_Attrib_wo_IBR!G193:G208)</f>
        <v>0</v>
      </c>
      <c r="E22" s="207">
        <f>SUM(Org_Rank_by_Attrib_wo_IBR!H193:H208)</f>
        <v>0</v>
      </c>
      <c r="F22" s="207">
        <f>SUM(Org_Rank_by_Attrib_wo_IBR!I193:I208)</f>
        <v>1.9882352941176471</v>
      </c>
      <c r="G22" s="209">
        <f>SUM(Org_Rank_by_Attrib_wo_IBR!J193:J208)</f>
        <v>1.9882352941176471</v>
      </c>
      <c r="H22" s="226">
        <f>SUM(Org_Rank_by_Attrib_wo_IBR!K193:K208)</f>
        <v>0</v>
      </c>
      <c r="I22" s="207">
        <f>SUM(Org_Rank_by_Attrib_wo_IBR!L193:L208)</f>
        <v>30.588235294117649</v>
      </c>
      <c r="J22" s="207">
        <f>SUM(Org_Rank_by_Attrib_wo_IBR!M193:M208)</f>
        <v>0</v>
      </c>
      <c r="K22" s="207">
        <f>SUM(Org_Rank_by_Attrib_wo_IBR!N193:N208)</f>
        <v>0</v>
      </c>
      <c r="L22" s="207">
        <f>SUM(Org_Rank_by_Attrib_wo_IBR!O193:O208)</f>
        <v>0</v>
      </c>
      <c r="M22" s="207">
        <f>SUM(Org_Rank_by_Attrib_wo_IBR!P193:P208)</f>
        <v>10.088235294117649</v>
      </c>
      <c r="N22" s="233">
        <f>SUM(Org_Rank_by_Attrib_wo_IBR!Q193:Q208)</f>
        <v>0</v>
      </c>
      <c r="O22" s="230">
        <f>SUM(Org_Rank_by_Attrib_wo_IBR!R193:R208)</f>
        <v>0</v>
      </c>
      <c r="P22" s="207">
        <f>SUM(Org_Rank_by_Attrib_wo_IBR!T193:T208)</f>
        <v>0</v>
      </c>
      <c r="Q22" s="207">
        <f>SUM(Org_Rank_by_Attrib_wo_IBR!U193:U208)</f>
        <v>0.52941176470588225</v>
      </c>
      <c r="R22" s="207">
        <f>SUM(Org_Rank_by_Attrib_wo_IBR!W193:W208)</f>
        <v>1.088235294117647</v>
      </c>
      <c r="S22" s="207">
        <f>SUM(Org_Rank_by_Attrib_wo_IBR!Y193:Y208)</f>
        <v>0</v>
      </c>
      <c r="T22" s="207">
        <f>SUM(Org_Rank_by_Attrib_wo_IBR!Z193:Z208)</f>
        <v>0</v>
      </c>
      <c r="U22" s="207">
        <f>SUM(Org_Rank_by_Attrib_wo_IBR!AA193:AA208)</f>
        <v>3.1205882352941172</v>
      </c>
      <c r="V22" s="207">
        <f>SUM(Org_Rank_by_Attrib_wo_IBR!AB193:AB208)</f>
        <v>3.1205882352941172</v>
      </c>
      <c r="W22" s="207">
        <f>SUM(Org_Rank_by_Attrib_wo_IBR!AC193:AC208)</f>
        <v>12.591176470588234</v>
      </c>
      <c r="X22" s="209">
        <f>SUM(Org_Rank_by_Attrib_wo_IBR!AD193:AD208)</f>
        <v>12.591176470588234</v>
      </c>
      <c r="Y22" s="230">
        <f>SUM(Org_Rank_by_Attrib_wo_IBR!AE193:AE208)</f>
        <v>0</v>
      </c>
      <c r="Z22" s="226">
        <f>SUM(Org_Rank_by_Attrib_wo_IBR!AF193:AF208)</f>
        <v>0</v>
      </c>
      <c r="AA22" s="207">
        <f>SUM(Org_Rank_by_Attrib_wo_IBR!AG193:AG208)</f>
        <v>0</v>
      </c>
      <c r="AB22" s="207">
        <f>SUM(Org_Rank_by_Attrib_wo_IBR!AH193:AH208)</f>
        <v>2.0605882352941176</v>
      </c>
      <c r="AC22" s="207">
        <f>SUM(Org_Rank_by_Attrib_wo_IBR!AI193:AI208)</f>
        <v>1.1764705882352942</v>
      </c>
      <c r="AD22" s="207">
        <f>SUM(Org_Rank_by_Attrib_wo_IBR!AJ193:AJ208)</f>
        <v>2.6470588235294117</v>
      </c>
      <c r="AE22" s="207">
        <f>SUM(Org_Rank_by_Attrib_wo_IBR!AK193:AK208)</f>
        <v>0</v>
      </c>
      <c r="AF22" s="209">
        <f>SUM(Org_Rank_by_Attrib_wo_IBR!AL193:AL208)</f>
        <v>0</v>
      </c>
      <c r="AG22" s="240">
        <v>100</v>
      </c>
    </row>
    <row r="23" spans="2:33" ht="20.100000000000001" customHeight="1" thickBot="1">
      <c r="B23" s="223" t="s">
        <v>277</v>
      </c>
      <c r="C23" s="231">
        <f>SUM(Org_Rank_by_Attrib_wo_IBR!F209:F212)</f>
        <v>21.333333333333336</v>
      </c>
      <c r="D23" s="210">
        <f>SUM(Org_Rank_by_Attrib_wo_IBR!G209:G212)</f>
        <v>0</v>
      </c>
      <c r="E23" s="210">
        <f>SUM(Org_Rank_by_Attrib_wo_IBR!H209:H212)</f>
        <v>0</v>
      </c>
      <c r="F23" s="210">
        <f>SUM(Org_Rank_by_Attrib_wo_IBR!I209:I212)</f>
        <v>0.53333333333333333</v>
      </c>
      <c r="G23" s="211">
        <f>SUM(Org_Rank_by_Attrib_wo_IBR!J209:J212)</f>
        <v>21.333333333333336</v>
      </c>
      <c r="H23" s="227">
        <f>SUM(Org_Rank_by_Attrib_wo_IBR!K209:K212)</f>
        <v>0</v>
      </c>
      <c r="I23" s="210">
        <f>SUM(Org_Rank_by_Attrib_wo_IBR!L209:L212)</f>
        <v>0</v>
      </c>
      <c r="J23" s="210">
        <f>SUM(Org_Rank_by_Attrib_wo_IBR!M209:M212)</f>
        <v>0</v>
      </c>
      <c r="K23" s="210">
        <f>SUM(Org_Rank_by_Attrib_wo_IBR!N209:N212)</f>
        <v>0</v>
      </c>
      <c r="L23" s="210">
        <f>SUM(Org_Rank_by_Attrib_wo_IBR!O209:O212)</f>
        <v>0</v>
      </c>
      <c r="M23" s="210">
        <f>SUM(Org_Rank_by_Attrib_wo_IBR!P209:P212)</f>
        <v>0</v>
      </c>
      <c r="N23" s="234">
        <f>SUM(Org_Rank_by_Attrib_wo_IBR!Q209:Q212)</f>
        <v>0</v>
      </c>
      <c r="O23" s="231">
        <f>SUM(Org_Rank_by_Attrib_wo_IBR!R209:R212)</f>
        <v>0</v>
      </c>
      <c r="P23" s="210">
        <f>SUM(Org_Rank_by_Attrib_wo_IBR!T209:T212)</f>
        <v>0</v>
      </c>
      <c r="Q23" s="210">
        <f>SUM(Org_Rank_by_Attrib_wo_IBR!U209:U212)</f>
        <v>0</v>
      </c>
      <c r="R23" s="210">
        <f>SUM(Org_Rank_by_Attrib_wo_IBR!W209:W212)</f>
        <v>0</v>
      </c>
      <c r="S23" s="210">
        <f>SUM(Org_Rank_by_Attrib_wo_IBR!Y209:Y212)</f>
        <v>0</v>
      </c>
      <c r="T23" s="210">
        <f>SUM(Org_Rank_by_Attrib_wo_IBR!Z209:Z212)</f>
        <v>0</v>
      </c>
      <c r="U23" s="210">
        <f>SUM(Org_Rank_by_Attrib_wo_IBR!AA209:AA212)</f>
        <v>0</v>
      </c>
      <c r="V23" s="210">
        <f>SUM(Org_Rank_by_Attrib_wo_IBR!AB209:AB212)</f>
        <v>0</v>
      </c>
      <c r="W23" s="210">
        <f>SUM(Org_Rank_by_Attrib_wo_IBR!AC209:AC212)</f>
        <v>0</v>
      </c>
      <c r="X23" s="211">
        <f>SUM(Org_Rank_by_Attrib_wo_IBR!AD209:AD212)</f>
        <v>0</v>
      </c>
      <c r="Y23" s="231">
        <f>SUM(Org_Rank_by_Attrib_wo_IBR!AE209:AE212)</f>
        <v>0</v>
      </c>
      <c r="Z23" s="227">
        <f>SUM(Org_Rank_by_Attrib_wo_IBR!AF209:AF212)</f>
        <v>0</v>
      </c>
      <c r="AA23" s="210">
        <f>SUM(Org_Rank_by_Attrib_wo_IBR!AG209:AG212)</f>
        <v>0</v>
      </c>
      <c r="AB23" s="210">
        <f>SUM(Org_Rank_by_Attrib_wo_IBR!AH209:AH212)</f>
        <v>2.4239999999999999</v>
      </c>
      <c r="AC23" s="210">
        <f>SUM(Org_Rank_by_Attrib_wo_IBR!AI209:AI212)</f>
        <v>13.866666666666667</v>
      </c>
      <c r="AD23" s="210">
        <f>SUM(Org_Rank_by_Attrib_wo_IBR!AJ209:AJ212)</f>
        <v>0</v>
      </c>
      <c r="AE23" s="210">
        <f>SUM(Org_Rank_by_Attrib_wo_IBR!AK209:AK212)</f>
        <v>9.6000000000000014</v>
      </c>
      <c r="AF23" s="211">
        <f>SUM(Org_Rank_by_Attrib_wo_IBR!AL209:AL212)</f>
        <v>0</v>
      </c>
      <c r="AG23" s="240">
        <v>100</v>
      </c>
    </row>
    <row r="24" spans="2:33" ht="24" thickTop="1">
      <c r="B24" s="219"/>
    </row>
  </sheetData>
  <conditionalFormatting sqref="C3:Y23 AF4:AF23 AG3:AG23 AA3:AE23 Z4:Z23">
    <cfRule type="colorScale" priority="7">
      <colorScale>
        <cfvo type="min"/>
        <cfvo type="percentile" val="50"/>
        <cfvo type="max"/>
        <color rgb="FFF8696B"/>
        <color rgb="FFFCFCFF"/>
        <color rgb="FF63BE7B"/>
      </colorScale>
    </cfRule>
  </conditionalFormatting>
  <conditionalFormatting sqref="C4:AG23">
    <cfRule type="colorScale" priority="4">
      <colorScale>
        <cfvo type="min"/>
        <cfvo type="percentile" val="50"/>
        <cfvo type="max"/>
        <color rgb="FFF8696B"/>
        <color rgb="FFFCFCFF"/>
        <color rgb="FF63BE7B"/>
      </colorScale>
    </cfRule>
    <cfRule type="dataBar" priority="5">
      <dataBar>
        <cfvo type="min"/>
        <cfvo type="max"/>
        <color rgb="FF638EC6"/>
      </dataBar>
      <extLst>
        <ext xmlns:x14="http://schemas.microsoft.com/office/spreadsheetml/2009/9/main" uri="{B025F937-C7B1-47D3-B67F-A62EFF666E3E}">
          <x14:id>{CFF4E54D-48B4-4A74-AF50-DB8E5C0224C9}</x14:id>
        </ext>
      </extLst>
    </cfRule>
  </conditionalFormatting>
  <conditionalFormatting sqref="AF3">
    <cfRule type="colorScale" priority="6">
      <colorScale>
        <cfvo type="min"/>
        <cfvo type="percentile" val="50"/>
        <cfvo type="max"/>
        <color rgb="FFF8696B"/>
        <color rgb="FFFCFCFF"/>
        <color rgb="FF63BE7B"/>
      </colorScale>
    </cfRule>
  </conditionalFormatting>
  <conditionalFormatting sqref="Z3">
    <cfRule type="colorScale" priority="3">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FF4E54D-48B4-4A74-AF50-DB8E5C0224C9}">
            <x14:dataBar minLength="0" maxLength="100" gradient="0">
              <x14:cfvo type="autoMin"/>
              <x14:cfvo type="autoMax"/>
              <x14:negativeFillColor rgb="FFFF0000"/>
              <x14:axisColor rgb="FF000000"/>
            </x14:dataBar>
          </x14:cfRule>
          <xm:sqref>C4:AG23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2C86-BB85-4A8F-ABB6-26070E6742BE}">
  <sheetPr>
    <tabColor theme="5"/>
  </sheetPr>
  <dimension ref="A1:CX292"/>
  <sheetViews>
    <sheetView zoomScale="55" zoomScaleNormal="55" workbookViewId="0">
      <pane xSplit="5" ySplit="2" topLeftCell="F3" activePane="bottomRight" state="frozen"/>
      <selection activeCell="AO27" sqref="AO27"/>
      <selection pane="topRight" activeCell="AO27" sqref="AO27"/>
      <selection pane="bottomLeft" activeCell="AO27" sqref="AO27"/>
      <selection pane="bottomRight" activeCell="AO27" sqref="AO27"/>
    </sheetView>
  </sheetViews>
  <sheetFormatPr defaultColWidth="17.44140625" defaultRowHeight="18"/>
  <cols>
    <col min="1" max="1" width="32.44140625" style="197" customWidth="1"/>
    <col min="2" max="2" width="22.44140625" style="197" hidden="1" customWidth="1"/>
    <col min="3" max="3" width="31.77734375" style="197" hidden="1" customWidth="1"/>
    <col min="4" max="4" width="22.44140625" style="197" hidden="1" customWidth="1"/>
    <col min="5" max="5" width="140" style="196" bestFit="1" customWidth="1"/>
    <col min="6" max="7" width="6" style="193" bestFit="1" customWidth="1"/>
    <col min="8" max="8" width="4.88671875" style="193" bestFit="1" customWidth="1"/>
    <col min="9" max="10" width="6" style="193" bestFit="1" customWidth="1"/>
    <col min="11" max="17" width="4.88671875" style="193" bestFit="1" customWidth="1"/>
    <col min="18" max="19" width="6" style="193" bestFit="1" customWidth="1"/>
    <col min="20" max="20" width="4.88671875" style="193" bestFit="1" customWidth="1"/>
    <col min="21" max="21" width="6" style="193" bestFit="1" customWidth="1"/>
    <col min="22" max="22" width="4.88671875" style="193" bestFit="1" customWidth="1"/>
    <col min="23" max="23" width="6" style="193" bestFit="1" customWidth="1"/>
    <col min="24" max="24" width="4.88671875" style="193" bestFit="1" customWidth="1"/>
    <col min="25" max="30" width="6" style="193" bestFit="1" customWidth="1"/>
    <col min="31" max="31" width="4.88671875" style="193" bestFit="1" customWidth="1"/>
    <col min="32" max="35" width="6" style="193" bestFit="1" customWidth="1"/>
    <col min="36" max="36" width="4.88671875" style="193" bestFit="1" customWidth="1"/>
    <col min="37" max="37" width="6" style="193" bestFit="1" customWidth="1"/>
    <col min="38" max="38" width="4.88671875" style="193" bestFit="1" customWidth="1"/>
    <col min="39" max="39" width="20.77734375" style="97" bestFit="1" customWidth="1"/>
    <col min="40" max="40" width="41.44140625" style="97" customWidth="1"/>
    <col min="41" max="41" width="35.88671875" style="97" customWidth="1"/>
    <col min="42" max="42" width="41.5546875" style="97" customWidth="1"/>
    <col min="43" max="43" width="11.44140625" style="97" bestFit="1" customWidth="1"/>
    <col min="44" max="44" width="29.6640625" style="97" bestFit="1" customWidth="1"/>
    <col min="45" max="45" width="24.88671875" style="97" bestFit="1" customWidth="1"/>
    <col min="46" max="46" width="28.21875" style="97" customWidth="1"/>
    <col min="47" max="47" width="137.109375" style="97" customWidth="1"/>
    <col min="48" max="48" width="28.88671875" style="97" customWidth="1"/>
    <col min="49" max="49" width="11.44140625" style="97" bestFit="1" customWidth="1"/>
    <col min="50" max="50" width="12.109375" style="97" bestFit="1" customWidth="1"/>
    <col min="51" max="51" width="11.5546875" style="97" bestFit="1" customWidth="1"/>
    <col min="52" max="52" width="26.109375" style="97" customWidth="1"/>
    <col min="53" max="53" width="67.77734375" style="97" bestFit="1" customWidth="1"/>
    <col min="54" max="55" width="47" style="97" customWidth="1"/>
    <col min="56" max="56" width="61.109375" style="97" customWidth="1"/>
    <col min="57" max="57" width="47" style="97" customWidth="1"/>
    <col min="58" max="58" width="115.44140625" style="97" customWidth="1"/>
    <col min="59" max="59" width="37.21875" style="97" customWidth="1"/>
    <col min="60" max="60" width="56.109375" style="97" customWidth="1"/>
    <col min="61" max="61" width="64.33203125" style="97" customWidth="1"/>
    <col min="62" max="62" width="46.44140625" style="97" customWidth="1"/>
    <col min="63" max="63" width="12.109375" style="97" bestFit="1" customWidth="1"/>
    <col min="64" max="64" width="19" style="97" customWidth="1"/>
    <col min="65" max="65" width="12.109375" style="97" bestFit="1" customWidth="1"/>
    <col min="66" max="67" width="17.44140625" style="97" customWidth="1"/>
    <col min="68" max="68" width="17.21875" style="97" bestFit="1" customWidth="1"/>
    <col min="69" max="69" width="75.6640625" style="97" customWidth="1"/>
    <col min="70" max="70" width="43.6640625" style="97" customWidth="1"/>
    <col min="71" max="71" width="44.77734375" style="97" customWidth="1"/>
    <col min="72" max="72" width="47" style="97" customWidth="1"/>
    <col min="73" max="73" width="53.88671875" style="97" customWidth="1"/>
    <col min="74" max="74" width="60" style="97" customWidth="1"/>
    <col min="75" max="75" width="32" style="97" customWidth="1"/>
    <col min="76" max="76" width="23.88671875" style="97" customWidth="1"/>
    <col min="77" max="77" width="34.44140625" style="97" customWidth="1"/>
    <col min="78" max="78" width="32.109375" style="97" customWidth="1"/>
    <col min="79" max="81" width="42.88671875" style="97" customWidth="1"/>
    <col min="82" max="82" width="59.77734375" style="97" customWidth="1"/>
    <col min="83" max="83" width="38.77734375" style="97" customWidth="1"/>
    <col min="84" max="84" width="55.109375" style="97" customWidth="1"/>
    <col min="85" max="85" width="55.33203125" style="97" customWidth="1"/>
    <col min="86" max="86" width="26.109375" style="97" customWidth="1"/>
    <col min="87" max="87" width="152" style="97" customWidth="1"/>
    <col min="88" max="88" width="36.77734375" style="97" customWidth="1"/>
    <col min="89" max="89" width="47.44140625" style="97" customWidth="1"/>
    <col min="90" max="90" width="18.77734375" style="97" bestFit="1" customWidth="1"/>
    <col min="91" max="91" width="21.33203125" style="97" customWidth="1"/>
    <col min="92" max="92" width="27.21875" style="97" bestFit="1" customWidth="1"/>
    <col min="93" max="93" width="34.109375" style="97" customWidth="1"/>
    <col min="94" max="94" width="73.21875" style="97" customWidth="1"/>
    <col min="95" max="95" width="39.5546875" style="97" customWidth="1"/>
    <col min="96" max="96" width="19.77734375" style="97" customWidth="1"/>
    <col min="97" max="97" width="45.109375" style="97" customWidth="1"/>
    <col min="98" max="98" width="94.21875" style="97" customWidth="1"/>
    <col min="99" max="99" width="33.88671875" style="97" customWidth="1"/>
    <col min="100" max="100" width="26.5546875" style="97" customWidth="1"/>
    <col min="101" max="101" width="16.5546875" style="97" bestFit="1" customWidth="1"/>
    <col min="102" max="102" width="86.77734375" style="97" customWidth="1"/>
    <col min="103" max="16384" width="17.44140625" style="97"/>
  </cols>
  <sheetData>
    <row r="1" spans="1:102">
      <c r="A1" s="82"/>
      <c r="B1" s="82"/>
      <c r="C1" s="82"/>
      <c r="D1" s="82"/>
      <c r="E1" s="165"/>
    </row>
    <row r="2" spans="1:102" s="85" customFormat="1" ht="312.89999999999998" customHeight="1">
      <c r="A2" s="164" t="s">
        <v>263</v>
      </c>
      <c r="B2" s="164" t="s">
        <v>564</v>
      </c>
      <c r="C2" s="164" t="s">
        <v>578</v>
      </c>
      <c r="D2" s="164" t="s">
        <v>366</v>
      </c>
      <c r="E2" s="164" t="s">
        <v>145</v>
      </c>
      <c r="F2" s="194" t="s">
        <v>1473</v>
      </c>
      <c r="G2" s="194" t="s">
        <v>1474</v>
      </c>
      <c r="H2" s="194" t="s">
        <v>1385</v>
      </c>
      <c r="I2" s="194" t="s">
        <v>1384</v>
      </c>
      <c r="J2" s="194" t="s">
        <v>1475</v>
      </c>
      <c r="K2" s="194" t="s">
        <v>1379</v>
      </c>
      <c r="L2" s="194" t="s">
        <v>1388</v>
      </c>
      <c r="M2" s="194" t="s">
        <v>1206</v>
      </c>
      <c r="N2" s="194" t="s">
        <v>241</v>
      </c>
      <c r="O2" s="194" t="s">
        <v>1361</v>
      </c>
      <c r="P2" s="194" t="s">
        <v>1363</v>
      </c>
      <c r="Q2" s="194" t="s">
        <v>1362</v>
      </c>
      <c r="R2" s="194" t="s">
        <v>187</v>
      </c>
      <c r="S2" s="194" t="s">
        <v>81</v>
      </c>
      <c r="T2" s="194" t="s">
        <v>234</v>
      </c>
      <c r="U2" s="194" t="s">
        <v>224</v>
      </c>
      <c r="V2" s="194" t="s">
        <v>54</v>
      </c>
      <c r="W2" s="194" t="s">
        <v>259</v>
      </c>
      <c r="X2" s="194" t="s">
        <v>43</v>
      </c>
      <c r="Y2" s="194" t="s">
        <v>903</v>
      </c>
      <c r="Z2" s="194" t="s">
        <v>36</v>
      </c>
      <c r="AA2" s="194" t="s">
        <v>1476</v>
      </c>
      <c r="AB2" s="194" t="s">
        <v>1479</v>
      </c>
      <c r="AC2" s="194" t="s">
        <v>1478</v>
      </c>
      <c r="AD2" s="194" t="s">
        <v>148</v>
      </c>
      <c r="AE2" s="194" t="s">
        <v>90</v>
      </c>
      <c r="AF2" s="194" t="s">
        <v>1512</v>
      </c>
      <c r="AG2" s="194" t="s">
        <v>1365</v>
      </c>
      <c r="AH2" s="194" t="s">
        <v>1364</v>
      </c>
      <c r="AI2" s="194" t="s">
        <v>256</v>
      </c>
      <c r="AJ2" s="194" t="s">
        <v>255</v>
      </c>
      <c r="AK2" s="194" t="s">
        <v>856</v>
      </c>
      <c r="AL2" s="194" t="s">
        <v>1360</v>
      </c>
    </row>
    <row r="3" spans="1:102">
      <c r="A3" s="82" t="s">
        <v>161</v>
      </c>
      <c r="B3" s="82" t="s">
        <v>565</v>
      </c>
      <c r="C3" s="82" t="s">
        <v>607</v>
      </c>
      <c r="D3" s="82" t="s">
        <v>618</v>
      </c>
      <c r="E3" s="165" t="s">
        <v>610</v>
      </c>
      <c r="F3" s="195">
        <f>MAX(Detailed_Demanding_x_Doc_Attrib!I51:L51)</f>
        <v>0</v>
      </c>
      <c r="G3" s="195">
        <f>MAX(Detailed_Demanding_x_Doc_Attrib!N51:O51)</f>
        <v>0</v>
      </c>
      <c r="H3" s="195">
        <f>Detailed_Demanding_x_Doc_Attrib!P51</f>
        <v>0</v>
      </c>
      <c r="I3" s="195">
        <f>Detailed_Demanding_x_Doc_Attrib!Q51</f>
        <v>1.8518518518518516</v>
      </c>
      <c r="J3" s="195">
        <f>MAX(F3:I3)</f>
        <v>1.8518518518518516</v>
      </c>
      <c r="K3" s="195">
        <f>Detailed_Demanding_x_Doc_Attrib!R51</f>
        <v>0</v>
      </c>
      <c r="L3" s="195">
        <f>Detailed_Demanding_x_Doc_Attrib!S51</f>
        <v>0</v>
      </c>
      <c r="M3" s="195">
        <f>Detailed_Demanding_x_Doc_Attrib!T51</f>
        <v>0</v>
      </c>
      <c r="N3" s="195">
        <f>Detailed_Demanding_x_Doc_Attrib!U51</f>
        <v>0</v>
      </c>
      <c r="O3" s="195">
        <f>Detailed_Demanding_x_Doc_Attrib!V51</f>
        <v>0</v>
      </c>
      <c r="P3" s="195">
        <f>Detailed_Demanding_x_Doc_Attrib!W51</f>
        <v>0</v>
      </c>
      <c r="Q3" s="195">
        <f>Detailed_Demanding_x_Doc_Attrib!X51</f>
        <v>0</v>
      </c>
      <c r="R3" s="195">
        <f>MAX(Detailed_Demanding_x_Doc_Attrib!Z51:AB51)</f>
        <v>0</v>
      </c>
      <c r="S3" s="195">
        <f>MAX(Detailed_Demanding_x_Doc_Attrib!AC51)</f>
        <v>0</v>
      </c>
      <c r="T3" s="195">
        <f>MAX(Detailed_Demanding_x_Doc_Attrib!AD51:AF51)</f>
        <v>0</v>
      </c>
      <c r="U3" s="195">
        <f>MAX(Detailed_Demanding_x_Doc_Attrib!AG51:AH51)</f>
        <v>0</v>
      </c>
      <c r="V3" s="195">
        <f>MAX(Detailed_Demanding_x_Doc_Attrib!AJ51)</f>
        <v>0</v>
      </c>
      <c r="W3" s="195">
        <f>MAX(Detailed_Demanding_x_Doc_Attrib!AM51:AW51)</f>
        <v>0</v>
      </c>
      <c r="X3" s="195">
        <f>MAX(Detailed_Demanding_x_Doc_Attrib!AX51)</f>
        <v>0</v>
      </c>
      <c r="Y3" s="195">
        <f>MAX(Detailed_Demanding_x_Doc_Attrib!AY51)</f>
        <v>0</v>
      </c>
      <c r="Z3" s="195">
        <f>MAX(Detailed_Demanding_x_Doc_Attrib!BC51:BE51)</f>
        <v>0</v>
      </c>
      <c r="AA3" s="195">
        <f>MAX(Detailed_Demanding_x_Doc_Attrib!BJ51:BQ51)</f>
        <v>0</v>
      </c>
      <c r="AB3" s="195">
        <f>MAX(Detailed_Demanding_x_Doc_Attrib!BO51:BV51)</f>
        <v>0</v>
      </c>
      <c r="AC3" s="195">
        <f>MAX(Detailed_Demanding_x_Doc_Attrib!BF51:BI51, Detailed_Demanding_x_Doc_Attrib!BP51:BQ51, Detailed_Demanding_x_Doc_Attrib!BW51:BX51)</f>
        <v>0</v>
      </c>
      <c r="AD3" s="195">
        <f>MAX(Detailed_Demanding_x_Doc_Attrib!BF51:BX51)</f>
        <v>0</v>
      </c>
      <c r="AE3" s="195">
        <f>Detailed_Demanding_x_Doc_Attrib!BY51</f>
        <v>0</v>
      </c>
      <c r="AF3" s="195">
        <f>MAX(Detailed_Demanding_x_Doc_Attrib!BZ51)</f>
        <v>0</v>
      </c>
      <c r="AG3" s="195">
        <f>MAX(Detailed_Demanding_x_Doc_Attrib!CA51)</f>
        <v>0</v>
      </c>
      <c r="AH3" s="195">
        <f>MAX(Detailed_Demanding_x_Doc_Attrib!CB51)</f>
        <v>0</v>
      </c>
      <c r="AI3" s="195">
        <f>MAX(Detailed_Demanding_x_Doc_Attrib!CC51)</f>
        <v>0</v>
      </c>
      <c r="AJ3" s="195">
        <f>MAX(Detailed_Demanding_x_Doc_Attrib!CD51)</f>
        <v>0</v>
      </c>
      <c r="AK3" s="195">
        <f>MAX(Detailed_Demanding_x_Doc_Attrib!CE51)</f>
        <v>0</v>
      </c>
      <c r="AL3" s="195">
        <f>MAX(Detailed_Demanding_x_Doc_Attrib!CF51:CF51)</f>
        <v>0</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row>
    <row r="4" spans="1:102">
      <c r="A4" s="82" t="s">
        <v>161</v>
      </c>
      <c r="B4" s="82" t="s">
        <v>565</v>
      </c>
      <c r="C4" s="82" t="s">
        <v>607</v>
      </c>
      <c r="D4" s="82" t="s">
        <v>618</v>
      </c>
      <c r="E4" s="165" t="s">
        <v>609</v>
      </c>
      <c r="F4" s="195">
        <f>MAX(Detailed_Demanding_x_Doc_Attrib!I52:L52)</f>
        <v>0</v>
      </c>
      <c r="G4" s="195">
        <f>MAX(Detailed_Demanding_x_Doc_Attrib!N52:O52)</f>
        <v>0</v>
      </c>
      <c r="H4" s="195">
        <f>Detailed_Demanding_x_Doc_Attrib!P52</f>
        <v>0</v>
      </c>
      <c r="I4" s="195">
        <f>Detailed_Demanding_x_Doc_Attrib!Q52</f>
        <v>2.9629629629629628</v>
      </c>
      <c r="J4" s="195">
        <f t="shared" ref="J4:J67" si="0">MAX(F4:I4)</f>
        <v>2.9629629629629628</v>
      </c>
      <c r="K4" s="195">
        <f>Detailed_Demanding_x_Doc_Attrib!R52</f>
        <v>0</v>
      </c>
      <c r="L4" s="195">
        <f>Detailed_Demanding_x_Doc_Attrib!S52</f>
        <v>0</v>
      </c>
      <c r="M4" s="195">
        <f>Detailed_Demanding_x_Doc_Attrib!T52</f>
        <v>0</v>
      </c>
      <c r="N4" s="195">
        <f>Detailed_Demanding_x_Doc_Attrib!U52</f>
        <v>0</v>
      </c>
      <c r="O4" s="195">
        <f>Detailed_Demanding_x_Doc_Attrib!V52</f>
        <v>0</v>
      </c>
      <c r="P4" s="195">
        <f>Detailed_Demanding_x_Doc_Attrib!W52</f>
        <v>0</v>
      </c>
      <c r="Q4" s="195">
        <f>Detailed_Demanding_x_Doc_Attrib!X52</f>
        <v>0</v>
      </c>
      <c r="R4" s="195">
        <f>MAX(Detailed_Demanding_x_Doc_Attrib!Z52:AB52)</f>
        <v>0</v>
      </c>
      <c r="S4" s="195">
        <f>MAX(Detailed_Demanding_x_Doc_Attrib!AC52)</f>
        <v>0</v>
      </c>
      <c r="T4" s="195">
        <f>MAX(Detailed_Demanding_x_Doc_Attrib!AD52:AF52)</f>
        <v>0</v>
      </c>
      <c r="U4" s="195">
        <f>MAX(Detailed_Demanding_x_Doc_Attrib!AG52:AH52)</f>
        <v>0</v>
      </c>
      <c r="V4" s="195">
        <f>MAX(Detailed_Demanding_x_Doc_Attrib!AJ52)</f>
        <v>0</v>
      </c>
      <c r="W4" s="195">
        <f>MAX(Detailed_Demanding_x_Doc_Attrib!AM52:AW52)</f>
        <v>0</v>
      </c>
      <c r="X4" s="195">
        <f>MAX(Detailed_Demanding_x_Doc_Attrib!AX52)</f>
        <v>0</v>
      </c>
      <c r="Y4" s="195">
        <f>MAX(Detailed_Demanding_x_Doc_Attrib!AY52)</f>
        <v>0</v>
      </c>
      <c r="Z4" s="195">
        <f>MAX(Detailed_Demanding_x_Doc_Attrib!BC52:BE52)</f>
        <v>0</v>
      </c>
      <c r="AA4" s="195">
        <f>MAX(Detailed_Demanding_x_Doc_Attrib!BJ52:BQ52)</f>
        <v>0</v>
      </c>
      <c r="AB4" s="195">
        <f>MAX(Detailed_Demanding_x_Doc_Attrib!BO52:BV52)</f>
        <v>0</v>
      </c>
      <c r="AC4" s="195">
        <f>MAX(Detailed_Demanding_x_Doc_Attrib!BF52:BI52, Detailed_Demanding_x_Doc_Attrib!BP52:BQ52, Detailed_Demanding_x_Doc_Attrib!BW52:BX52)</f>
        <v>0</v>
      </c>
      <c r="AD4" s="195">
        <f>MAX(Detailed_Demanding_x_Doc_Attrib!BF52:BX52)</f>
        <v>0</v>
      </c>
      <c r="AE4" s="195">
        <f>Detailed_Demanding_x_Doc_Attrib!BY52</f>
        <v>0</v>
      </c>
      <c r="AF4" s="195">
        <f>MAX(Detailed_Demanding_x_Doc_Attrib!BZ52)</f>
        <v>0</v>
      </c>
      <c r="AG4" s="195">
        <f>MAX(Detailed_Demanding_x_Doc_Attrib!CA52)</f>
        <v>0</v>
      </c>
      <c r="AH4" s="195">
        <f>MAX(Detailed_Demanding_x_Doc_Attrib!CB52)</f>
        <v>0</v>
      </c>
      <c r="AI4" s="195">
        <f>MAX(Detailed_Demanding_x_Doc_Attrib!CC52)</f>
        <v>18.518518518518515</v>
      </c>
      <c r="AJ4" s="195">
        <f>MAX(Detailed_Demanding_x_Doc_Attrib!CD52)</f>
        <v>0</v>
      </c>
      <c r="AK4" s="195">
        <f>MAX(Detailed_Demanding_x_Doc_Attrib!CE52)</f>
        <v>0</v>
      </c>
      <c r="AL4" s="195">
        <f>MAX(Detailed_Demanding_x_Doc_Attrib!CF52:CF52)</f>
        <v>0</v>
      </c>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row>
    <row r="5" spans="1:102">
      <c r="A5" s="82" t="s">
        <v>161</v>
      </c>
      <c r="B5" s="82" t="s">
        <v>565</v>
      </c>
      <c r="C5" s="82" t="s">
        <v>607</v>
      </c>
      <c r="D5" s="82" t="s">
        <v>618</v>
      </c>
      <c r="E5" s="165" t="s">
        <v>612</v>
      </c>
      <c r="F5" s="195">
        <f>MAX(Detailed_Demanding_x_Doc_Attrib!I53:L53)</f>
        <v>0</v>
      </c>
      <c r="G5" s="195">
        <f>MAX(Detailed_Demanding_x_Doc_Attrib!N53:O53)</f>
        <v>0</v>
      </c>
      <c r="H5" s="195">
        <f>Detailed_Demanding_x_Doc_Attrib!P53</f>
        <v>0</v>
      </c>
      <c r="I5" s="195">
        <f>Detailed_Demanding_x_Doc_Attrib!Q53</f>
        <v>0.29925925925925922</v>
      </c>
      <c r="J5" s="195">
        <f t="shared" si="0"/>
        <v>0.29925925925925922</v>
      </c>
      <c r="K5" s="195">
        <f>Detailed_Demanding_x_Doc_Attrib!R53</f>
        <v>0</v>
      </c>
      <c r="L5" s="195">
        <f>Detailed_Demanding_x_Doc_Attrib!S53</f>
        <v>0</v>
      </c>
      <c r="M5" s="195">
        <f>Detailed_Demanding_x_Doc_Attrib!T53</f>
        <v>0</v>
      </c>
      <c r="N5" s="195">
        <f>Detailed_Demanding_x_Doc_Attrib!U53</f>
        <v>0</v>
      </c>
      <c r="O5" s="195">
        <f>Detailed_Demanding_x_Doc_Attrib!V53</f>
        <v>0</v>
      </c>
      <c r="P5" s="195">
        <f>Detailed_Demanding_x_Doc_Attrib!W53</f>
        <v>0</v>
      </c>
      <c r="Q5" s="195">
        <f>Detailed_Demanding_x_Doc_Attrib!X53</f>
        <v>0</v>
      </c>
      <c r="R5" s="195">
        <f>MAX(Detailed_Demanding_x_Doc_Attrib!Z53:AB53)</f>
        <v>0</v>
      </c>
      <c r="S5" s="195">
        <f>MAX(Detailed_Demanding_x_Doc_Attrib!AC53)</f>
        <v>0</v>
      </c>
      <c r="T5" s="195">
        <f>MAX(Detailed_Demanding_x_Doc_Attrib!AD53:AF53)</f>
        <v>0</v>
      </c>
      <c r="U5" s="195">
        <f>MAX(Detailed_Demanding_x_Doc_Attrib!AG53:AH53)</f>
        <v>0</v>
      </c>
      <c r="V5" s="195">
        <f>MAX(Detailed_Demanding_x_Doc_Attrib!AJ53)</f>
        <v>0</v>
      </c>
      <c r="W5" s="195">
        <f>MAX(Detailed_Demanding_x_Doc_Attrib!AM53:AW53)</f>
        <v>0</v>
      </c>
      <c r="X5" s="195">
        <f>MAX(Detailed_Demanding_x_Doc_Attrib!AX53)</f>
        <v>0</v>
      </c>
      <c r="Y5" s="195">
        <f>MAX(Detailed_Demanding_x_Doc_Attrib!AY53)</f>
        <v>0</v>
      </c>
      <c r="Z5" s="195">
        <f>MAX(Detailed_Demanding_x_Doc_Attrib!BC53:BE53)</f>
        <v>0</v>
      </c>
      <c r="AA5" s="195">
        <f>MAX(Detailed_Demanding_x_Doc_Attrib!BJ53:BQ53)</f>
        <v>0</v>
      </c>
      <c r="AB5" s="195">
        <f>MAX(Detailed_Demanding_x_Doc_Attrib!BO53:BV53)</f>
        <v>0</v>
      </c>
      <c r="AC5" s="195">
        <f>MAX(Detailed_Demanding_x_Doc_Attrib!BF53:BI53, Detailed_Demanding_x_Doc_Attrib!BP53:BQ53, Detailed_Demanding_x_Doc_Attrib!BW53:BX53)</f>
        <v>0</v>
      </c>
      <c r="AD5" s="195">
        <f>MAX(Detailed_Demanding_x_Doc_Attrib!BF53:BX53)</f>
        <v>0</v>
      </c>
      <c r="AE5" s="195">
        <f>Detailed_Demanding_x_Doc_Attrib!BY53</f>
        <v>0</v>
      </c>
      <c r="AF5" s="195">
        <f>MAX(Detailed_Demanding_x_Doc_Attrib!BZ53)</f>
        <v>0</v>
      </c>
      <c r="AG5" s="195">
        <f>MAX(Detailed_Demanding_x_Doc_Attrib!CA53)</f>
        <v>0</v>
      </c>
      <c r="AH5" s="195">
        <f>MAX(Detailed_Demanding_x_Doc_Attrib!CB53)</f>
        <v>0</v>
      </c>
      <c r="AI5" s="195">
        <f>MAX(Detailed_Demanding_x_Doc_Attrib!CC53)</f>
        <v>0.29925925925925922</v>
      </c>
      <c r="AJ5" s="195">
        <f>MAX(Detailed_Demanding_x_Doc_Attrib!CD53)</f>
        <v>0</v>
      </c>
      <c r="AK5" s="195">
        <f>MAX(Detailed_Demanding_x_Doc_Attrib!CE53)</f>
        <v>0</v>
      </c>
      <c r="AL5" s="195">
        <f>MAX(Detailed_Demanding_x_Doc_Attrib!CF53:CF53)</f>
        <v>0</v>
      </c>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row>
    <row r="6" spans="1:102">
      <c r="A6" s="82" t="s">
        <v>161</v>
      </c>
      <c r="B6" s="82" t="s">
        <v>645</v>
      </c>
      <c r="C6" s="82" t="s">
        <v>607</v>
      </c>
      <c r="D6" s="82" t="s">
        <v>638</v>
      </c>
      <c r="E6" s="165" t="s">
        <v>703</v>
      </c>
      <c r="F6" s="195">
        <f>MAX(Detailed_Demanding_x_Doc_Attrib!I54:L54)</f>
        <v>0</v>
      </c>
      <c r="G6" s="195">
        <f>MAX(Detailed_Demanding_x_Doc_Attrib!N54:O54)</f>
        <v>0</v>
      </c>
      <c r="H6" s="195">
        <f>Detailed_Demanding_x_Doc_Attrib!P54</f>
        <v>0</v>
      </c>
      <c r="I6" s="195">
        <f>Detailed_Demanding_x_Doc_Attrib!Q54</f>
        <v>0</v>
      </c>
      <c r="J6" s="195">
        <f t="shared" si="0"/>
        <v>0</v>
      </c>
      <c r="K6" s="195">
        <f>Detailed_Demanding_x_Doc_Attrib!R54</f>
        <v>0</v>
      </c>
      <c r="L6" s="195">
        <f>Detailed_Demanding_x_Doc_Attrib!S54</f>
        <v>0</v>
      </c>
      <c r="M6" s="195">
        <f>Detailed_Demanding_x_Doc_Attrib!T54</f>
        <v>0</v>
      </c>
      <c r="N6" s="195">
        <f>Detailed_Demanding_x_Doc_Attrib!U54</f>
        <v>0</v>
      </c>
      <c r="O6" s="195">
        <f>Detailed_Demanding_x_Doc_Attrib!V54</f>
        <v>0</v>
      </c>
      <c r="P6" s="195">
        <f>Detailed_Demanding_x_Doc_Attrib!W54</f>
        <v>0</v>
      </c>
      <c r="Q6" s="195">
        <f>Detailed_Demanding_x_Doc_Attrib!X54</f>
        <v>0</v>
      </c>
      <c r="R6" s="195">
        <f>MAX(Detailed_Demanding_x_Doc_Attrib!Z54:AB54)</f>
        <v>0</v>
      </c>
      <c r="S6" s="195">
        <f>MAX(Detailed_Demanding_x_Doc_Attrib!AC54)</f>
        <v>0</v>
      </c>
      <c r="T6" s="195">
        <f>MAX(Detailed_Demanding_x_Doc_Attrib!AD54:AF54)</f>
        <v>0</v>
      </c>
      <c r="U6" s="195">
        <f>MAX(Detailed_Demanding_x_Doc_Attrib!AG54:AH54)</f>
        <v>0</v>
      </c>
      <c r="V6" s="195">
        <f>MAX(Detailed_Demanding_x_Doc_Attrib!AJ54)</f>
        <v>0</v>
      </c>
      <c r="W6" s="195">
        <f>MAX(Detailed_Demanding_x_Doc_Attrib!AM54:AW54)</f>
        <v>0</v>
      </c>
      <c r="X6" s="195">
        <f>MAX(Detailed_Demanding_x_Doc_Attrib!AX54)</f>
        <v>0</v>
      </c>
      <c r="Y6" s="195">
        <f>MAX(Detailed_Demanding_x_Doc_Attrib!AY54)</f>
        <v>0</v>
      </c>
      <c r="Z6" s="195">
        <f>MAX(Detailed_Demanding_x_Doc_Attrib!BC54:BE54)</f>
        <v>0</v>
      </c>
      <c r="AA6" s="195">
        <f>MAX(Detailed_Demanding_x_Doc_Attrib!BJ54:BQ54)</f>
        <v>0</v>
      </c>
      <c r="AB6" s="195">
        <f>MAX(Detailed_Demanding_x_Doc_Attrib!BO54:BV54)</f>
        <v>0</v>
      </c>
      <c r="AC6" s="195">
        <f>MAX(Detailed_Demanding_x_Doc_Attrib!BF54:BI54, Detailed_Demanding_x_Doc_Attrib!BP54:BQ54, Detailed_Demanding_x_Doc_Attrib!BW54:BX54)</f>
        <v>0</v>
      </c>
      <c r="AD6" s="195">
        <f>MAX(Detailed_Demanding_x_Doc_Attrib!BF54:BX54)</f>
        <v>0</v>
      </c>
      <c r="AE6" s="195">
        <f>Detailed_Demanding_x_Doc_Attrib!BY54</f>
        <v>0</v>
      </c>
      <c r="AF6" s="195">
        <f>MAX(Detailed_Demanding_x_Doc_Attrib!BZ54)</f>
        <v>0</v>
      </c>
      <c r="AG6" s="195">
        <f>MAX(Detailed_Demanding_x_Doc_Attrib!CA54)</f>
        <v>0</v>
      </c>
      <c r="AH6" s="195">
        <f>MAX(Detailed_Demanding_x_Doc_Attrib!CB54)</f>
        <v>1.7777777777777777</v>
      </c>
      <c r="AI6" s="195">
        <f>MAX(Detailed_Demanding_x_Doc_Attrib!CC54)</f>
        <v>0</v>
      </c>
      <c r="AJ6" s="195">
        <f>MAX(Detailed_Demanding_x_Doc_Attrib!CD54)</f>
        <v>0</v>
      </c>
      <c r="AK6" s="195">
        <f>MAX(Detailed_Demanding_x_Doc_Attrib!CE54)</f>
        <v>0</v>
      </c>
      <c r="AL6" s="195">
        <f>MAX(Detailed_Demanding_x_Doc_Attrib!CF54:CF54)</f>
        <v>0</v>
      </c>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row>
    <row r="7" spans="1:102">
      <c r="A7" s="82" t="s">
        <v>161</v>
      </c>
      <c r="B7" s="82" t="s">
        <v>565</v>
      </c>
      <c r="C7" s="82" t="s">
        <v>607</v>
      </c>
      <c r="D7" s="82" t="s">
        <v>618</v>
      </c>
      <c r="E7" s="165" t="s">
        <v>616</v>
      </c>
      <c r="F7" s="195">
        <f>MAX(Detailed_Demanding_x_Doc_Attrib!I55:L55)</f>
        <v>0.44444444444444442</v>
      </c>
      <c r="G7" s="195">
        <f>MAX(Detailed_Demanding_x_Doc_Attrib!N55:O55)</f>
        <v>0</v>
      </c>
      <c r="H7" s="195">
        <f>Detailed_Demanding_x_Doc_Attrib!P55</f>
        <v>0</v>
      </c>
      <c r="I7" s="195">
        <f>Detailed_Demanding_x_Doc_Attrib!Q55</f>
        <v>0.59259259259259256</v>
      </c>
      <c r="J7" s="195">
        <f t="shared" si="0"/>
        <v>0.59259259259259256</v>
      </c>
      <c r="K7" s="195">
        <f>Detailed_Demanding_x_Doc_Attrib!R55</f>
        <v>0</v>
      </c>
      <c r="L7" s="195">
        <f>Detailed_Demanding_x_Doc_Attrib!S55</f>
        <v>0</v>
      </c>
      <c r="M7" s="195">
        <f>Detailed_Demanding_x_Doc_Attrib!T55</f>
        <v>0</v>
      </c>
      <c r="N7" s="195">
        <f>Detailed_Demanding_x_Doc_Attrib!U55</f>
        <v>0</v>
      </c>
      <c r="O7" s="195">
        <f>Detailed_Demanding_x_Doc_Attrib!V55</f>
        <v>0</v>
      </c>
      <c r="P7" s="195">
        <f>Detailed_Demanding_x_Doc_Attrib!W55</f>
        <v>0</v>
      </c>
      <c r="Q7" s="195">
        <f>Detailed_Demanding_x_Doc_Attrib!X55</f>
        <v>0</v>
      </c>
      <c r="R7" s="195">
        <f>MAX(Detailed_Demanding_x_Doc_Attrib!Z55:AB55)</f>
        <v>0</v>
      </c>
      <c r="S7" s="195">
        <f>MAX(Detailed_Demanding_x_Doc_Attrib!AC55)</f>
        <v>0</v>
      </c>
      <c r="T7" s="195">
        <f>MAX(Detailed_Demanding_x_Doc_Attrib!AD55:AF55)</f>
        <v>0</v>
      </c>
      <c r="U7" s="195">
        <f>MAX(Detailed_Demanding_x_Doc_Attrib!AG55:AH55)</f>
        <v>0</v>
      </c>
      <c r="V7" s="195">
        <f>MAX(Detailed_Demanding_x_Doc_Attrib!AJ55)</f>
        <v>0</v>
      </c>
      <c r="W7" s="195">
        <f>MAX(Detailed_Demanding_x_Doc_Attrib!AM55:AW55)</f>
        <v>0</v>
      </c>
      <c r="X7" s="195">
        <f>MAX(Detailed_Demanding_x_Doc_Attrib!AX55)</f>
        <v>0</v>
      </c>
      <c r="Y7" s="195">
        <f>MAX(Detailed_Demanding_x_Doc_Attrib!AY55)</f>
        <v>0</v>
      </c>
      <c r="Z7" s="195">
        <f>MAX(Detailed_Demanding_x_Doc_Attrib!BC55:BE55)</f>
        <v>0</v>
      </c>
      <c r="AA7" s="195">
        <f>MAX(Detailed_Demanding_x_Doc_Attrib!BJ55:BQ55)</f>
        <v>0</v>
      </c>
      <c r="AB7" s="195">
        <f>MAX(Detailed_Demanding_x_Doc_Attrib!BO55:BV55)</f>
        <v>0</v>
      </c>
      <c r="AC7" s="195">
        <f>MAX(Detailed_Demanding_x_Doc_Attrib!BF55:BI55, Detailed_Demanding_x_Doc_Attrib!BP55:BQ55, Detailed_Demanding_x_Doc_Attrib!BW55:BX55)</f>
        <v>0</v>
      </c>
      <c r="AD7" s="195">
        <f>MAX(Detailed_Demanding_x_Doc_Attrib!BF55:BX55)</f>
        <v>0</v>
      </c>
      <c r="AE7" s="195">
        <f>Detailed_Demanding_x_Doc_Attrib!BY55</f>
        <v>0</v>
      </c>
      <c r="AF7" s="195">
        <f>MAX(Detailed_Demanding_x_Doc_Attrib!BZ55)</f>
        <v>0</v>
      </c>
      <c r="AG7" s="195">
        <f>MAX(Detailed_Demanding_x_Doc_Attrib!CA55)</f>
        <v>0</v>
      </c>
      <c r="AH7" s="195">
        <f>MAX(Detailed_Demanding_x_Doc_Attrib!CB55)</f>
        <v>0</v>
      </c>
      <c r="AI7" s="195">
        <f>MAX(Detailed_Demanding_x_Doc_Attrib!CC55)</f>
        <v>0</v>
      </c>
      <c r="AJ7" s="195">
        <f>MAX(Detailed_Demanding_x_Doc_Attrib!CD55)</f>
        <v>0</v>
      </c>
      <c r="AK7" s="195">
        <f>MAX(Detailed_Demanding_x_Doc_Attrib!CE55)</f>
        <v>0</v>
      </c>
      <c r="AL7" s="195">
        <f>MAX(Detailed_Demanding_x_Doc_Attrib!CF55:CF55)</f>
        <v>0</v>
      </c>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row>
    <row r="8" spans="1:102">
      <c r="A8" s="82" t="s">
        <v>161</v>
      </c>
      <c r="B8" s="82" t="s">
        <v>565</v>
      </c>
      <c r="C8" s="82" t="s">
        <v>364</v>
      </c>
      <c r="D8" s="82" t="s">
        <v>618</v>
      </c>
      <c r="E8" s="165" t="s">
        <v>549</v>
      </c>
      <c r="F8" s="195">
        <f>MAX(Detailed_Demanding_x_Doc_Attrib!I56:L56)</f>
        <v>0</v>
      </c>
      <c r="G8" s="195">
        <f>MAX(Detailed_Demanding_x_Doc_Attrib!N56:O56)</f>
        <v>0</v>
      </c>
      <c r="H8" s="195">
        <f>Detailed_Demanding_x_Doc_Attrib!P56</f>
        <v>0</v>
      </c>
      <c r="I8" s="195">
        <f>Detailed_Demanding_x_Doc_Attrib!Q56</f>
        <v>4.4444444444444446</v>
      </c>
      <c r="J8" s="195">
        <f t="shared" si="0"/>
        <v>4.4444444444444446</v>
      </c>
      <c r="K8" s="195">
        <f>Detailed_Demanding_x_Doc_Attrib!R56</f>
        <v>0</v>
      </c>
      <c r="L8" s="195">
        <f>Detailed_Demanding_x_Doc_Attrib!S56</f>
        <v>0</v>
      </c>
      <c r="M8" s="195">
        <f>Detailed_Demanding_x_Doc_Attrib!T56</f>
        <v>0</v>
      </c>
      <c r="N8" s="195">
        <f>Detailed_Demanding_x_Doc_Attrib!U56</f>
        <v>0</v>
      </c>
      <c r="O8" s="195">
        <f>Detailed_Demanding_x_Doc_Attrib!V56</f>
        <v>0</v>
      </c>
      <c r="P8" s="195">
        <f>Detailed_Demanding_x_Doc_Attrib!W56</f>
        <v>0</v>
      </c>
      <c r="Q8" s="195">
        <f>Detailed_Demanding_x_Doc_Attrib!X56</f>
        <v>0</v>
      </c>
      <c r="R8" s="195">
        <f>MAX(Detailed_Demanding_x_Doc_Attrib!Z56:AB56)</f>
        <v>0</v>
      </c>
      <c r="S8" s="195">
        <f>MAX(Detailed_Demanding_x_Doc_Attrib!AC56)</f>
        <v>0</v>
      </c>
      <c r="T8" s="195">
        <f>MAX(Detailed_Demanding_x_Doc_Attrib!AD56:AF56)</f>
        <v>0</v>
      </c>
      <c r="U8" s="195">
        <f>MAX(Detailed_Demanding_x_Doc_Attrib!AG56:AH56)</f>
        <v>0</v>
      </c>
      <c r="V8" s="195">
        <f>MAX(Detailed_Demanding_x_Doc_Attrib!AJ56)</f>
        <v>0</v>
      </c>
      <c r="W8" s="195">
        <f>MAX(Detailed_Demanding_x_Doc_Attrib!AM56:AW56)</f>
        <v>0</v>
      </c>
      <c r="X8" s="195">
        <f>MAX(Detailed_Demanding_x_Doc_Attrib!AX56)</f>
        <v>0</v>
      </c>
      <c r="Y8" s="195">
        <f>MAX(Detailed_Demanding_x_Doc_Attrib!AY56)</f>
        <v>0</v>
      </c>
      <c r="Z8" s="195">
        <f>MAX(Detailed_Demanding_x_Doc_Attrib!BC56:BE56)</f>
        <v>0</v>
      </c>
      <c r="AA8" s="195">
        <f>MAX(Detailed_Demanding_x_Doc_Attrib!BJ56:BQ56)</f>
        <v>0</v>
      </c>
      <c r="AB8" s="195">
        <f>MAX(Detailed_Demanding_x_Doc_Attrib!BO56:BV56)</f>
        <v>0</v>
      </c>
      <c r="AC8" s="195">
        <f>MAX(Detailed_Demanding_x_Doc_Attrib!BF56:BI56, Detailed_Demanding_x_Doc_Attrib!BP56:BQ56, Detailed_Demanding_x_Doc_Attrib!BW56:BX56)</f>
        <v>0</v>
      </c>
      <c r="AD8" s="195">
        <f>MAX(Detailed_Demanding_x_Doc_Attrib!BF56:BX56)</f>
        <v>0</v>
      </c>
      <c r="AE8" s="195">
        <f>Detailed_Demanding_x_Doc_Attrib!BY56</f>
        <v>6.666666666666667</v>
      </c>
      <c r="AF8" s="195">
        <f>MAX(Detailed_Demanding_x_Doc_Attrib!BZ56)</f>
        <v>0</v>
      </c>
      <c r="AG8" s="195">
        <f>MAX(Detailed_Demanding_x_Doc_Attrib!CA56)</f>
        <v>0</v>
      </c>
      <c r="AH8" s="195">
        <f>MAX(Detailed_Demanding_x_Doc_Attrib!CB56)</f>
        <v>0</v>
      </c>
      <c r="AI8" s="195">
        <f>MAX(Detailed_Demanding_x_Doc_Attrib!CC56)</f>
        <v>0</v>
      </c>
      <c r="AJ8" s="195">
        <f>MAX(Detailed_Demanding_x_Doc_Attrib!CD56)</f>
        <v>0</v>
      </c>
      <c r="AK8" s="195">
        <f>MAX(Detailed_Demanding_x_Doc_Attrib!CE56)</f>
        <v>0</v>
      </c>
      <c r="AL8" s="195">
        <f>MAX(Detailed_Demanding_x_Doc_Attrib!CF56:CF56)</f>
        <v>0</v>
      </c>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row>
    <row r="9" spans="1:102">
      <c r="A9" s="82" t="s">
        <v>161</v>
      </c>
      <c r="B9" s="82" t="s">
        <v>565</v>
      </c>
      <c r="C9" s="82" t="s">
        <v>364</v>
      </c>
      <c r="D9" s="82" t="s">
        <v>618</v>
      </c>
      <c r="E9" s="165" t="s">
        <v>451</v>
      </c>
      <c r="F9" s="195">
        <f>MAX(Detailed_Demanding_x_Doc_Attrib!I57:L57)</f>
        <v>0</v>
      </c>
      <c r="G9" s="195">
        <f>MAX(Detailed_Demanding_x_Doc_Attrib!N57:O57)</f>
        <v>0</v>
      </c>
      <c r="H9" s="195">
        <f>Detailed_Demanding_x_Doc_Attrib!P57</f>
        <v>0</v>
      </c>
      <c r="I9" s="195">
        <f>Detailed_Demanding_x_Doc_Attrib!Q57</f>
        <v>0.74814814814814812</v>
      </c>
      <c r="J9" s="195">
        <f t="shared" si="0"/>
        <v>0.74814814814814812</v>
      </c>
      <c r="K9" s="195">
        <f>Detailed_Demanding_x_Doc_Attrib!R57</f>
        <v>0</v>
      </c>
      <c r="L9" s="195">
        <f>Detailed_Demanding_x_Doc_Attrib!S57</f>
        <v>0</v>
      </c>
      <c r="M9" s="195">
        <f>Detailed_Demanding_x_Doc_Attrib!T57</f>
        <v>0</v>
      </c>
      <c r="N9" s="195">
        <f>Detailed_Demanding_x_Doc_Attrib!U57</f>
        <v>0</v>
      </c>
      <c r="O9" s="195">
        <f>Detailed_Demanding_x_Doc_Attrib!V57</f>
        <v>0</v>
      </c>
      <c r="P9" s="195">
        <f>Detailed_Demanding_x_Doc_Attrib!W57</f>
        <v>0</v>
      </c>
      <c r="Q9" s="195">
        <f>Detailed_Demanding_x_Doc_Attrib!X57</f>
        <v>0</v>
      </c>
      <c r="R9" s="195">
        <f>MAX(Detailed_Demanding_x_Doc_Attrib!Z57:AB57)</f>
        <v>0</v>
      </c>
      <c r="S9" s="195">
        <f>MAX(Detailed_Demanding_x_Doc_Attrib!AC57)</f>
        <v>0</v>
      </c>
      <c r="T9" s="195">
        <f>MAX(Detailed_Demanding_x_Doc_Attrib!AD57:AF57)</f>
        <v>0</v>
      </c>
      <c r="U9" s="195">
        <f>MAX(Detailed_Demanding_x_Doc_Attrib!AG57:AH57)</f>
        <v>0</v>
      </c>
      <c r="V9" s="195">
        <f>MAX(Detailed_Demanding_x_Doc_Attrib!AJ57)</f>
        <v>0</v>
      </c>
      <c r="W9" s="195">
        <f>MAX(Detailed_Demanding_x_Doc_Attrib!AM57:AW57)</f>
        <v>0</v>
      </c>
      <c r="X9" s="195">
        <f>MAX(Detailed_Demanding_x_Doc_Attrib!AX57)</f>
        <v>0</v>
      </c>
      <c r="Y9" s="195">
        <f>MAX(Detailed_Demanding_x_Doc_Attrib!AY57)</f>
        <v>0</v>
      </c>
      <c r="Z9" s="195">
        <f>MAX(Detailed_Demanding_x_Doc_Attrib!BC57:BE57)</f>
        <v>0</v>
      </c>
      <c r="AA9" s="195">
        <f>MAX(Detailed_Demanding_x_Doc_Attrib!BJ57:BQ57)</f>
        <v>0</v>
      </c>
      <c r="AB9" s="195">
        <f>MAX(Detailed_Demanding_x_Doc_Attrib!BO57:BV57)</f>
        <v>0</v>
      </c>
      <c r="AC9" s="195">
        <f>MAX(Detailed_Demanding_x_Doc_Attrib!BF57:BI57, Detailed_Demanding_x_Doc_Attrib!BP57:BQ57, Detailed_Demanding_x_Doc_Attrib!BW57:BX57)</f>
        <v>0</v>
      </c>
      <c r="AD9" s="195">
        <f>MAX(Detailed_Demanding_x_Doc_Attrib!BF57:BX57)</f>
        <v>0</v>
      </c>
      <c r="AE9" s="195">
        <f>Detailed_Demanding_x_Doc_Attrib!BY57</f>
        <v>0</v>
      </c>
      <c r="AF9" s="195">
        <f>MAX(Detailed_Demanding_x_Doc_Attrib!BZ57)</f>
        <v>0</v>
      </c>
      <c r="AG9" s="195">
        <f>MAX(Detailed_Demanding_x_Doc_Attrib!CA57)</f>
        <v>0</v>
      </c>
      <c r="AH9" s="195">
        <f>MAX(Detailed_Demanding_x_Doc_Attrib!CB57)</f>
        <v>0</v>
      </c>
      <c r="AI9" s="195">
        <f>MAX(Detailed_Demanding_x_Doc_Attrib!CC57)</f>
        <v>0</v>
      </c>
      <c r="AJ9" s="195">
        <f>MAX(Detailed_Demanding_x_Doc_Attrib!CD57)</f>
        <v>0</v>
      </c>
      <c r="AK9" s="195">
        <f>MAX(Detailed_Demanding_x_Doc_Attrib!CE57)</f>
        <v>0</v>
      </c>
      <c r="AL9" s="195">
        <f>MAX(Detailed_Demanding_x_Doc_Attrib!CF57:CF57)</f>
        <v>0</v>
      </c>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row>
    <row r="10" spans="1:102">
      <c r="A10" s="82" t="s">
        <v>161</v>
      </c>
      <c r="B10" s="82" t="s">
        <v>565</v>
      </c>
      <c r="C10" s="82" t="s">
        <v>607</v>
      </c>
      <c r="D10" s="82" t="s">
        <v>618</v>
      </c>
      <c r="E10" s="165" t="s">
        <v>614</v>
      </c>
      <c r="F10" s="195">
        <f>MAX(Detailed_Demanding_x_Doc_Attrib!I58:L58)</f>
        <v>0</v>
      </c>
      <c r="G10" s="195">
        <f>MAX(Detailed_Demanding_x_Doc_Attrib!N58:O58)</f>
        <v>0</v>
      </c>
      <c r="H10" s="195">
        <f>Detailed_Demanding_x_Doc_Attrib!P58</f>
        <v>0</v>
      </c>
      <c r="I10" s="195">
        <f>Detailed_Demanding_x_Doc_Attrib!Q58</f>
        <v>1.4814814814814814</v>
      </c>
      <c r="J10" s="195">
        <f t="shared" si="0"/>
        <v>1.4814814814814814</v>
      </c>
      <c r="K10" s="195">
        <f>Detailed_Demanding_x_Doc_Attrib!R58</f>
        <v>0</v>
      </c>
      <c r="L10" s="195">
        <f>Detailed_Demanding_x_Doc_Attrib!S58</f>
        <v>0</v>
      </c>
      <c r="M10" s="195">
        <f>Detailed_Demanding_x_Doc_Attrib!T58</f>
        <v>0</v>
      </c>
      <c r="N10" s="195">
        <f>Detailed_Demanding_x_Doc_Attrib!U58</f>
        <v>0</v>
      </c>
      <c r="O10" s="195">
        <f>Detailed_Demanding_x_Doc_Attrib!V58</f>
        <v>0</v>
      </c>
      <c r="P10" s="195">
        <f>Detailed_Demanding_x_Doc_Attrib!W58</f>
        <v>0</v>
      </c>
      <c r="Q10" s="195">
        <f>Detailed_Demanding_x_Doc_Attrib!X58</f>
        <v>0</v>
      </c>
      <c r="R10" s="195">
        <f>MAX(Detailed_Demanding_x_Doc_Attrib!Z58:AB58)</f>
        <v>0</v>
      </c>
      <c r="S10" s="195">
        <f>MAX(Detailed_Demanding_x_Doc_Attrib!AC58)</f>
        <v>0</v>
      </c>
      <c r="T10" s="195">
        <f>MAX(Detailed_Demanding_x_Doc_Attrib!AD58:AF58)</f>
        <v>0</v>
      </c>
      <c r="U10" s="195">
        <f>MAX(Detailed_Demanding_x_Doc_Attrib!AG58:AH58)</f>
        <v>0</v>
      </c>
      <c r="V10" s="195">
        <f>MAX(Detailed_Demanding_x_Doc_Attrib!AJ58)</f>
        <v>0</v>
      </c>
      <c r="W10" s="195">
        <f>MAX(Detailed_Demanding_x_Doc_Attrib!AM58:AW58)</f>
        <v>0</v>
      </c>
      <c r="X10" s="195">
        <f>MAX(Detailed_Demanding_x_Doc_Attrib!AX58)</f>
        <v>0</v>
      </c>
      <c r="Y10" s="195">
        <f>MAX(Detailed_Demanding_x_Doc_Attrib!AY58)</f>
        <v>0</v>
      </c>
      <c r="Z10" s="195">
        <f>MAX(Detailed_Demanding_x_Doc_Attrib!BC58:BE58)</f>
        <v>0</v>
      </c>
      <c r="AA10" s="195">
        <f>MAX(Detailed_Demanding_x_Doc_Attrib!BJ58:BQ58)</f>
        <v>0</v>
      </c>
      <c r="AB10" s="195">
        <f>MAX(Detailed_Demanding_x_Doc_Attrib!BO58:BV58)</f>
        <v>0</v>
      </c>
      <c r="AC10" s="195">
        <f>MAX(Detailed_Demanding_x_Doc_Attrib!BF58:BI58, Detailed_Demanding_x_Doc_Attrib!BP58:BQ58, Detailed_Demanding_x_Doc_Attrib!BW58:BX58)</f>
        <v>0</v>
      </c>
      <c r="AD10" s="195">
        <f>MAX(Detailed_Demanding_x_Doc_Attrib!BF58:BX58)</f>
        <v>0</v>
      </c>
      <c r="AE10" s="195">
        <f>Detailed_Demanding_x_Doc_Attrib!BY58</f>
        <v>0</v>
      </c>
      <c r="AF10" s="195">
        <f>MAX(Detailed_Demanding_x_Doc_Attrib!BZ58)</f>
        <v>0</v>
      </c>
      <c r="AG10" s="195">
        <f>MAX(Detailed_Demanding_x_Doc_Attrib!CA58)</f>
        <v>0</v>
      </c>
      <c r="AH10" s="195">
        <f>MAX(Detailed_Demanding_x_Doc_Attrib!CB58)</f>
        <v>0</v>
      </c>
      <c r="AI10" s="195">
        <f>MAX(Detailed_Demanding_x_Doc_Attrib!CC58)</f>
        <v>0</v>
      </c>
      <c r="AJ10" s="195">
        <f>MAX(Detailed_Demanding_x_Doc_Attrib!CD58)</f>
        <v>0</v>
      </c>
      <c r="AK10" s="195">
        <f>MAX(Detailed_Demanding_x_Doc_Attrib!CE58)</f>
        <v>0</v>
      </c>
      <c r="AL10" s="195">
        <f>MAX(Detailed_Demanding_x_Doc_Attrib!CF58:CF58)</f>
        <v>0</v>
      </c>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row>
    <row r="11" spans="1:102">
      <c r="A11" s="82" t="s">
        <v>265</v>
      </c>
      <c r="B11" s="82" t="s">
        <v>566</v>
      </c>
      <c r="C11" s="82" t="s">
        <v>607</v>
      </c>
      <c r="D11" s="82" t="s">
        <v>618</v>
      </c>
      <c r="E11" s="165" t="s">
        <v>956</v>
      </c>
      <c r="F11" s="195">
        <f>MAX(Detailed_Demanding_x_Doc_Attrib!I59:L59)</f>
        <v>0</v>
      </c>
      <c r="G11" s="195">
        <f>MAX(Detailed_Demanding_x_Doc_Attrib!N59:O59)</f>
        <v>0</v>
      </c>
      <c r="H11" s="195">
        <f>Detailed_Demanding_x_Doc_Attrib!P59</f>
        <v>0</v>
      </c>
      <c r="I11" s="195">
        <f>Detailed_Demanding_x_Doc_Attrib!Q59</f>
        <v>0</v>
      </c>
      <c r="J11" s="195">
        <f t="shared" si="0"/>
        <v>0</v>
      </c>
      <c r="K11" s="195">
        <f>Detailed_Demanding_x_Doc_Attrib!R59</f>
        <v>0</v>
      </c>
      <c r="L11" s="195">
        <f>Detailed_Demanding_x_Doc_Attrib!S59</f>
        <v>0</v>
      </c>
      <c r="M11" s="195">
        <f>Detailed_Demanding_x_Doc_Attrib!T59</f>
        <v>0</v>
      </c>
      <c r="N11" s="195">
        <f>Detailed_Demanding_x_Doc_Attrib!U59</f>
        <v>0</v>
      </c>
      <c r="O11" s="195">
        <f>Detailed_Demanding_x_Doc_Attrib!V59</f>
        <v>0</v>
      </c>
      <c r="P11" s="195">
        <f>Detailed_Demanding_x_Doc_Attrib!W59</f>
        <v>0</v>
      </c>
      <c r="Q11" s="195">
        <f>Detailed_Demanding_x_Doc_Attrib!X59</f>
        <v>0</v>
      </c>
      <c r="R11" s="195">
        <f>MAX(Detailed_Demanding_x_Doc_Attrib!Z59:AB59)</f>
        <v>0</v>
      </c>
      <c r="S11" s="195">
        <f>MAX(Detailed_Demanding_x_Doc_Attrib!AC59)</f>
        <v>0</v>
      </c>
      <c r="T11" s="195">
        <f>MAX(Detailed_Demanding_x_Doc_Attrib!AD59:AF59)</f>
        <v>0</v>
      </c>
      <c r="U11" s="195">
        <f>MAX(Detailed_Demanding_x_Doc_Attrib!AG59:AH59)</f>
        <v>0</v>
      </c>
      <c r="V11" s="195">
        <f>MAX(Detailed_Demanding_x_Doc_Attrib!AJ59)</f>
        <v>0</v>
      </c>
      <c r="W11" s="195">
        <f>MAX(Detailed_Demanding_x_Doc_Attrib!AM59:AW59)</f>
        <v>0</v>
      </c>
      <c r="X11" s="195">
        <f>MAX(Detailed_Demanding_x_Doc_Attrib!AX59)</f>
        <v>0</v>
      </c>
      <c r="Y11" s="195">
        <f>MAX(Detailed_Demanding_x_Doc_Attrib!AY59)</f>
        <v>0</v>
      </c>
      <c r="Z11" s="195">
        <f>MAX(Detailed_Demanding_x_Doc_Attrib!BC59:BE59)</f>
        <v>0</v>
      </c>
      <c r="AA11" s="195">
        <f>MAX(Detailed_Demanding_x_Doc_Attrib!BJ59:BQ59)</f>
        <v>1.5652173913043477</v>
      </c>
      <c r="AB11" s="195">
        <f>MAX(Detailed_Demanding_x_Doc_Attrib!BO59:BV59)</f>
        <v>0</v>
      </c>
      <c r="AC11" s="195">
        <f>MAX(Detailed_Demanding_x_Doc_Attrib!BF59:BI59, Detailed_Demanding_x_Doc_Attrib!BP59:BQ59, Detailed_Demanding_x_Doc_Attrib!BW59:BX59)</f>
        <v>0</v>
      </c>
      <c r="AD11" s="195">
        <f>MAX(Detailed_Demanding_x_Doc_Attrib!BF59:BX59)</f>
        <v>1.5652173913043477</v>
      </c>
      <c r="AE11" s="195">
        <f>Detailed_Demanding_x_Doc_Attrib!BY59</f>
        <v>0</v>
      </c>
      <c r="AF11" s="195">
        <f>MAX(Detailed_Demanding_x_Doc_Attrib!BZ59)</f>
        <v>0</v>
      </c>
      <c r="AG11" s="195">
        <f>MAX(Detailed_Demanding_x_Doc_Attrib!CA59)</f>
        <v>0</v>
      </c>
      <c r="AH11" s="195">
        <f>MAX(Detailed_Demanding_x_Doc_Attrib!CB59)</f>
        <v>0</v>
      </c>
      <c r="AI11" s="195">
        <f>MAX(Detailed_Demanding_x_Doc_Attrib!CC59)</f>
        <v>0</v>
      </c>
      <c r="AJ11" s="195">
        <f>MAX(Detailed_Demanding_x_Doc_Attrib!CD59)</f>
        <v>0</v>
      </c>
      <c r="AK11" s="195">
        <f>MAX(Detailed_Demanding_x_Doc_Attrib!CE59)</f>
        <v>0</v>
      </c>
      <c r="AL11" s="195">
        <f>MAX(Detailed_Demanding_x_Doc_Attrib!CF59:CF59)</f>
        <v>0</v>
      </c>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row>
    <row r="12" spans="1:102">
      <c r="A12" s="82" t="s">
        <v>265</v>
      </c>
      <c r="B12" s="82" t="s">
        <v>567</v>
      </c>
      <c r="C12" s="82" t="s">
        <v>364</v>
      </c>
      <c r="D12" s="82" t="s">
        <v>360</v>
      </c>
      <c r="E12" s="165" t="s">
        <v>1031</v>
      </c>
      <c r="F12" s="195">
        <f>MAX(Detailed_Demanding_x_Doc_Attrib!I60:L60)</f>
        <v>0</v>
      </c>
      <c r="G12" s="195">
        <f>MAX(Detailed_Demanding_x_Doc_Attrib!N60:O60)</f>
        <v>0</v>
      </c>
      <c r="H12" s="195">
        <f>Detailed_Demanding_x_Doc_Attrib!P60</f>
        <v>0</v>
      </c>
      <c r="I12" s="195">
        <f>Detailed_Demanding_x_Doc_Attrib!Q60</f>
        <v>0</v>
      </c>
      <c r="J12" s="195">
        <f t="shared" si="0"/>
        <v>0</v>
      </c>
      <c r="K12" s="195">
        <f>Detailed_Demanding_x_Doc_Attrib!R60</f>
        <v>0</v>
      </c>
      <c r="L12" s="195">
        <f>Detailed_Demanding_x_Doc_Attrib!S60</f>
        <v>0</v>
      </c>
      <c r="M12" s="195">
        <f>Detailed_Demanding_x_Doc_Attrib!T60</f>
        <v>0</v>
      </c>
      <c r="N12" s="195">
        <f>Detailed_Demanding_x_Doc_Attrib!U60</f>
        <v>0</v>
      </c>
      <c r="O12" s="195">
        <f>Detailed_Demanding_x_Doc_Attrib!V60</f>
        <v>2.7826086956521738</v>
      </c>
      <c r="P12" s="195">
        <f>Detailed_Demanding_x_Doc_Attrib!W60</f>
        <v>0</v>
      </c>
      <c r="Q12" s="195">
        <f>Detailed_Demanding_x_Doc_Attrib!X60</f>
        <v>0</v>
      </c>
      <c r="R12" s="195">
        <f>MAX(Detailed_Demanding_x_Doc_Attrib!Z60:AB60)</f>
        <v>0</v>
      </c>
      <c r="S12" s="195">
        <f>MAX(Detailed_Demanding_x_Doc_Attrib!AC60)</f>
        <v>0</v>
      </c>
      <c r="T12" s="195">
        <f>MAX(Detailed_Demanding_x_Doc_Attrib!AD60:AF60)</f>
        <v>0</v>
      </c>
      <c r="U12" s="195">
        <f>MAX(Detailed_Demanding_x_Doc_Attrib!AG60:AH60)</f>
        <v>0.35130434782608694</v>
      </c>
      <c r="V12" s="195">
        <f>MAX(Detailed_Demanding_x_Doc_Attrib!AJ60)</f>
        <v>0</v>
      </c>
      <c r="W12" s="195">
        <f>MAX(Detailed_Demanding_x_Doc_Attrib!AM60:AW60)</f>
        <v>0</v>
      </c>
      <c r="X12" s="195">
        <f>MAX(Detailed_Demanding_x_Doc_Attrib!AX60)</f>
        <v>0</v>
      </c>
      <c r="Y12" s="195">
        <f>MAX(Detailed_Demanding_x_Doc_Attrib!AY60)</f>
        <v>0</v>
      </c>
      <c r="Z12" s="195">
        <f>MAX(Detailed_Demanding_x_Doc_Attrib!BC60:BE60)</f>
        <v>0</v>
      </c>
      <c r="AA12" s="195">
        <f>MAX(Detailed_Demanding_x_Doc_Attrib!BJ60:BQ60)</f>
        <v>0</v>
      </c>
      <c r="AB12" s="195">
        <f>MAX(Detailed_Demanding_x_Doc_Attrib!BO60:BV60)</f>
        <v>1.3913043478260869</v>
      </c>
      <c r="AC12" s="195">
        <f>MAX(Detailed_Demanding_x_Doc_Attrib!BF60:BI60, Detailed_Demanding_x_Doc_Attrib!BP60:BQ60, Detailed_Demanding_x_Doc_Attrib!BW60:BX60)</f>
        <v>2.0869565217391304</v>
      </c>
      <c r="AD12" s="195">
        <f>MAX(Detailed_Demanding_x_Doc_Attrib!BF60:BX60)</f>
        <v>2.0869565217391304</v>
      </c>
      <c r="AE12" s="195">
        <f>Detailed_Demanding_x_Doc_Attrib!BY60</f>
        <v>0</v>
      </c>
      <c r="AF12" s="195">
        <f>MAX(Detailed_Demanding_x_Doc_Attrib!BZ60)</f>
        <v>0</v>
      </c>
      <c r="AG12" s="195">
        <f>MAX(Detailed_Demanding_x_Doc_Attrib!CA60)</f>
        <v>0</v>
      </c>
      <c r="AH12" s="195">
        <f>MAX(Detailed_Demanding_x_Doc_Attrib!CB60)</f>
        <v>0</v>
      </c>
      <c r="AI12" s="195">
        <f>MAX(Detailed_Demanding_x_Doc_Attrib!CC60)</f>
        <v>0</v>
      </c>
      <c r="AJ12" s="195">
        <f>MAX(Detailed_Demanding_x_Doc_Attrib!CD60)</f>
        <v>0</v>
      </c>
      <c r="AK12" s="195">
        <f>MAX(Detailed_Demanding_x_Doc_Attrib!CE60)</f>
        <v>0</v>
      </c>
      <c r="AL12" s="195">
        <f>MAX(Detailed_Demanding_x_Doc_Attrib!CF60:CF60)</f>
        <v>0</v>
      </c>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row>
    <row r="13" spans="1:102">
      <c r="A13" s="82" t="s">
        <v>265</v>
      </c>
      <c r="B13" s="82" t="s">
        <v>567</v>
      </c>
      <c r="C13" s="82" t="s">
        <v>364</v>
      </c>
      <c r="D13" s="82" t="s">
        <v>360</v>
      </c>
      <c r="E13" s="165" t="s">
        <v>1032</v>
      </c>
      <c r="F13" s="195">
        <f>MAX(Detailed_Demanding_x_Doc_Attrib!I61:L61)</f>
        <v>0</v>
      </c>
      <c r="G13" s="195">
        <f>MAX(Detailed_Demanding_x_Doc_Attrib!N61:O61)</f>
        <v>0</v>
      </c>
      <c r="H13" s="195">
        <f>Detailed_Demanding_x_Doc_Attrib!P61</f>
        <v>0</v>
      </c>
      <c r="I13" s="195">
        <f>Detailed_Demanding_x_Doc_Attrib!Q61</f>
        <v>0</v>
      </c>
      <c r="J13" s="195">
        <f t="shared" si="0"/>
        <v>0</v>
      </c>
      <c r="K13" s="195">
        <f>Detailed_Demanding_x_Doc_Attrib!R61</f>
        <v>0</v>
      </c>
      <c r="L13" s="195">
        <f>Detailed_Demanding_x_Doc_Attrib!S61</f>
        <v>0</v>
      </c>
      <c r="M13" s="195">
        <f>Detailed_Demanding_x_Doc_Attrib!T61</f>
        <v>0</v>
      </c>
      <c r="N13" s="195">
        <f>Detailed_Demanding_x_Doc_Attrib!U61</f>
        <v>0</v>
      </c>
      <c r="O13" s="195">
        <f>Detailed_Demanding_x_Doc_Attrib!V61</f>
        <v>0</v>
      </c>
      <c r="P13" s="195">
        <f>Detailed_Demanding_x_Doc_Attrib!W61</f>
        <v>0</v>
      </c>
      <c r="Q13" s="195">
        <f>Detailed_Demanding_x_Doc_Attrib!X61</f>
        <v>0</v>
      </c>
      <c r="R13" s="195">
        <f>MAX(Detailed_Demanding_x_Doc_Attrib!Z61:AB61)</f>
        <v>0</v>
      </c>
      <c r="S13" s="195">
        <f>MAX(Detailed_Demanding_x_Doc_Attrib!AC61)</f>
        <v>0</v>
      </c>
      <c r="T13" s="195">
        <f>MAX(Detailed_Demanding_x_Doc_Attrib!AD61:AF61)</f>
        <v>0</v>
      </c>
      <c r="U13" s="195">
        <f>MAX(Detailed_Demanding_x_Doc_Attrib!AG61:AH61)</f>
        <v>3.8043478260869561</v>
      </c>
      <c r="V13" s="195">
        <f>MAX(Detailed_Demanding_x_Doc_Attrib!AJ61)</f>
        <v>0</v>
      </c>
      <c r="W13" s="195">
        <f>MAX(Detailed_Demanding_x_Doc_Attrib!AM61:AW61)</f>
        <v>1.7391304347826086</v>
      </c>
      <c r="X13" s="195">
        <f>MAX(Detailed_Demanding_x_Doc_Attrib!AX61)</f>
        <v>0</v>
      </c>
      <c r="Y13" s="195">
        <f>MAX(Detailed_Demanding_x_Doc_Attrib!AY61)</f>
        <v>0</v>
      </c>
      <c r="Z13" s="195">
        <f>MAX(Detailed_Demanding_x_Doc_Attrib!BC61:BE61)</f>
        <v>0</v>
      </c>
      <c r="AA13" s="195">
        <f>MAX(Detailed_Demanding_x_Doc_Attrib!BJ61:BQ61)</f>
        <v>0</v>
      </c>
      <c r="AB13" s="195">
        <f>MAX(Detailed_Demanding_x_Doc_Attrib!BO61:BV61)</f>
        <v>3.4782608695652173</v>
      </c>
      <c r="AC13" s="195">
        <f>MAX(Detailed_Demanding_x_Doc_Attrib!BF61:BI61, Detailed_Demanding_x_Doc_Attrib!BP61:BQ61, Detailed_Demanding_x_Doc_Attrib!BW61:BX61)</f>
        <v>4.3478260869565215</v>
      </c>
      <c r="AD13" s="195">
        <f>MAX(Detailed_Demanding_x_Doc_Attrib!BF61:BX61)</f>
        <v>4.3478260869565215</v>
      </c>
      <c r="AE13" s="195">
        <f>Detailed_Demanding_x_Doc_Attrib!BY61</f>
        <v>0</v>
      </c>
      <c r="AF13" s="195">
        <f>MAX(Detailed_Demanding_x_Doc_Attrib!BZ61)</f>
        <v>0</v>
      </c>
      <c r="AG13" s="195">
        <f>MAX(Detailed_Demanding_x_Doc_Attrib!CA61)</f>
        <v>0</v>
      </c>
      <c r="AH13" s="195">
        <f>MAX(Detailed_Demanding_x_Doc_Attrib!CB61)</f>
        <v>0</v>
      </c>
      <c r="AI13" s="195">
        <f>MAX(Detailed_Demanding_x_Doc_Attrib!CC61)</f>
        <v>0.43913043478260871</v>
      </c>
      <c r="AJ13" s="195">
        <f>MAX(Detailed_Demanding_x_Doc_Attrib!CD61)</f>
        <v>0</v>
      </c>
      <c r="AK13" s="195">
        <f>MAX(Detailed_Demanding_x_Doc_Attrib!CE61)</f>
        <v>0</v>
      </c>
      <c r="AL13" s="195">
        <f>MAX(Detailed_Demanding_x_Doc_Attrib!CF61:CF61)</f>
        <v>0</v>
      </c>
      <c r="AM13" s="102"/>
      <c r="AN13" s="102">
        <f>SUM(AD11:AD24)</f>
        <v>45.373913043478261</v>
      </c>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row>
    <row r="14" spans="1:102">
      <c r="A14" s="82" t="s">
        <v>265</v>
      </c>
      <c r="B14" s="82" t="s">
        <v>567</v>
      </c>
      <c r="C14" s="82" t="s">
        <v>364</v>
      </c>
      <c r="D14" s="82" t="s">
        <v>354</v>
      </c>
      <c r="E14" s="196" t="s">
        <v>1028</v>
      </c>
      <c r="F14" s="195">
        <f>MAX(Detailed_Demanding_x_Doc_Attrib!I62:L62)</f>
        <v>0</v>
      </c>
      <c r="G14" s="195">
        <f>MAX(Detailed_Demanding_x_Doc_Attrib!N62:O62)</f>
        <v>0</v>
      </c>
      <c r="H14" s="195">
        <f>Detailed_Demanding_x_Doc_Attrib!P62</f>
        <v>0</v>
      </c>
      <c r="I14" s="195">
        <f>Detailed_Demanding_x_Doc_Attrib!Q62</f>
        <v>0</v>
      </c>
      <c r="J14" s="195">
        <f t="shared" si="0"/>
        <v>0</v>
      </c>
      <c r="K14" s="195">
        <f>Detailed_Demanding_x_Doc_Attrib!R62</f>
        <v>0</v>
      </c>
      <c r="L14" s="195">
        <f>Detailed_Demanding_x_Doc_Attrib!S62</f>
        <v>0</v>
      </c>
      <c r="M14" s="195">
        <f>Detailed_Demanding_x_Doc_Attrib!T62</f>
        <v>0</v>
      </c>
      <c r="N14" s="195">
        <f>Detailed_Demanding_x_Doc_Attrib!U62</f>
        <v>0</v>
      </c>
      <c r="O14" s="195">
        <f>Detailed_Demanding_x_Doc_Attrib!V62</f>
        <v>0</v>
      </c>
      <c r="P14" s="195">
        <f>Detailed_Demanding_x_Doc_Attrib!W62</f>
        <v>0</v>
      </c>
      <c r="Q14" s="195">
        <f>Detailed_Demanding_x_Doc_Attrib!X62</f>
        <v>0</v>
      </c>
      <c r="R14" s="195">
        <f>MAX(Detailed_Demanding_x_Doc_Attrib!Z62:AB62)</f>
        <v>0</v>
      </c>
      <c r="S14" s="195">
        <f>MAX(Detailed_Demanding_x_Doc_Attrib!AC62)</f>
        <v>0</v>
      </c>
      <c r="T14" s="195">
        <f>MAX(Detailed_Demanding_x_Doc_Attrib!AD62:AF62)</f>
        <v>0</v>
      </c>
      <c r="U14" s="195">
        <f>MAX(Detailed_Demanding_x_Doc_Attrib!AG62:AH62)</f>
        <v>0</v>
      </c>
      <c r="V14" s="195">
        <f>MAX(Detailed_Demanding_x_Doc_Attrib!AJ62)</f>
        <v>0</v>
      </c>
      <c r="W14" s="195">
        <f>MAX(Detailed_Demanding_x_Doc_Attrib!AM62:AW62)</f>
        <v>0</v>
      </c>
      <c r="X14" s="195">
        <f>MAX(Detailed_Demanding_x_Doc_Attrib!AX62)</f>
        <v>0</v>
      </c>
      <c r="Y14" s="195">
        <f>MAX(Detailed_Demanding_x_Doc_Attrib!AY62)</f>
        <v>0</v>
      </c>
      <c r="Z14" s="195">
        <f>MAX(Detailed_Demanding_x_Doc_Attrib!BC62:BE62)</f>
        <v>0</v>
      </c>
      <c r="AA14" s="195">
        <f>MAX(Detailed_Demanding_x_Doc_Attrib!BJ62:BQ62)</f>
        <v>6.5217391304347831</v>
      </c>
      <c r="AB14" s="195">
        <f>MAX(Detailed_Demanding_x_Doc_Attrib!BO62:BV62)</f>
        <v>3.9130434782608696</v>
      </c>
      <c r="AC14" s="195">
        <f>MAX(Detailed_Demanding_x_Doc_Attrib!BF62:BI62, Detailed_Demanding_x_Doc_Attrib!BP62:BQ62, Detailed_Demanding_x_Doc_Attrib!BW62:BX62)</f>
        <v>6.5217391304347831</v>
      </c>
      <c r="AD14" s="195">
        <f>MAX(Detailed_Demanding_x_Doc_Attrib!BF62:BX62)</f>
        <v>6.5217391304347831</v>
      </c>
      <c r="AE14" s="195">
        <f>Detailed_Demanding_x_Doc_Attrib!BY62</f>
        <v>0</v>
      </c>
      <c r="AF14" s="195">
        <f>MAX(Detailed_Demanding_x_Doc_Attrib!BZ62)</f>
        <v>0</v>
      </c>
      <c r="AG14" s="195">
        <f>MAX(Detailed_Demanding_x_Doc_Attrib!CA62)</f>
        <v>0</v>
      </c>
      <c r="AH14" s="195">
        <f>MAX(Detailed_Demanding_x_Doc_Attrib!CB62)</f>
        <v>0</v>
      </c>
      <c r="AI14" s="195">
        <f>MAX(Detailed_Demanding_x_Doc_Attrib!CC62)</f>
        <v>0</v>
      </c>
      <c r="AJ14" s="195">
        <f>MAX(Detailed_Demanding_x_Doc_Attrib!CD62)</f>
        <v>0</v>
      </c>
      <c r="AK14" s="195">
        <f>MAX(Detailed_Demanding_x_Doc_Attrib!CE62)</f>
        <v>0</v>
      </c>
      <c r="AL14" s="195">
        <f>MAX(Detailed_Demanding_x_Doc_Attrib!CF62:CF62)</f>
        <v>0</v>
      </c>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row>
    <row r="15" spans="1:102">
      <c r="A15" s="82" t="s">
        <v>265</v>
      </c>
      <c r="B15" s="82" t="s">
        <v>567</v>
      </c>
      <c r="C15" s="82" t="s">
        <v>364</v>
      </c>
      <c r="D15" s="82" t="s">
        <v>360</v>
      </c>
      <c r="E15" s="165" t="s">
        <v>1029</v>
      </c>
      <c r="F15" s="195">
        <f>MAX(Detailed_Demanding_x_Doc_Attrib!I63:L63)</f>
        <v>0</v>
      </c>
      <c r="G15" s="195">
        <f>MAX(Detailed_Demanding_x_Doc_Attrib!N63:O63)</f>
        <v>0</v>
      </c>
      <c r="H15" s="195">
        <f>Detailed_Demanding_x_Doc_Attrib!P63</f>
        <v>0</v>
      </c>
      <c r="I15" s="195">
        <f>Detailed_Demanding_x_Doc_Attrib!Q63</f>
        <v>0</v>
      </c>
      <c r="J15" s="195">
        <f t="shared" si="0"/>
        <v>0</v>
      </c>
      <c r="K15" s="195">
        <f>Detailed_Demanding_x_Doc_Attrib!R63</f>
        <v>0</v>
      </c>
      <c r="L15" s="195">
        <f>Detailed_Demanding_x_Doc_Attrib!S63</f>
        <v>0</v>
      </c>
      <c r="M15" s="195">
        <f>Detailed_Demanding_x_Doc_Attrib!T63</f>
        <v>0</v>
      </c>
      <c r="N15" s="195">
        <f>Detailed_Demanding_x_Doc_Attrib!U63</f>
        <v>0</v>
      </c>
      <c r="O15" s="195">
        <f>Detailed_Demanding_x_Doc_Attrib!V63</f>
        <v>0</v>
      </c>
      <c r="P15" s="195">
        <f>Detailed_Demanding_x_Doc_Attrib!W63</f>
        <v>0</v>
      </c>
      <c r="Q15" s="195">
        <f>Detailed_Demanding_x_Doc_Attrib!X63</f>
        <v>0</v>
      </c>
      <c r="R15" s="195">
        <f>MAX(Detailed_Demanding_x_Doc_Attrib!Z63:AB63)</f>
        <v>0</v>
      </c>
      <c r="S15" s="195">
        <f>MAX(Detailed_Demanding_x_Doc_Attrib!AC63)</f>
        <v>0</v>
      </c>
      <c r="T15" s="195">
        <f>MAX(Detailed_Demanding_x_Doc_Attrib!AD63:AF63)</f>
        <v>0</v>
      </c>
      <c r="U15" s="195">
        <f>MAX(Detailed_Demanding_x_Doc_Attrib!AG63:AH63)</f>
        <v>0</v>
      </c>
      <c r="V15" s="195">
        <f>MAX(Detailed_Demanding_x_Doc_Attrib!AJ63)</f>
        <v>0</v>
      </c>
      <c r="W15" s="195">
        <f>MAX(Detailed_Demanding_x_Doc_Attrib!AM63:AW63)</f>
        <v>0</v>
      </c>
      <c r="X15" s="195">
        <f>MAX(Detailed_Demanding_x_Doc_Attrib!AX63)</f>
        <v>0</v>
      </c>
      <c r="Y15" s="195">
        <f>MAX(Detailed_Demanding_x_Doc_Attrib!AY63)</f>
        <v>0</v>
      </c>
      <c r="Z15" s="195">
        <f>MAX(Detailed_Demanding_x_Doc_Attrib!BC63:BE63)</f>
        <v>0</v>
      </c>
      <c r="AA15" s="195">
        <f>MAX(Detailed_Demanding_x_Doc_Attrib!BJ63:BQ63)</f>
        <v>0</v>
      </c>
      <c r="AB15" s="195">
        <f>MAX(Detailed_Demanding_x_Doc_Attrib!BO63:BV63)</f>
        <v>5.2173913043478262</v>
      </c>
      <c r="AC15" s="195">
        <f>MAX(Detailed_Demanding_x_Doc_Attrib!BF63:BI63, Detailed_Demanding_x_Doc_Attrib!BP63:BQ63, Detailed_Demanding_x_Doc_Attrib!BW63:BX63)</f>
        <v>4.3478260869565215</v>
      </c>
      <c r="AD15" s="195">
        <f>MAX(Detailed_Demanding_x_Doc_Attrib!BF63:BX63)</f>
        <v>5.2173913043478262</v>
      </c>
      <c r="AE15" s="195">
        <f>Detailed_Demanding_x_Doc_Attrib!BY63</f>
        <v>0</v>
      </c>
      <c r="AF15" s="195">
        <f>MAX(Detailed_Demanding_x_Doc_Attrib!BZ63)</f>
        <v>0</v>
      </c>
      <c r="AG15" s="195">
        <f>MAX(Detailed_Demanding_x_Doc_Attrib!CA63)</f>
        <v>0</v>
      </c>
      <c r="AH15" s="195">
        <f>MAX(Detailed_Demanding_x_Doc_Attrib!CB63)</f>
        <v>0</v>
      </c>
      <c r="AI15" s="195">
        <f>MAX(Detailed_Demanding_x_Doc_Attrib!CC63)</f>
        <v>0</v>
      </c>
      <c r="AJ15" s="195">
        <f>MAX(Detailed_Demanding_x_Doc_Attrib!CD63)</f>
        <v>0</v>
      </c>
      <c r="AK15" s="195">
        <f>MAX(Detailed_Demanding_x_Doc_Attrib!CE63)</f>
        <v>0</v>
      </c>
      <c r="AL15" s="195">
        <f>MAX(Detailed_Demanding_x_Doc_Attrib!CF63:CF63)</f>
        <v>0</v>
      </c>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row>
    <row r="16" spans="1:102">
      <c r="A16" s="82" t="s">
        <v>265</v>
      </c>
      <c r="B16" s="82" t="s">
        <v>567</v>
      </c>
      <c r="C16" s="82" t="s">
        <v>364</v>
      </c>
      <c r="D16" s="82" t="s">
        <v>360</v>
      </c>
      <c r="E16" s="165" t="s">
        <v>1030</v>
      </c>
      <c r="F16" s="195">
        <f>MAX(Detailed_Demanding_x_Doc_Attrib!I64:L64)</f>
        <v>0</v>
      </c>
      <c r="G16" s="195">
        <f>MAX(Detailed_Demanding_x_Doc_Attrib!N64:O64)</f>
        <v>0</v>
      </c>
      <c r="H16" s="195">
        <f>Detailed_Demanding_x_Doc_Attrib!P64</f>
        <v>0</v>
      </c>
      <c r="I16" s="195">
        <f>Detailed_Demanding_x_Doc_Attrib!Q64</f>
        <v>0</v>
      </c>
      <c r="J16" s="195">
        <f t="shared" si="0"/>
        <v>0</v>
      </c>
      <c r="K16" s="195">
        <f>Detailed_Demanding_x_Doc_Attrib!R64</f>
        <v>0</v>
      </c>
      <c r="L16" s="195">
        <f>Detailed_Demanding_x_Doc_Attrib!S64</f>
        <v>0</v>
      </c>
      <c r="M16" s="195">
        <f>Detailed_Demanding_x_Doc_Attrib!T64</f>
        <v>0</v>
      </c>
      <c r="N16" s="195">
        <f>Detailed_Demanding_x_Doc_Attrib!U64</f>
        <v>0</v>
      </c>
      <c r="O16" s="195">
        <f>Detailed_Demanding_x_Doc_Attrib!V64</f>
        <v>0</v>
      </c>
      <c r="P16" s="195">
        <f>Detailed_Demanding_x_Doc_Attrib!W64</f>
        <v>0</v>
      </c>
      <c r="Q16" s="195">
        <f>Detailed_Demanding_x_Doc_Attrib!X64</f>
        <v>0</v>
      </c>
      <c r="R16" s="195">
        <f>MAX(Detailed_Demanding_x_Doc_Attrib!Z64:AB64)</f>
        <v>0</v>
      </c>
      <c r="S16" s="195">
        <f>MAX(Detailed_Demanding_x_Doc_Attrib!AC64)</f>
        <v>0</v>
      </c>
      <c r="T16" s="195">
        <f>MAX(Detailed_Demanding_x_Doc_Attrib!AD64:AF64)</f>
        <v>0</v>
      </c>
      <c r="U16" s="195">
        <f>MAX(Detailed_Demanding_x_Doc_Attrib!AG64:AH64)</f>
        <v>0</v>
      </c>
      <c r="V16" s="195">
        <f>MAX(Detailed_Demanding_x_Doc_Attrib!AJ64)</f>
        <v>0</v>
      </c>
      <c r="W16" s="195">
        <f>MAX(Detailed_Demanding_x_Doc_Attrib!AM64:AW64)</f>
        <v>0</v>
      </c>
      <c r="X16" s="195">
        <f>MAX(Detailed_Demanding_x_Doc_Attrib!AX64)</f>
        <v>0</v>
      </c>
      <c r="Y16" s="195">
        <f>MAX(Detailed_Demanding_x_Doc_Attrib!AY64)</f>
        <v>0</v>
      </c>
      <c r="Z16" s="195">
        <f>MAX(Detailed_Demanding_x_Doc_Attrib!BC64:BE64)</f>
        <v>0</v>
      </c>
      <c r="AA16" s="195">
        <f>MAX(Detailed_Demanding_x_Doc_Attrib!BJ64:BQ64)</f>
        <v>0</v>
      </c>
      <c r="AB16" s="195">
        <f>MAX(Detailed_Demanding_x_Doc_Attrib!BO64:BV64)</f>
        <v>4.3478260869565215</v>
      </c>
      <c r="AC16" s="195">
        <f>MAX(Detailed_Demanding_x_Doc_Attrib!BF64:BI64, Detailed_Demanding_x_Doc_Attrib!BP64:BQ64, Detailed_Demanding_x_Doc_Attrib!BW64:BX64)</f>
        <v>4.3478260869565215</v>
      </c>
      <c r="AD16" s="195">
        <f>MAX(Detailed_Demanding_x_Doc_Attrib!BF64:BX64)</f>
        <v>4.3478260869565215</v>
      </c>
      <c r="AE16" s="195">
        <f>Detailed_Demanding_x_Doc_Attrib!BY64</f>
        <v>0</v>
      </c>
      <c r="AF16" s="195">
        <f>MAX(Detailed_Demanding_x_Doc_Attrib!BZ64)</f>
        <v>0</v>
      </c>
      <c r="AG16" s="195">
        <f>MAX(Detailed_Demanding_x_Doc_Attrib!CA64)</f>
        <v>0</v>
      </c>
      <c r="AH16" s="195">
        <f>MAX(Detailed_Demanding_x_Doc_Attrib!CB64)</f>
        <v>0</v>
      </c>
      <c r="AI16" s="195">
        <f>MAX(Detailed_Demanding_x_Doc_Attrib!CC64)</f>
        <v>0</v>
      </c>
      <c r="AJ16" s="195">
        <f>MAX(Detailed_Demanding_x_Doc_Attrib!CD64)</f>
        <v>0</v>
      </c>
      <c r="AK16" s="195">
        <f>MAX(Detailed_Demanding_x_Doc_Attrib!CE64)</f>
        <v>0</v>
      </c>
      <c r="AL16" s="195">
        <f>MAX(Detailed_Demanding_x_Doc_Attrib!CF64:CF64)</f>
        <v>0</v>
      </c>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row>
    <row r="17" spans="1:102">
      <c r="A17" s="82" t="s">
        <v>265</v>
      </c>
      <c r="B17" s="82" t="s">
        <v>566</v>
      </c>
      <c r="C17" s="82" t="s">
        <v>273</v>
      </c>
      <c r="D17" s="82" t="s">
        <v>361</v>
      </c>
      <c r="E17" s="165" t="s">
        <v>599</v>
      </c>
      <c r="F17" s="195">
        <f>MAX(Detailed_Demanding_x_Doc_Attrib!I65:L65)</f>
        <v>0</v>
      </c>
      <c r="G17" s="195">
        <f>MAX(Detailed_Demanding_x_Doc_Attrib!N65:O65)</f>
        <v>0</v>
      </c>
      <c r="H17" s="195">
        <f>Detailed_Demanding_x_Doc_Attrib!P65</f>
        <v>0</v>
      </c>
      <c r="I17" s="195">
        <f>Detailed_Demanding_x_Doc_Attrib!Q65</f>
        <v>6.5217391304347824E-2</v>
      </c>
      <c r="J17" s="195">
        <f t="shared" si="0"/>
        <v>6.5217391304347824E-2</v>
      </c>
      <c r="K17" s="195">
        <f>Detailed_Demanding_x_Doc_Attrib!R65</f>
        <v>0</v>
      </c>
      <c r="L17" s="195">
        <f>Detailed_Demanding_x_Doc_Attrib!S65</f>
        <v>0</v>
      </c>
      <c r="M17" s="195">
        <f>Detailed_Demanding_x_Doc_Attrib!T65</f>
        <v>0</v>
      </c>
      <c r="N17" s="195">
        <f>Detailed_Demanding_x_Doc_Attrib!U65</f>
        <v>0</v>
      </c>
      <c r="O17" s="195">
        <f>Detailed_Demanding_x_Doc_Attrib!V65</f>
        <v>0</v>
      </c>
      <c r="P17" s="195">
        <f>Detailed_Demanding_x_Doc_Attrib!W65</f>
        <v>0</v>
      </c>
      <c r="Q17" s="195">
        <f>Detailed_Demanding_x_Doc_Attrib!X65</f>
        <v>0</v>
      </c>
      <c r="R17" s="195">
        <f>MAX(Detailed_Demanding_x_Doc_Attrib!Z65:AB65)</f>
        <v>0</v>
      </c>
      <c r="S17" s="195">
        <f>MAX(Detailed_Demanding_x_Doc_Attrib!AC65)</f>
        <v>0</v>
      </c>
      <c r="T17" s="195">
        <f>MAX(Detailed_Demanding_x_Doc_Attrib!AD65:AF65)</f>
        <v>0</v>
      </c>
      <c r="U17" s="195">
        <f>MAX(Detailed_Demanding_x_Doc_Attrib!AG65:AH65)</f>
        <v>0</v>
      </c>
      <c r="V17" s="195">
        <f>MAX(Detailed_Demanding_x_Doc_Attrib!AJ65)</f>
        <v>0</v>
      </c>
      <c r="W17" s="195">
        <f>MAX(Detailed_Demanding_x_Doc_Attrib!AM65:AW65)</f>
        <v>1.5652173913043477</v>
      </c>
      <c r="X17" s="195">
        <f>MAX(Detailed_Demanding_x_Doc_Attrib!AX65)</f>
        <v>0</v>
      </c>
      <c r="Y17" s="195">
        <f>MAX(Detailed_Demanding_x_Doc_Attrib!AY65)</f>
        <v>0</v>
      </c>
      <c r="Z17" s="195">
        <f>MAX(Detailed_Demanding_x_Doc_Attrib!BC65:BE65)</f>
        <v>0</v>
      </c>
      <c r="AA17" s="195">
        <f>MAX(Detailed_Demanding_x_Doc_Attrib!BJ65:BQ65)</f>
        <v>3.9130434782608692</v>
      </c>
      <c r="AB17" s="195">
        <f>MAX(Detailed_Demanding_x_Doc_Attrib!BO65:BV65)</f>
        <v>1.5652173913043477</v>
      </c>
      <c r="AC17" s="195">
        <f>MAX(Detailed_Demanding_x_Doc_Attrib!BF65:BI65, Detailed_Demanding_x_Doc_Attrib!BP65:BQ65, Detailed_Demanding_x_Doc_Attrib!BW65:BX65)</f>
        <v>0</v>
      </c>
      <c r="AD17" s="195">
        <f>MAX(Detailed_Demanding_x_Doc_Attrib!BF65:BX65)</f>
        <v>3.9130434782608692</v>
      </c>
      <c r="AE17" s="195">
        <f>Detailed_Demanding_x_Doc_Attrib!BY65</f>
        <v>0</v>
      </c>
      <c r="AF17" s="195">
        <f>MAX(Detailed_Demanding_x_Doc_Attrib!BZ65)</f>
        <v>0</v>
      </c>
      <c r="AG17" s="195">
        <f>MAX(Detailed_Demanding_x_Doc_Attrib!CA65)</f>
        <v>0</v>
      </c>
      <c r="AH17" s="195">
        <f>MAX(Detailed_Demanding_x_Doc_Attrib!CB65)</f>
        <v>0</v>
      </c>
      <c r="AI17" s="195">
        <f>MAX(Detailed_Demanding_x_Doc_Attrib!CC65)</f>
        <v>0</v>
      </c>
      <c r="AJ17" s="195">
        <f>MAX(Detailed_Demanding_x_Doc_Attrib!CD65)</f>
        <v>0</v>
      </c>
      <c r="AK17" s="195">
        <f>MAX(Detailed_Demanding_x_Doc_Attrib!CE65)</f>
        <v>3.1304347826086953</v>
      </c>
      <c r="AL17" s="195">
        <f>MAX(Detailed_Demanding_x_Doc_Attrib!CF65:CF65)</f>
        <v>0</v>
      </c>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row>
    <row r="18" spans="1:102">
      <c r="A18" s="82" t="s">
        <v>265</v>
      </c>
      <c r="B18" s="82" t="s">
        <v>565</v>
      </c>
      <c r="C18" s="82" t="s">
        <v>363</v>
      </c>
      <c r="D18" s="82" t="s">
        <v>361</v>
      </c>
      <c r="E18" s="165" t="s">
        <v>414</v>
      </c>
      <c r="F18" s="195">
        <f>MAX(Detailed_Demanding_x_Doc_Attrib!I66:L66)</f>
        <v>0</v>
      </c>
      <c r="G18" s="195">
        <f>MAX(Detailed_Demanding_x_Doc_Attrib!N66:O66)</f>
        <v>0</v>
      </c>
      <c r="H18" s="195">
        <f>Detailed_Demanding_x_Doc_Attrib!P66</f>
        <v>0</v>
      </c>
      <c r="I18" s="195">
        <f>Detailed_Demanding_x_Doc_Attrib!Q66</f>
        <v>0.2608695652173913</v>
      </c>
      <c r="J18" s="195">
        <f t="shared" si="0"/>
        <v>0.2608695652173913</v>
      </c>
      <c r="K18" s="195">
        <f>Detailed_Demanding_x_Doc_Attrib!R66</f>
        <v>0</v>
      </c>
      <c r="L18" s="195">
        <f>Detailed_Demanding_x_Doc_Attrib!S66</f>
        <v>0</v>
      </c>
      <c r="M18" s="195">
        <f>Detailed_Demanding_x_Doc_Attrib!T66</f>
        <v>0.69565217391304346</v>
      </c>
      <c r="N18" s="195">
        <f>Detailed_Demanding_x_Doc_Attrib!U66</f>
        <v>0</v>
      </c>
      <c r="O18" s="195">
        <f>Detailed_Demanding_x_Doc_Attrib!V66</f>
        <v>0</v>
      </c>
      <c r="P18" s="195">
        <f>Detailed_Demanding_x_Doc_Attrib!W66</f>
        <v>0</v>
      </c>
      <c r="Q18" s="195">
        <f>Detailed_Demanding_x_Doc_Attrib!X66</f>
        <v>0</v>
      </c>
      <c r="R18" s="195">
        <f>MAX(Detailed_Demanding_x_Doc_Attrib!Z66:AB66)</f>
        <v>0</v>
      </c>
      <c r="S18" s="195">
        <f>MAX(Detailed_Demanding_x_Doc_Attrib!AC66)</f>
        <v>0</v>
      </c>
      <c r="T18" s="195">
        <f>MAX(Detailed_Demanding_x_Doc_Attrib!AD66:AF66)</f>
        <v>0</v>
      </c>
      <c r="U18" s="195">
        <f>MAX(Detailed_Demanding_x_Doc_Attrib!AG66:AH66)</f>
        <v>0</v>
      </c>
      <c r="V18" s="195">
        <f>MAX(Detailed_Demanding_x_Doc_Attrib!AJ66)</f>
        <v>0</v>
      </c>
      <c r="W18" s="195">
        <f>MAX(Detailed_Demanding_x_Doc_Attrib!AM66:AW66)</f>
        <v>0</v>
      </c>
      <c r="X18" s="195">
        <f>MAX(Detailed_Demanding_x_Doc_Attrib!AX66)</f>
        <v>0</v>
      </c>
      <c r="Y18" s="195">
        <f>MAX(Detailed_Demanding_x_Doc_Attrib!AY66)</f>
        <v>0</v>
      </c>
      <c r="Z18" s="195">
        <f>MAX(Detailed_Demanding_x_Doc_Attrib!BC66:BE66)</f>
        <v>0</v>
      </c>
      <c r="AA18" s="195">
        <f>MAX(Detailed_Demanding_x_Doc_Attrib!BJ66:BQ66)</f>
        <v>0</v>
      </c>
      <c r="AB18" s="195">
        <f>MAX(Detailed_Demanding_x_Doc_Attrib!BO66:BV66)</f>
        <v>2.0869565217391304</v>
      </c>
      <c r="AC18" s="195">
        <f>MAX(Detailed_Demanding_x_Doc_Attrib!BF66:BI66, Detailed_Demanding_x_Doc_Attrib!BP66:BQ66, Detailed_Demanding_x_Doc_Attrib!BW66:BX66)</f>
        <v>0</v>
      </c>
      <c r="AD18" s="195">
        <f>MAX(Detailed_Demanding_x_Doc_Attrib!BF66:BX66)</f>
        <v>2.0869565217391304</v>
      </c>
      <c r="AE18" s="195">
        <f>Detailed_Demanding_x_Doc_Attrib!BY66</f>
        <v>0</v>
      </c>
      <c r="AF18" s="195">
        <f>MAX(Detailed_Demanding_x_Doc_Attrib!BZ66)</f>
        <v>0</v>
      </c>
      <c r="AG18" s="195">
        <f>MAX(Detailed_Demanding_x_Doc_Attrib!CA66)</f>
        <v>0</v>
      </c>
      <c r="AH18" s="195">
        <f>MAX(Detailed_Demanding_x_Doc_Attrib!CB66)</f>
        <v>0</v>
      </c>
      <c r="AI18" s="195">
        <f>MAX(Detailed_Demanding_x_Doc_Attrib!CC66)</f>
        <v>0</v>
      </c>
      <c r="AJ18" s="195">
        <f>MAX(Detailed_Demanding_x_Doc_Attrib!CD66)</f>
        <v>0</v>
      </c>
      <c r="AK18" s="195">
        <f>MAX(Detailed_Demanding_x_Doc_Attrib!CE66)</f>
        <v>0</v>
      </c>
      <c r="AL18" s="195">
        <f>MAX(Detailed_Demanding_x_Doc_Attrib!CF66:CF66)</f>
        <v>0</v>
      </c>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row>
    <row r="19" spans="1:102">
      <c r="A19" s="82" t="s">
        <v>265</v>
      </c>
      <c r="B19" s="82" t="s">
        <v>567</v>
      </c>
      <c r="C19" s="82" t="s">
        <v>273</v>
      </c>
      <c r="D19" s="82" t="s">
        <v>618</v>
      </c>
      <c r="E19" s="165" t="s">
        <v>961</v>
      </c>
      <c r="F19" s="195">
        <f>MAX(Detailed_Demanding_x_Doc_Attrib!I67:L67)</f>
        <v>0</v>
      </c>
      <c r="G19" s="195">
        <f>MAX(Detailed_Demanding_x_Doc_Attrib!N67:O67)</f>
        <v>0</v>
      </c>
      <c r="H19" s="195">
        <f>Detailed_Demanding_x_Doc_Attrib!P67</f>
        <v>0</v>
      </c>
      <c r="I19" s="195">
        <f>Detailed_Demanding_x_Doc_Attrib!Q67</f>
        <v>0</v>
      </c>
      <c r="J19" s="195">
        <f t="shared" si="0"/>
        <v>0</v>
      </c>
      <c r="K19" s="195">
        <f>Detailed_Demanding_x_Doc_Attrib!R67</f>
        <v>0</v>
      </c>
      <c r="L19" s="195">
        <f>Detailed_Demanding_x_Doc_Attrib!S67</f>
        <v>0</v>
      </c>
      <c r="M19" s="195">
        <f>Detailed_Demanding_x_Doc_Attrib!T67</f>
        <v>0</v>
      </c>
      <c r="N19" s="195">
        <f>Detailed_Demanding_x_Doc_Attrib!U67</f>
        <v>0</v>
      </c>
      <c r="O19" s="195">
        <f>Detailed_Demanding_x_Doc_Attrib!V67</f>
        <v>0</v>
      </c>
      <c r="P19" s="195">
        <f>Detailed_Demanding_x_Doc_Attrib!W67</f>
        <v>0</v>
      </c>
      <c r="Q19" s="195">
        <f>Detailed_Demanding_x_Doc_Attrib!X67</f>
        <v>0</v>
      </c>
      <c r="R19" s="195">
        <f>MAX(Detailed_Demanding_x_Doc_Attrib!Z67:AB67)</f>
        <v>0</v>
      </c>
      <c r="S19" s="195">
        <f>MAX(Detailed_Demanding_x_Doc_Attrib!AC67)</f>
        <v>0</v>
      </c>
      <c r="T19" s="195">
        <f>MAX(Detailed_Demanding_x_Doc_Attrib!AD67:AF67)</f>
        <v>0</v>
      </c>
      <c r="U19" s="195">
        <f>MAX(Detailed_Demanding_x_Doc_Attrib!AG67:AH67)</f>
        <v>0</v>
      </c>
      <c r="V19" s="195">
        <f>MAX(Detailed_Demanding_x_Doc_Attrib!AJ67)</f>
        <v>0</v>
      </c>
      <c r="W19" s="195">
        <f>MAX(Detailed_Demanding_x_Doc_Attrib!AM67:AW67)</f>
        <v>0</v>
      </c>
      <c r="X19" s="195">
        <f>MAX(Detailed_Demanding_x_Doc_Attrib!AX67)</f>
        <v>0</v>
      </c>
      <c r="Y19" s="195">
        <f>MAX(Detailed_Demanding_x_Doc_Attrib!AY67)</f>
        <v>0</v>
      </c>
      <c r="Z19" s="195">
        <f>MAX(Detailed_Demanding_x_Doc_Attrib!BC67:BE67)</f>
        <v>0</v>
      </c>
      <c r="AA19" s="195">
        <f>MAX(Detailed_Demanding_x_Doc_Attrib!BJ67:BQ67)</f>
        <v>0.78260869565217384</v>
      </c>
      <c r="AB19" s="195">
        <f>MAX(Detailed_Demanding_x_Doc_Attrib!BO67:BV67)</f>
        <v>0</v>
      </c>
      <c r="AC19" s="195">
        <f>MAX(Detailed_Demanding_x_Doc_Attrib!BF67:BI67, Detailed_Demanding_x_Doc_Attrib!BP67:BQ67, Detailed_Demanding_x_Doc_Attrib!BW67:BX67)</f>
        <v>0</v>
      </c>
      <c r="AD19" s="195">
        <f>MAX(Detailed_Demanding_x_Doc_Attrib!BF67:BX67)</f>
        <v>0.78260869565217384</v>
      </c>
      <c r="AE19" s="195">
        <f>Detailed_Demanding_x_Doc_Attrib!BY67</f>
        <v>0</v>
      </c>
      <c r="AF19" s="195">
        <f>MAX(Detailed_Demanding_x_Doc_Attrib!BZ67)</f>
        <v>0</v>
      </c>
      <c r="AG19" s="195">
        <f>MAX(Detailed_Demanding_x_Doc_Attrib!CA67)</f>
        <v>0</v>
      </c>
      <c r="AH19" s="195">
        <f>MAX(Detailed_Demanding_x_Doc_Attrib!CB67)</f>
        <v>0</v>
      </c>
      <c r="AI19" s="195">
        <f>MAX(Detailed_Demanding_x_Doc_Attrib!CC67)</f>
        <v>0</v>
      </c>
      <c r="AJ19" s="195">
        <f>MAX(Detailed_Demanding_x_Doc_Attrib!CD67)</f>
        <v>0</v>
      </c>
      <c r="AK19" s="195">
        <f>MAX(Detailed_Demanding_x_Doc_Attrib!CE67)</f>
        <v>0</v>
      </c>
      <c r="AL19" s="195">
        <f>MAX(Detailed_Demanding_x_Doc_Attrib!CF67:CF67)</f>
        <v>0</v>
      </c>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row>
    <row r="20" spans="1:102">
      <c r="A20" s="82" t="s">
        <v>265</v>
      </c>
      <c r="B20" s="82" t="s">
        <v>571</v>
      </c>
      <c r="C20" s="82" t="s">
        <v>607</v>
      </c>
      <c r="D20" s="82" t="s">
        <v>618</v>
      </c>
      <c r="E20" s="196" t="s">
        <v>955</v>
      </c>
      <c r="F20" s="195">
        <f>MAX(Detailed_Demanding_x_Doc_Attrib!I68:L68)</f>
        <v>0</v>
      </c>
      <c r="G20" s="195">
        <f>MAX(Detailed_Demanding_x_Doc_Attrib!N68:O68)</f>
        <v>0</v>
      </c>
      <c r="H20" s="195">
        <f>Detailed_Demanding_x_Doc_Attrib!P68</f>
        <v>0</v>
      </c>
      <c r="I20" s="195">
        <f>Detailed_Demanding_x_Doc_Attrib!Q68</f>
        <v>0</v>
      </c>
      <c r="J20" s="195">
        <f t="shared" si="0"/>
        <v>0</v>
      </c>
      <c r="K20" s="195">
        <f>Detailed_Demanding_x_Doc_Attrib!R68</f>
        <v>0</v>
      </c>
      <c r="L20" s="195">
        <f>Detailed_Demanding_x_Doc_Attrib!S68</f>
        <v>0</v>
      </c>
      <c r="M20" s="195">
        <f>Detailed_Demanding_x_Doc_Attrib!T68</f>
        <v>0</v>
      </c>
      <c r="N20" s="195">
        <f>Detailed_Demanding_x_Doc_Attrib!U68</f>
        <v>0</v>
      </c>
      <c r="O20" s="195">
        <f>Detailed_Demanding_x_Doc_Attrib!V68</f>
        <v>0</v>
      </c>
      <c r="P20" s="195">
        <f>Detailed_Demanding_x_Doc_Attrib!W68</f>
        <v>0</v>
      </c>
      <c r="Q20" s="195">
        <f>Detailed_Demanding_x_Doc_Attrib!X68</f>
        <v>0</v>
      </c>
      <c r="R20" s="195">
        <f>MAX(Detailed_Demanding_x_Doc_Attrib!Z68:AB68)</f>
        <v>0</v>
      </c>
      <c r="S20" s="195">
        <f>MAX(Detailed_Demanding_x_Doc_Attrib!AC68)</f>
        <v>0</v>
      </c>
      <c r="T20" s="195">
        <f>MAX(Detailed_Demanding_x_Doc_Attrib!AD68:AF68)</f>
        <v>0</v>
      </c>
      <c r="U20" s="195">
        <f>MAX(Detailed_Demanding_x_Doc_Attrib!AG68:AH68)</f>
        <v>0</v>
      </c>
      <c r="V20" s="195">
        <f>MAX(Detailed_Demanding_x_Doc_Attrib!AJ68)</f>
        <v>0</v>
      </c>
      <c r="W20" s="195">
        <f>MAX(Detailed_Demanding_x_Doc_Attrib!AM68:AW68)</f>
        <v>0</v>
      </c>
      <c r="X20" s="195">
        <f>MAX(Detailed_Demanding_x_Doc_Attrib!AX68)</f>
        <v>0</v>
      </c>
      <c r="Y20" s="195">
        <f>MAX(Detailed_Demanding_x_Doc_Attrib!AY68)</f>
        <v>0</v>
      </c>
      <c r="Z20" s="195">
        <f>MAX(Detailed_Demanding_x_Doc_Attrib!BC68:BE68)</f>
        <v>0</v>
      </c>
      <c r="AA20" s="195">
        <f>MAX(Detailed_Demanding_x_Doc_Attrib!BJ68:BQ68)</f>
        <v>2.0869565217391304</v>
      </c>
      <c r="AB20" s="195">
        <f>MAX(Detailed_Demanding_x_Doc_Attrib!BO68:BV68)</f>
        <v>0</v>
      </c>
      <c r="AC20" s="195">
        <f>MAX(Detailed_Demanding_x_Doc_Attrib!BF68:BI68, Detailed_Demanding_x_Doc_Attrib!BP68:BQ68, Detailed_Demanding_x_Doc_Attrib!BW68:BX68)</f>
        <v>0</v>
      </c>
      <c r="AD20" s="195">
        <f>MAX(Detailed_Demanding_x_Doc_Attrib!BF68:BX68)</f>
        <v>2.0869565217391304</v>
      </c>
      <c r="AE20" s="195">
        <f>Detailed_Demanding_x_Doc_Attrib!BY68</f>
        <v>0</v>
      </c>
      <c r="AF20" s="195">
        <f>MAX(Detailed_Demanding_x_Doc_Attrib!BZ68)</f>
        <v>0</v>
      </c>
      <c r="AG20" s="195">
        <f>MAX(Detailed_Demanding_x_Doc_Attrib!CA68)</f>
        <v>0</v>
      </c>
      <c r="AH20" s="195">
        <f>MAX(Detailed_Demanding_x_Doc_Attrib!CB68)</f>
        <v>0</v>
      </c>
      <c r="AI20" s="195">
        <f>MAX(Detailed_Demanding_x_Doc_Attrib!CC68)</f>
        <v>0</v>
      </c>
      <c r="AJ20" s="195">
        <f>MAX(Detailed_Demanding_x_Doc_Attrib!CD68)</f>
        <v>0</v>
      </c>
      <c r="AK20" s="195">
        <f>MAX(Detailed_Demanding_x_Doc_Attrib!CE68)</f>
        <v>0</v>
      </c>
      <c r="AL20" s="195">
        <f>MAX(Detailed_Demanding_x_Doc_Attrib!CF68:CF68)</f>
        <v>0</v>
      </c>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row>
    <row r="21" spans="1:102">
      <c r="A21" s="82" t="s">
        <v>265</v>
      </c>
      <c r="B21" s="82" t="s">
        <v>570</v>
      </c>
      <c r="C21" s="82" t="s">
        <v>607</v>
      </c>
      <c r="D21" s="82" t="s">
        <v>360</v>
      </c>
      <c r="E21" s="165" t="s">
        <v>1305</v>
      </c>
      <c r="F21" s="195">
        <f>MAX(Detailed_Demanding_x_Doc_Attrib!I69:L69)</f>
        <v>0</v>
      </c>
      <c r="G21" s="195">
        <f>MAX(Detailed_Demanding_x_Doc_Attrib!N69:O69)</f>
        <v>0</v>
      </c>
      <c r="H21" s="195">
        <f>Detailed_Demanding_x_Doc_Attrib!P69</f>
        <v>0</v>
      </c>
      <c r="I21" s="195">
        <f>Detailed_Demanding_x_Doc_Attrib!Q69</f>
        <v>0</v>
      </c>
      <c r="J21" s="195">
        <f t="shared" si="0"/>
        <v>0</v>
      </c>
      <c r="K21" s="195">
        <f>Detailed_Demanding_x_Doc_Attrib!R69</f>
        <v>0</v>
      </c>
      <c r="L21" s="195">
        <f>Detailed_Demanding_x_Doc_Attrib!S69</f>
        <v>0</v>
      </c>
      <c r="M21" s="195">
        <f>Detailed_Demanding_x_Doc_Attrib!T69</f>
        <v>0</v>
      </c>
      <c r="N21" s="195">
        <f>Detailed_Demanding_x_Doc_Attrib!U69</f>
        <v>0</v>
      </c>
      <c r="O21" s="195">
        <f>Detailed_Demanding_x_Doc_Attrib!V69</f>
        <v>0</v>
      </c>
      <c r="P21" s="195">
        <f>Detailed_Demanding_x_Doc_Attrib!W69</f>
        <v>0</v>
      </c>
      <c r="Q21" s="195">
        <f>Detailed_Demanding_x_Doc_Attrib!X69</f>
        <v>0</v>
      </c>
      <c r="R21" s="195">
        <f>MAX(Detailed_Demanding_x_Doc_Attrib!Z69:AB69)</f>
        <v>0</v>
      </c>
      <c r="S21" s="195">
        <f>MAX(Detailed_Demanding_x_Doc_Attrib!AC69)</f>
        <v>0</v>
      </c>
      <c r="T21" s="195">
        <f>MAX(Detailed_Demanding_x_Doc_Attrib!AD69:AF69)</f>
        <v>0</v>
      </c>
      <c r="U21" s="195">
        <f>MAX(Detailed_Demanding_x_Doc_Attrib!AG69:AH69)</f>
        <v>5.4782608695652177</v>
      </c>
      <c r="V21" s="195">
        <f>MAX(Detailed_Demanding_x_Doc_Attrib!AJ69)</f>
        <v>0</v>
      </c>
      <c r="W21" s="195">
        <f>MAX(Detailed_Demanding_x_Doc_Attrib!AM69:AW69)</f>
        <v>0</v>
      </c>
      <c r="X21" s="195">
        <f>MAX(Detailed_Demanding_x_Doc_Attrib!AX69)</f>
        <v>0</v>
      </c>
      <c r="Y21" s="195">
        <f>MAX(Detailed_Demanding_x_Doc_Attrib!AY69)</f>
        <v>0</v>
      </c>
      <c r="Z21" s="195">
        <f>MAX(Detailed_Demanding_x_Doc_Attrib!BC69:BE69)</f>
        <v>0</v>
      </c>
      <c r="AA21" s="195">
        <f>MAX(Detailed_Demanding_x_Doc_Attrib!BJ69:BQ69)</f>
        <v>0</v>
      </c>
      <c r="AB21" s="195">
        <f>MAX(Detailed_Demanding_x_Doc_Attrib!BO69:BV69)</f>
        <v>4.1739130434782608</v>
      </c>
      <c r="AC21" s="195">
        <f>MAX(Detailed_Demanding_x_Doc_Attrib!BF69:BI69, Detailed_Demanding_x_Doc_Attrib!BP69:BQ69, Detailed_Demanding_x_Doc_Attrib!BW69:BX69)</f>
        <v>0</v>
      </c>
      <c r="AD21" s="195">
        <f>MAX(Detailed_Demanding_x_Doc_Attrib!BF69:BX69)</f>
        <v>4.1739130434782608</v>
      </c>
      <c r="AE21" s="195">
        <f>Detailed_Demanding_x_Doc_Attrib!BY69</f>
        <v>0</v>
      </c>
      <c r="AF21" s="195">
        <f>MAX(Detailed_Demanding_x_Doc_Attrib!BZ69)</f>
        <v>0</v>
      </c>
      <c r="AG21" s="195">
        <f>MAX(Detailed_Demanding_x_Doc_Attrib!CA69)</f>
        <v>0</v>
      </c>
      <c r="AH21" s="195">
        <f>MAX(Detailed_Demanding_x_Doc_Attrib!CB69)</f>
        <v>0</v>
      </c>
      <c r="AI21" s="195">
        <f>MAX(Detailed_Demanding_x_Doc_Attrib!CC69)</f>
        <v>0</v>
      </c>
      <c r="AJ21" s="195">
        <f>MAX(Detailed_Demanding_x_Doc_Attrib!CD69)</f>
        <v>0</v>
      </c>
      <c r="AK21" s="195">
        <f>MAX(Detailed_Demanding_x_Doc_Attrib!CE69)</f>
        <v>0</v>
      </c>
      <c r="AL21" s="195">
        <f>MAX(Detailed_Demanding_x_Doc_Attrib!CF69:CF69)</f>
        <v>0</v>
      </c>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row>
    <row r="22" spans="1:102">
      <c r="A22" s="82" t="s">
        <v>265</v>
      </c>
      <c r="B22" s="82" t="s">
        <v>642</v>
      </c>
      <c r="C22" s="82" t="s">
        <v>364</v>
      </c>
      <c r="D22" s="82" t="s">
        <v>361</v>
      </c>
      <c r="E22" s="165" t="s">
        <v>1345</v>
      </c>
      <c r="F22" s="195">
        <f>MAX(Detailed_Demanding_x_Doc_Attrib!I70:L70)</f>
        <v>0</v>
      </c>
      <c r="G22" s="195">
        <f>MAX(Detailed_Demanding_x_Doc_Attrib!N70:O70)</f>
        <v>0</v>
      </c>
      <c r="H22" s="195">
        <f>Detailed_Demanding_x_Doc_Attrib!P70</f>
        <v>0</v>
      </c>
      <c r="I22" s="195">
        <f>Detailed_Demanding_x_Doc_Attrib!Q70</f>
        <v>0.39130434782608692</v>
      </c>
      <c r="J22" s="195">
        <f t="shared" si="0"/>
        <v>0.39130434782608692</v>
      </c>
      <c r="K22" s="195">
        <f>Detailed_Demanding_x_Doc_Attrib!R70</f>
        <v>0</v>
      </c>
      <c r="L22" s="195">
        <f>Detailed_Demanding_x_Doc_Attrib!S70</f>
        <v>0</v>
      </c>
      <c r="M22" s="195">
        <f>Detailed_Demanding_x_Doc_Attrib!T70</f>
        <v>1.0434782608695652</v>
      </c>
      <c r="N22" s="195">
        <f>Detailed_Demanding_x_Doc_Attrib!U70</f>
        <v>0</v>
      </c>
      <c r="O22" s="195">
        <f>Detailed_Demanding_x_Doc_Attrib!V70</f>
        <v>0</v>
      </c>
      <c r="P22" s="195">
        <f>Detailed_Demanding_x_Doc_Attrib!W70</f>
        <v>0.26347826086956522</v>
      </c>
      <c r="Q22" s="195">
        <f>Detailed_Demanding_x_Doc_Attrib!X70</f>
        <v>0</v>
      </c>
      <c r="R22" s="195">
        <f>MAX(Detailed_Demanding_x_Doc_Attrib!Z70:AB70)</f>
        <v>0</v>
      </c>
      <c r="S22" s="195">
        <f>MAX(Detailed_Demanding_x_Doc_Attrib!AC70)</f>
        <v>0</v>
      </c>
      <c r="T22" s="195">
        <f>MAX(Detailed_Demanding_x_Doc_Attrib!AD70:AF70)</f>
        <v>0</v>
      </c>
      <c r="U22" s="195">
        <f>MAX(Detailed_Demanding_x_Doc_Attrib!AG70:AH70)</f>
        <v>3.9130434782608692</v>
      </c>
      <c r="V22" s="195">
        <f>MAX(Detailed_Demanding_x_Doc_Attrib!AJ70)</f>
        <v>0</v>
      </c>
      <c r="W22" s="195">
        <f>MAX(Detailed_Demanding_x_Doc_Attrib!AM70:AW70)</f>
        <v>0</v>
      </c>
      <c r="X22" s="195">
        <f>MAX(Detailed_Demanding_x_Doc_Attrib!AX70)</f>
        <v>0</v>
      </c>
      <c r="Y22" s="195">
        <f>MAX(Detailed_Demanding_x_Doc_Attrib!AY70)</f>
        <v>0</v>
      </c>
      <c r="Z22" s="195">
        <f>MAX(Detailed_Demanding_x_Doc_Attrib!BC70:BE70)</f>
        <v>0</v>
      </c>
      <c r="AA22" s="195">
        <f>MAX(Detailed_Demanding_x_Doc_Attrib!BJ70:BQ70)</f>
        <v>3.9130434782608692</v>
      </c>
      <c r="AB22" s="195">
        <f>MAX(Detailed_Demanding_x_Doc_Attrib!BO70:BV70)</f>
        <v>3.1304347826086953</v>
      </c>
      <c r="AC22" s="195">
        <f>MAX(Detailed_Demanding_x_Doc_Attrib!BF70:BI70, Detailed_Demanding_x_Doc_Attrib!BP70:BQ70, Detailed_Demanding_x_Doc_Attrib!BW70:BX70)</f>
        <v>0</v>
      </c>
      <c r="AD22" s="195">
        <f>MAX(Detailed_Demanding_x_Doc_Attrib!BF70:BX70)</f>
        <v>3.9130434782608692</v>
      </c>
      <c r="AE22" s="195">
        <f>Detailed_Demanding_x_Doc_Attrib!BY70</f>
        <v>0</v>
      </c>
      <c r="AF22" s="195">
        <f>MAX(Detailed_Demanding_x_Doc_Attrib!BZ70)</f>
        <v>0</v>
      </c>
      <c r="AG22" s="195">
        <f>MAX(Detailed_Demanding_x_Doc_Attrib!CA70)</f>
        <v>1.0434782608695652</v>
      </c>
      <c r="AH22" s="195">
        <f>MAX(Detailed_Demanding_x_Doc_Attrib!CB70)</f>
        <v>0</v>
      </c>
      <c r="AI22" s="195">
        <f>MAX(Detailed_Demanding_x_Doc_Attrib!CC70)</f>
        <v>0</v>
      </c>
      <c r="AJ22" s="195">
        <f>MAX(Detailed_Demanding_x_Doc_Attrib!CD70)</f>
        <v>0</v>
      </c>
      <c r="AK22" s="195">
        <f>MAX(Detailed_Demanding_x_Doc_Attrib!CE70)</f>
        <v>3.1304347826086953</v>
      </c>
      <c r="AL22" s="195">
        <f>MAX(Detailed_Demanding_x_Doc_Attrib!CF70:CF70)</f>
        <v>0</v>
      </c>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row>
    <row r="23" spans="1:102">
      <c r="A23" s="82" t="s">
        <v>265</v>
      </c>
      <c r="B23" s="82" t="s">
        <v>642</v>
      </c>
      <c r="C23" s="82" t="s">
        <v>273</v>
      </c>
      <c r="D23" s="82" t="s">
        <v>618</v>
      </c>
      <c r="E23" s="165" t="s">
        <v>957</v>
      </c>
      <c r="F23" s="195">
        <f>MAX(Detailed_Demanding_x_Doc_Attrib!I71:L71)</f>
        <v>0</v>
      </c>
      <c r="G23" s="195">
        <f>MAX(Detailed_Demanding_x_Doc_Attrib!N71:O71)</f>
        <v>0</v>
      </c>
      <c r="H23" s="195">
        <f>Detailed_Demanding_x_Doc_Attrib!P71</f>
        <v>0</v>
      </c>
      <c r="I23" s="195">
        <f>Detailed_Demanding_x_Doc_Attrib!Q71</f>
        <v>0</v>
      </c>
      <c r="J23" s="195">
        <f t="shared" si="0"/>
        <v>0</v>
      </c>
      <c r="K23" s="195">
        <f>Detailed_Demanding_x_Doc_Attrib!R71</f>
        <v>0</v>
      </c>
      <c r="L23" s="195">
        <f>Detailed_Demanding_x_Doc_Attrib!S71</f>
        <v>0</v>
      </c>
      <c r="M23" s="195">
        <f>Detailed_Demanding_x_Doc_Attrib!T71</f>
        <v>0</v>
      </c>
      <c r="N23" s="195">
        <f>Detailed_Demanding_x_Doc_Attrib!U71</f>
        <v>0</v>
      </c>
      <c r="O23" s="195">
        <f>Detailed_Demanding_x_Doc_Attrib!V71</f>
        <v>0</v>
      </c>
      <c r="P23" s="195">
        <f>Detailed_Demanding_x_Doc_Attrib!W71</f>
        <v>0</v>
      </c>
      <c r="Q23" s="195">
        <f>Detailed_Demanding_x_Doc_Attrib!X71</f>
        <v>0</v>
      </c>
      <c r="R23" s="195">
        <f>MAX(Detailed_Demanding_x_Doc_Attrib!Z71:AB71)</f>
        <v>0</v>
      </c>
      <c r="S23" s="195">
        <f>MAX(Detailed_Demanding_x_Doc_Attrib!AC71)</f>
        <v>0</v>
      </c>
      <c r="T23" s="195">
        <f>MAX(Detailed_Demanding_x_Doc_Attrib!AD71:AF71)</f>
        <v>0</v>
      </c>
      <c r="U23" s="195">
        <f>MAX(Detailed_Demanding_x_Doc_Attrib!AG71:AH71)</f>
        <v>2.4347826086956523</v>
      </c>
      <c r="V23" s="195">
        <f>MAX(Detailed_Demanding_x_Doc_Attrib!AJ71)</f>
        <v>0</v>
      </c>
      <c r="W23" s="195">
        <f>MAX(Detailed_Demanding_x_Doc_Attrib!AM71:AW71)</f>
        <v>0</v>
      </c>
      <c r="X23" s="195">
        <f>MAX(Detailed_Demanding_x_Doc_Attrib!AX71)</f>
        <v>0</v>
      </c>
      <c r="Y23" s="195">
        <f>MAX(Detailed_Demanding_x_Doc_Attrib!AY71)</f>
        <v>0</v>
      </c>
      <c r="Z23" s="195">
        <f>MAX(Detailed_Demanding_x_Doc_Attrib!BC71:BE71)</f>
        <v>0</v>
      </c>
      <c r="AA23" s="195">
        <f>MAX(Detailed_Demanding_x_Doc_Attrib!BJ71:BQ71)</f>
        <v>3.1304347826086953</v>
      </c>
      <c r="AB23" s="195">
        <f>MAX(Detailed_Demanding_x_Doc_Attrib!BO71:BV71)</f>
        <v>0.69565217391304346</v>
      </c>
      <c r="AC23" s="195">
        <f>MAX(Detailed_Demanding_x_Doc_Attrib!BF71:BI71, Detailed_Demanding_x_Doc_Attrib!BP71:BQ71, Detailed_Demanding_x_Doc_Attrib!BW71:BX71)</f>
        <v>0</v>
      </c>
      <c r="AD23" s="195">
        <f>MAX(Detailed_Demanding_x_Doc_Attrib!BF71:BX71)</f>
        <v>3.1304347826086953</v>
      </c>
      <c r="AE23" s="195">
        <f>Detailed_Demanding_x_Doc_Attrib!BY71</f>
        <v>0</v>
      </c>
      <c r="AF23" s="195">
        <f>MAX(Detailed_Demanding_x_Doc_Attrib!BZ71)</f>
        <v>0</v>
      </c>
      <c r="AG23" s="195">
        <f>MAX(Detailed_Demanding_x_Doc_Attrib!CA71)</f>
        <v>0</v>
      </c>
      <c r="AH23" s="195">
        <f>MAX(Detailed_Demanding_x_Doc_Attrib!CB71)</f>
        <v>0</v>
      </c>
      <c r="AI23" s="195">
        <f>MAX(Detailed_Demanding_x_Doc_Attrib!CC71)</f>
        <v>0</v>
      </c>
      <c r="AJ23" s="195">
        <f>MAX(Detailed_Demanding_x_Doc_Attrib!CD71)</f>
        <v>0</v>
      </c>
      <c r="AK23" s="195">
        <f>MAX(Detailed_Demanding_x_Doc_Attrib!CE71)</f>
        <v>0</v>
      </c>
      <c r="AL23" s="195">
        <f>MAX(Detailed_Demanding_x_Doc_Attrib!CF71:CF71)</f>
        <v>0</v>
      </c>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row>
    <row r="24" spans="1:102">
      <c r="A24" s="82" t="s">
        <v>268</v>
      </c>
      <c r="B24" s="82" t="s">
        <v>1051</v>
      </c>
      <c r="C24" s="82" t="s">
        <v>607</v>
      </c>
      <c r="D24" s="82" t="s">
        <v>356</v>
      </c>
      <c r="E24" s="165" t="s">
        <v>1136</v>
      </c>
      <c r="F24" s="195">
        <f>MAX(Detailed_Demanding_x_Doc_Attrib!I72:L72)</f>
        <v>0</v>
      </c>
      <c r="G24" s="195">
        <f>MAX(Detailed_Demanding_x_Doc_Attrib!N72:O72)</f>
        <v>0</v>
      </c>
      <c r="H24" s="195">
        <f>Detailed_Demanding_x_Doc_Attrib!P72</f>
        <v>0</v>
      </c>
      <c r="I24" s="195">
        <f>Detailed_Demanding_x_Doc_Attrib!Q72</f>
        <v>0</v>
      </c>
      <c r="J24" s="195">
        <f t="shared" si="0"/>
        <v>0</v>
      </c>
      <c r="K24" s="195">
        <f>Detailed_Demanding_x_Doc_Attrib!R72</f>
        <v>0</v>
      </c>
      <c r="L24" s="195">
        <f>Detailed_Demanding_x_Doc_Attrib!S72</f>
        <v>0</v>
      </c>
      <c r="M24" s="195">
        <f>Detailed_Demanding_x_Doc_Attrib!T72</f>
        <v>0</v>
      </c>
      <c r="N24" s="195">
        <f>Detailed_Demanding_x_Doc_Attrib!U72</f>
        <v>0</v>
      </c>
      <c r="O24" s="195">
        <f>Detailed_Demanding_x_Doc_Attrib!V72</f>
        <v>0</v>
      </c>
      <c r="P24" s="195">
        <f>Detailed_Demanding_x_Doc_Attrib!W72</f>
        <v>0</v>
      </c>
      <c r="Q24" s="195">
        <f>Detailed_Demanding_x_Doc_Attrib!X72</f>
        <v>0</v>
      </c>
      <c r="R24" s="195">
        <f>MAX(Detailed_Demanding_x_Doc_Attrib!Z72:AB72)</f>
        <v>0</v>
      </c>
      <c r="S24" s="195">
        <f>MAX(Detailed_Demanding_x_Doc_Attrib!AC72)</f>
        <v>0</v>
      </c>
      <c r="T24" s="195">
        <f>MAX(Detailed_Demanding_x_Doc_Attrib!AD72:AF72)</f>
        <v>0</v>
      </c>
      <c r="U24" s="195">
        <f>MAX(Detailed_Demanding_x_Doc_Attrib!AG72:AH72)</f>
        <v>0</v>
      </c>
      <c r="V24" s="195">
        <f>MAX(Detailed_Demanding_x_Doc_Attrib!AJ72)</f>
        <v>0</v>
      </c>
      <c r="W24" s="195">
        <f>MAX(Detailed_Demanding_x_Doc_Attrib!AM72:AW72)</f>
        <v>0</v>
      </c>
      <c r="X24" s="195">
        <f>MAX(Detailed_Demanding_x_Doc_Attrib!AX72)</f>
        <v>0</v>
      </c>
      <c r="Y24" s="195">
        <f>MAX(Detailed_Demanding_x_Doc_Attrib!AY72)</f>
        <v>0</v>
      </c>
      <c r="Z24" s="195">
        <f>MAX(Detailed_Demanding_x_Doc_Attrib!BC72:BE72)</f>
        <v>0</v>
      </c>
      <c r="AA24" s="195">
        <f>MAX(Detailed_Demanding_x_Doc_Attrib!BJ72:BQ72)</f>
        <v>0</v>
      </c>
      <c r="AB24" s="195">
        <f>MAX(Detailed_Demanding_x_Doc_Attrib!BO72:BV72)</f>
        <v>1.2000000000000002</v>
      </c>
      <c r="AC24" s="195">
        <f>MAX(Detailed_Demanding_x_Doc_Attrib!BF72:BI72, Detailed_Demanding_x_Doc_Attrib!BP72:BQ72, Detailed_Demanding_x_Doc_Attrib!BW72:BX72)</f>
        <v>0.4</v>
      </c>
      <c r="AD24" s="195">
        <f>MAX(Detailed_Demanding_x_Doc_Attrib!BF72:BX72)</f>
        <v>1.2000000000000002</v>
      </c>
      <c r="AE24" s="195">
        <f>Detailed_Demanding_x_Doc_Attrib!BY72</f>
        <v>0</v>
      </c>
      <c r="AF24" s="195">
        <f>MAX(Detailed_Demanding_x_Doc_Attrib!BZ72)</f>
        <v>0</v>
      </c>
      <c r="AG24" s="195">
        <f>MAX(Detailed_Demanding_x_Doc_Attrib!CA72)</f>
        <v>0</v>
      </c>
      <c r="AH24" s="195">
        <f>MAX(Detailed_Demanding_x_Doc_Attrib!CB72)</f>
        <v>0</v>
      </c>
      <c r="AI24" s="195">
        <f>MAX(Detailed_Demanding_x_Doc_Attrib!CC72)</f>
        <v>0</v>
      </c>
      <c r="AJ24" s="195">
        <f>MAX(Detailed_Demanding_x_Doc_Attrib!CD72)</f>
        <v>0</v>
      </c>
      <c r="AK24" s="195">
        <f>MAX(Detailed_Demanding_x_Doc_Attrib!CE72)</f>
        <v>0</v>
      </c>
      <c r="AL24" s="195">
        <f>MAX(Detailed_Demanding_x_Doc_Attrib!CF72:CF72)</f>
        <v>0</v>
      </c>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row>
    <row r="25" spans="1:102">
      <c r="A25" s="82" t="s">
        <v>268</v>
      </c>
      <c r="B25" s="82" t="s">
        <v>566</v>
      </c>
      <c r="C25" s="82" t="s">
        <v>273</v>
      </c>
      <c r="D25" s="82" t="s">
        <v>358</v>
      </c>
      <c r="E25" s="165" t="s">
        <v>1270</v>
      </c>
      <c r="F25" s="195">
        <f>MAX(Detailed_Demanding_x_Doc_Attrib!I73:L73)</f>
        <v>0</v>
      </c>
      <c r="G25" s="195">
        <f>MAX(Detailed_Demanding_x_Doc_Attrib!N73:O73)</f>
        <v>0</v>
      </c>
      <c r="H25" s="195">
        <f>Detailed_Demanding_x_Doc_Attrib!P73</f>
        <v>0</v>
      </c>
      <c r="I25" s="195">
        <f>Detailed_Demanding_x_Doc_Attrib!Q73</f>
        <v>0</v>
      </c>
      <c r="J25" s="195">
        <f t="shared" si="0"/>
        <v>0</v>
      </c>
      <c r="K25" s="195">
        <f>Detailed_Demanding_x_Doc_Attrib!R73</f>
        <v>0</v>
      </c>
      <c r="L25" s="195">
        <f>Detailed_Demanding_x_Doc_Attrib!S73</f>
        <v>0</v>
      </c>
      <c r="M25" s="195">
        <f>Detailed_Demanding_x_Doc_Attrib!T73</f>
        <v>0</v>
      </c>
      <c r="N25" s="195">
        <f>Detailed_Demanding_x_Doc_Attrib!U73</f>
        <v>0</v>
      </c>
      <c r="O25" s="195">
        <f>Detailed_Demanding_x_Doc_Attrib!V73</f>
        <v>0</v>
      </c>
      <c r="P25" s="195">
        <f>Detailed_Demanding_x_Doc_Attrib!W73</f>
        <v>0</v>
      </c>
      <c r="Q25" s="195">
        <f>Detailed_Demanding_x_Doc_Attrib!X73</f>
        <v>0</v>
      </c>
      <c r="R25" s="195">
        <f>MAX(Detailed_Demanding_x_Doc_Attrib!Z73:AB73)</f>
        <v>0</v>
      </c>
      <c r="S25" s="195">
        <f>MAX(Detailed_Demanding_x_Doc_Attrib!AC73)</f>
        <v>0</v>
      </c>
      <c r="T25" s="195">
        <f>MAX(Detailed_Demanding_x_Doc_Attrib!AD73:AF73)</f>
        <v>0</v>
      </c>
      <c r="U25" s="195">
        <f>MAX(Detailed_Demanding_x_Doc_Attrib!AG73:AH73)</f>
        <v>0</v>
      </c>
      <c r="V25" s="195">
        <f>MAX(Detailed_Demanding_x_Doc_Attrib!AJ73)</f>
        <v>0</v>
      </c>
      <c r="W25" s="195">
        <f>MAX(Detailed_Demanding_x_Doc_Attrib!AM73:AW73)</f>
        <v>0</v>
      </c>
      <c r="X25" s="195">
        <f>MAX(Detailed_Demanding_x_Doc_Attrib!AX73)</f>
        <v>0</v>
      </c>
      <c r="Y25" s="195">
        <f>MAX(Detailed_Demanding_x_Doc_Attrib!AY73)</f>
        <v>0</v>
      </c>
      <c r="Z25" s="195">
        <f>MAX(Detailed_Demanding_x_Doc_Attrib!BC73:BE73)</f>
        <v>0</v>
      </c>
      <c r="AA25" s="195">
        <f>MAX(Detailed_Demanding_x_Doc_Attrib!BJ73:BQ73)</f>
        <v>0</v>
      </c>
      <c r="AB25" s="195">
        <f>MAX(Detailed_Demanding_x_Doc_Attrib!BO73:BV73)</f>
        <v>0</v>
      </c>
      <c r="AC25" s="195">
        <f>MAX(Detailed_Demanding_x_Doc_Attrib!BF73:BI73, Detailed_Demanding_x_Doc_Attrib!BP73:BQ73, Detailed_Demanding_x_Doc_Attrib!BW73:BX73)</f>
        <v>0</v>
      </c>
      <c r="AD25" s="195">
        <f>MAX(Detailed_Demanding_x_Doc_Attrib!BF73:BX73)</f>
        <v>0</v>
      </c>
      <c r="AE25" s="195">
        <f>Detailed_Demanding_x_Doc_Attrib!BY73</f>
        <v>0</v>
      </c>
      <c r="AF25" s="195">
        <f>MAX(Detailed_Demanding_x_Doc_Attrib!BZ73)</f>
        <v>0</v>
      </c>
      <c r="AG25" s="195">
        <f>MAX(Detailed_Demanding_x_Doc_Attrib!CA73)</f>
        <v>0</v>
      </c>
      <c r="AH25" s="195">
        <f>MAX(Detailed_Demanding_x_Doc_Attrib!CB73)</f>
        <v>0</v>
      </c>
      <c r="AI25" s="195">
        <f>MAX(Detailed_Demanding_x_Doc_Attrib!CC73)</f>
        <v>0</v>
      </c>
      <c r="AJ25" s="195">
        <f>MAX(Detailed_Demanding_x_Doc_Attrib!CD73)</f>
        <v>0</v>
      </c>
      <c r="AK25" s="195">
        <f>MAX(Detailed_Demanding_x_Doc_Attrib!CE73)</f>
        <v>0.90000000000000013</v>
      </c>
      <c r="AL25" s="195">
        <f>MAX(Detailed_Demanding_x_Doc_Attrib!CF73:CF73)</f>
        <v>0</v>
      </c>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row>
    <row r="26" spans="1:102">
      <c r="A26" s="82" t="s">
        <v>268</v>
      </c>
      <c r="B26" s="82" t="s">
        <v>571</v>
      </c>
      <c r="C26" s="82" t="s">
        <v>607</v>
      </c>
      <c r="D26" s="82" t="s">
        <v>358</v>
      </c>
      <c r="E26" s="165" t="s">
        <v>1126</v>
      </c>
      <c r="F26" s="195">
        <f>MAX(Detailed_Demanding_x_Doc_Attrib!I74:L74)</f>
        <v>0</v>
      </c>
      <c r="G26" s="195">
        <f>MAX(Detailed_Demanding_x_Doc_Attrib!N74:O74)</f>
        <v>0</v>
      </c>
      <c r="H26" s="195">
        <f>Detailed_Demanding_x_Doc_Attrib!P74</f>
        <v>0</v>
      </c>
      <c r="I26" s="195">
        <f>Detailed_Demanding_x_Doc_Attrib!Q74</f>
        <v>0</v>
      </c>
      <c r="J26" s="195">
        <f t="shared" si="0"/>
        <v>0</v>
      </c>
      <c r="K26" s="195">
        <f>Detailed_Demanding_x_Doc_Attrib!R74</f>
        <v>0</v>
      </c>
      <c r="L26" s="195">
        <f>Detailed_Demanding_x_Doc_Attrib!S74</f>
        <v>0</v>
      </c>
      <c r="M26" s="195">
        <f>Detailed_Demanding_x_Doc_Attrib!T74</f>
        <v>0</v>
      </c>
      <c r="N26" s="195">
        <f>Detailed_Demanding_x_Doc_Attrib!U74</f>
        <v>0</v>
      </c>
      <c r="O26" s="195">
        <f>Detailed_Demanding_x_Doc_Attrib!V74</f>
        <v>0</v>
      </c>
      <c r="P26" s="195">
        <f>Detailed_Demanding_x_Doc_Attrib!W74</f>
        <v>0</v>
      </c>
      <c r="Q26" s="195">
        <f>Detailed_Demanding_x_Doc_Attrib!X74</f>
        <v>0</v>
      </c>
      <c r="R26" s="195">
        <f>MAX(Detailed_Demanding_x_Doc_Attrib!Z74:AB74)</f>
        <v>0</v>
      </c>
      <c r="S26" s="195">
        <f>MAX(Detailed_Demanding_x_Doc_Attrib!AC74)</f>
        <v>0</v>
      </c>
      <c r="T26" s="195">
        <f>MAX(Detailed_Demanding_x_Doc_Attrib!AD74:AF74)</f>
        <v>0</v>
      </c>
      <c r="U26" s="195">
        <f>MAX(Detailed_Demanding_x_Doc_Attrib!AG74:AH74)</f>
        <v>0</v>
      </c>
      <c r="V26" s="195">
        <f>MAX(Detailed_Demanding_x_Doc_Attrib!AJ74)</f>
        <v>0</v>
      </c>
      <c r="W26" s="195">
        <f>MAX(Detailed_Demanding_x_Doc_Attrib!AM74:AW74)</f>
        <v>0</v>
      </c>
      <c r="X26" s="195">
        <f>MAX(Detailed_Demanding_x_Doc_Attrib!AX74)</f>
        <v>0</v>
      </c>
      <c r="Y26" s="195">
        <f>MAX(Detailed_Demanding_x_Doc_Attrib!AY74)</f>
        <v>0</v>
      </c>
      <c r="Z26" s="195">
        <f>MAX(Detailed_Demanding_x_Doc_Attrib!BC74:BE74)</f>
        <v>0</v>
      </c>
      <c r="AA26" s="195">
        <f>MAX(Detailed_Demanding_x_Doc_Attrib!BJ74:BQ74)</f>
        <v>0</v>
      </c>
      <c r="AB26" s="195">
        <f>MAX(Detailed_Demanding_x_Doc_Attrib!BO74:BV74)</f>
        <v>0.36</v>
      </c>
      <c r="AC26" s="195">
        <f>MAX(Detailed_Demanding_x_Doc_Attrib!BF74:BI74, Detailed_Demanding_x_Doc_Attrib!BP74:BQ74, Detailed_Demanding_x_Doc_Attrib!BW74:BX74)</f>
        <v>0.16</v>
      </c>
      <c r="AD26" s="195">
        <f>MAX(Detailed_Demanding_x_Doc_Attrib!BF74:BX74)</f>
        <v>0.36</v>
      </c>
      <c r="AE26" s="195">
        <f>Detailed_Demanding_x_Doc_Attrib!BY74</f>
        <v>0</v>
      </c>
      <c r="AF26" s="195">
        <f>MAX(Detailed_Demanding_x_Doc_Attrib!BZ74)</f>
        <v>0</v>
      </c>
      <c r="AG26" s="195">
        <f>MAX(Detailed_Demanding_x_Doc_Attrib!CA74)</f>
        <v>0</v>
      </c>
      <c r="AH26" s="195">
        <f>MAX(Detailed_Demanding_x_Doc_Attrib!CB74)</f>
        <v>0</v>
      </c>
      <c r="AI26" s="195">
        <f>MAX(Detailed_Demanding_x_Doc_Attrib!CC74)</f>
        <v>0</v>
      </c>
      <c r="AJ26" s="195">
        <f>MAX(Detailed_Demanding_x_Doc_Attrib!CD74)</f>
        <v>0</v>
      </c>
      <c r="AK26" s="195">
        <f>MAX(Detailed_Demanding_x_Doc_Attrib!CE74)</f>
        <v>0</v>
      </c>
      <c r="AL26" s="195">
        <f>MAX(Detailed_Demanding_x_Doc_Attrib!CF74:CF74)</f>
        <v>0</v>
      </c>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row>
    <row r="27" spans="1:102">
      <c r="A27" s="82" t="s">
        <v>268</v>
      </c>
      <c r="B27" s="82" t="s">
        <v>566</v>
      </c>
      <c r="C27" s="82" t="s">
        <v>273</v>
      </c>
      <c r="D27" s="82" t="s">
        <v>358</v>
      </c>
      <c r="E27" s="165" t="s">
        <v>448</v>
      </c>
      <c r="F27" s="195">
        <f>MAX(Detailed_Demanding_x_Doc_Attrib!I75:L75)</f>
        <v>0</v>
      </c>
      <c r="G27" s="195">
        <f>MAX(Detailed_Demanding_x_Doc_Attrib!N75:O75)</f>
        <v>0</v>
      </c>
      <c r="H27" s="195">
        <f>Detailed_Demanding_x_Doc_Attrib!P75</f>
        <v>0</v>
      </c>
      <c r="I27" s="195">
        <f>Detailed_Demanding_x_Doc_Attrib!Q75</f>
        <v>4.4999999999999998E-2</v>
      </c>
      <c r="J27" s="195">
        <f t="shared" si="0"/>
        <v>4.4999999999999998E-2</v>
      </c>
      <c r="K27" s="195">
        <f>Detailed_Demanding_x_Doc_Attrib!R75</f>
        <v>0</v>
      </c>
      <c r="L27" s="195">
        <f>Detailed_Demanding_x_Doc_Attrib!S75</f>
        <v>0</v>
      </c>
      <c r="M27" s="195">
        <f>Detailed_Demanding_x_Doc_Attrib!T75</f>
        <v>0</v>
      </c>
      <c r="N27" s="195">
        <f>Detailed_Demanding_x_Doc_Attrib!U75</f>
        <v>0</v>
      </c>
      <c r="O27" s="195">
        <f>Detailed_Demanding_x_Doc_Attrib!V75</f>
        <v>0</v>
      </c>
      <c r="P27" s="195">
        <f>Detailed_Demanding_x_Doc_Attrib!W75</f>
        <v>6.0600000000000001E-2</v>
      </c>
      <c r="Q27" s="195">
        <f>Detailed_Demanding_x_Doc_Attrib!X75</f>
        <v>0</v>
      </c>
      <c r="R27" s="195">
        <f>MAX(Detailed_Demanding_x_Doc_Attrib!Z75:AB75)</f>
        <v>0</v>
      </c>
      <c r="S27" s="195">
        <f>MAX(Detailed_Demanding_x_Doc_Attrib!AC75)</f>
        <v>0</v>
      </c>
      <c r="T27" s="195">
        <f>MAX(Detailed_Demanding_x_Doc_Attrib!AD75:AF75)</f>
        <v>0</v>
      </c>
      <c r="U27" s="195">
        <f>MAX(Detailed_Demanding_x_Doc_Attrib!AG75:AH75)</f>
        <v>0</v>
      </c>
      <c r="V27" s="195">
        <f>MAX(Detailed_Demanding_x_Doc_Attrib!AJ75)</f>
        <v>0</v>
      </c>
      <c r="W27" s="195">
        <f>MAX(Detailed_Demanding_x_Doc_Attrib!AM75:AW75)</f>
        <v>0</v>
      </c>
      <c r="X27" s="195">
        <f>MAX(Detailed_Demanding_x_Doc_Attrib!AX75)</f>
        <v>0</v>
      </c>
      <c r="Y27" s="195">
        <f>MAX(Detailed_Demanding_x_Doc_Attrib!AY75)</f>
        <v>0</v>
      </c>
      <c r="Z27" s="195">
        <f>MAX(Detailed_Demanding_x_Doc_Attrib!BC75:BE75)</f>
        <v>0</v>
      </c>
      <c r="AA27" s="195">
        <f>MAX(Detailed_Demanding_x_Doc_Attrib!BJ75:BQ75)</f>
        <v>0.48</v>
      </c>
      <c r="AB27" s="195">
        <f>MAX(Detailed_Demanding_x_Doc_Attrib!BO75:BV75)</f>
        <v>0.24</v>
      </c>
      <c r="AC27" s="195">
        <f>MAX(Detailed_Demanding_x_Doc_Attrib!BF75:BI75, Detailed_Demanding_x_Doc_Attrib!BP75:BQ75, Detailed_Demanding_x_Doc_Attrib!BW75:BX75)</f>
        <v>0</v>
      </c>
      <c r="AD27" s="195">
        <f>MAX(Detailed_Demanding_x_Doc_Attrib!BF75:BX75)</f>
        <v>0.48</v>
      </c>
      <c r="AE27" s="195">
        <f>Detailed_Demanding_x_Doc_Attrib!BY75</f>
        <v>0</v>
      </c>
      <c r="AF27" s="195">
        <f>MAX(Detailed_Demanding_x_Doc_Attrib!BZ75)</f>
        <v>0.24</v>
      </c>
      <c r="AG27" s="195">
        <f>MAX(Detailed_Demanding_x_Doc_Attrib!CA75)</f>
        <v>0</v>
      </c>
      <c r="AH27" s="195">
        <f>MAX(Detailed_Demanding_x_Doc_Attrib!CB75)</f>
        <v>0</v>
      </c>
      <c r="AI27" s="195">
        <f>MAX(Detailed_Demanding_x_Doc_Attrib!CC75)</f>
        <v>0</v>
      </c>
      <c r="AJ27" s="195">
        <f>MAX(Detailed_Demanding_x_Doc_Attrib!CD75)</f>
        <v>0</v>
      </c>
      <c r="AK27" s="195">
        <f>MAX(Detailed_Demanding_x_Doc_Attrib!CE75)</f>
        <v>0</v>
      </c>
      <c r="AL27" s="195">
        <f>MAX(Detailed_Demanding_x_Doc_Attrib!CF75:CF75)</f>
        <v>0</v>
      </c>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row>
    <row r="28" spans="1:102">
      <c r="A28" s="82" t="s">
        <v>268</v>
      </c>
      <c r="B28" s="82" t="s">
        <v>566</v>
      </c>
      <c r="C28" s="82" t="s">
        <v>273</v>
      </c>
      <c r="D28" s="82" t="s">
        <v>358</v>
      </c>
      <c r="E28" s="165" t="s">
        <v>449</v>
      </c>
      <c r="F28" s="195">
        <f>MAX(Detailed_Demanding_x_Doc_Attrib!I76:L76)</f>
        <v>0</v>
      </c>
      <c r="G28" s="195">
        <f>MAX(Detailed_Demanding_x_Doc_Attrib!N76:O76)</f>
        <v>0</v>
      </c>
      <c r="H28" s="195">
        <f>Detailed_Demanding_x_Doc_Attrib!P76</f>
        <v>0</v>
      </c>
      <c r="I28" s="195">
        <f>Detailed_Demanding_x_Doc_Attrib!Q76</f>
        <v>4.4999999999999998E-2</v>
      </c>
      <c r="J28" s="195">
        <f t="shared" si="0"/>
        <v>4.4999999999999998E-2</v>
      </c>
      <c r="K28" s="195">
        <f>Detailed_Demanding_x_Doc_Attrib!R76</f>
        <v>0</v>
      </c>
      <c r="L28" s="195">
        <f>Detailed_Demanding_x_Doc_Attrib!S76</f>
        <v>0</v>
      </c>
      <c r="M28" s="195">
        <f>Detailed_Demanding_x_Doc_Attrib!T76</f>
        <v>0</v>
      </c>
      <c r="N28" s="195">
        <f>Detailed_Demanding_x_Doc_Attrib!U76</f>
        <v>0</v>
      </c>
      <c r="O28" s="195">
        <f>Detailed_Demanding_x_Doc_Attrib!V76</f>
        <v>0</v>
      </c>
      <c r="P28" s="195">
        <f>Detailed_Demanding_x_Doc_Attrib!W76</f>
        <v>6.0600000000000001E-2</v>
      </c>
      <c r="Q28" s="195">
        <f>Detailed_Demanding_x_Doc_Attrib!X76</f>
        <v>0</v>
      </c>
      <c r="R28" s="195">
        <f>MAX(Detailed_Demanding_x_Doc_Attrib!Z76:AB76)</f>
        <v>0</v>
      </c>
      <c r="S28" s="195">
        <f>MAX(Detailed_Demanding_x_Doc_Attrib!AC76)</f>
        <v>0</v>
      </c>
      <c r="T28" s="195">
        <f>MAX(Detailed_Demanding_x_Doc_Attrib!AD76:AF76)</f>
        <v>0</v>
      </c>
      <c r="U28" s="195">
        <f>MAX(Detailed_Demanding_x_Doc_Attrib!AG76:AH76)</f>
        <v>0</v>
      </c>
      <c r="V28" s="195">
        <f>MAX(Detailed_Demanding_x_Doc_Attrib!AJ76)</f>
        <v>0</v>
      </c>
      <c r="W28" s="195">
        <f>MAX(Detailed_Demanding_x_Doc_Attrib!AM76:AW76)</f>
        <v>0</v>
      </c>
      <c r="X28" s="195">
        <f>MAX(Detailed_Demanding_x_Doc_Attrib!AX76)</f>
        <v>0</v>
      </c>
      <c r="Y28" s="195">
        <f>MAX(Detailed_Demanding_x_Doc_Attrib!AY76)</f>
        <v>0</v>
      </c>
      <c r="Z28" s="195">
        <f>MAX(Detailed_Demanding_x_Doc_Attrib!BC76:BE76)</f>
        <v>0</v>
      </c>
      <c r="AA28" s="195">
        <f>MAX(Detailed_Demanding_x_Doc_Attrib!BJ76:BQ76)</f>
        <v>0.48</v>
      </c>
      <c r="AB28" s="195">
        <f>MAX(Detailed_Demanding_x_Doc_Attrib!BO76:BV76)</f>
        <v>0.54</v>
      </c>
      <c r="AC28" s="195">
        <f>MAX(Detailed_Demanding_x_Doc_Attrib!BF76:BI76, Detailed_Demanding_x_Doc_Attrib!BP76:BQ76, Detailed_Demanding_x_Doc_Attrib!BW76:BX76)</f>
        <v>0.36</v>
      </c>
      <c r="AD28" s="195">
        <f>MAX(Detailed_Demanding_x_Doc_Attrib!BF76:BX76)</f>
        <v>0.54</v>
      </c>
      <c r="AE28" s="195">
        <f>Detailed_Demanding_x_Doc_Attrib!BY76</f>
        <v>0</v>
      </c>
      <c r="AF28" s="195">
        <f>MAX(Detailed_Demanding_x_Doc_Attrib!BZ76)</f>
        <v>0</v>
      </c>
      <c r="AG28" s="195">
        <f>MAX(Detailed_Demanding_x_Doc_Attrib!CA76)</f>
        <v>0</v>
      </c>
      <c r="AH28" s="195">
        <f>MAX(Detailed_Demanding_x_Doc_Attrib!CB76)</f>
        <v>0</v>
      </c>
      <c r="AI28" s="195">
        <f>MAX(Detailed_Demanding_x_Doc_Attrib!CC76)</f>
        <v>0</v>
      </c>
      <c r="AJ28" s="195">
        <f>MAX(Detailed_Demanding_x_Doc_Attrib!CD76)</f>
        <v>0</v>
      </c>
      <c r="AK28" s="195">
        <f>MAX(Detailed_Demanding_x_Doc_Attrib!CE76)</f>
        <v>0</v>
      </c>
      <c r="AL28" s="195">
        <f>MAX(Detailed_Demanding_x_Doc_Attrib!CF76:CF76)</f>
        <v>0</v>
      </c>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row>
    <row r="29" spans="1:102">
      <c r="A29" s="82" t="s">
        <v>268</v>
      </c>
      <c r="B29" s="82" t="s">
        <v>567</v>
      </c>
      <c r="C29" s="82" t="s">
        <v>363</v>
      </c>
      <c r="D29" s="82" t="s">
        <v>361</v>
      </c>
      <c r="E29" s="165" t="s">
        <v>1120</v>
      </c>
      <c r="F29" s="195">
        <f>MAX(Detailed_Demanding_x_Doc_Attrib!I77:L77)</f>
        <v>0</v>
      </c>
      <c r="G29" s="195">
        <f>MAX(Detailed_Demanding_x_Doc_Attrib!N77:O77)</f>
        <v>0</v>
      </c>
      <c r="H29" s="195">
        <f>Detailed_Demanding_x_Doc_Attrib!P77</f>
        <v>0</v>
      </c>
      <c r="I29" s="195">
        <f>Detailed_Demanding_x_Doc_Attrib!Q77</f>
        <v>0</v>
      </c>
      <c r="J29" s="195">
        <f t="shared" si="0"/>
        <v>0</v>
      </c>
      <c r="K29" s="195">
        <f>Detailed_Demanding_x_Doc_Attrib!R77</f>
        <v>0</v>
      </c>
      <c r="L29" s="195">
        <f>Detailed_Demanding_x_Doc_Attrib!S77</f>
        <v>0</v>
      </c>
      <c r="M29" s="195">
        <f>Detailed_Demanding_x_Doc_Attrib!T77</f>
        <v>0</v>
      </c>
      <c r="N29" s="195">
        <f>Detailed_Demanding_x_Doc_Attrib!U77</f>
        <v>0</v>
      </c>
      <c r="O29" s="195">
        <f>Detailed_Demanding_x_Doc_Attrib!V77</f>
        <v>0</v>
      </c>
      <c r="P29" s="195">
        <f>Detailed_Demanding_x_Doc_Attrib!W77</f>
        <v>0</v>
      </c>
      <c r="Q29" s="195">
        <f>Detailed_Demanding_x_Doc_Attrib!X77</f>
        <v>0</v>
      </c>
      <c r="R29" s="195">
        <f>MAX(Detailed_Demanding_x_Doc_Attrib!Z77:AB77)</f>
        <v>0</v>
      </c>
      <c r="S29" s="195">
        <f>MAX(Detailed_Demanding_x_Doc_Attrib!AC77)</f>
        <v>0</v>
      </c>
      <c r="T29" s="195">
        <f>MAX(Detailed_Demanding_x_Doc_Attrib!AD77:AF77)</f>
        <v>0</v>
      </c>
      <c r="U29" s="195">
        <f>MAX(Detailed_Demanding_x_Doc_Attrib!AG77:AH77)</f>
        <v>0</v>
      </c>
      <c r="V29" s="195">
        <f>MAX(Detailed_Demanding_x_Doc_Attrib!AJ77)</f>
        <v>0</v>
      </c>
      <c r="W29" s="195">
        <f>MAX(Detailed_Demanding_x_Doc_Attrib!AM77:AW77)</f>
        <v>4.0399999999999998E-2</v>
      </c>
      <c r="X29" s="195">
        <f>MAX(Detailed_Demanding_x_Doc_Attrib!AX77)</f>
        <v>0</v>
      </c>
      <c r="Y29" s="195">
        <f>MAX(Detailed_Demanding_x_Doc_Attrib!AY77)</f>
        <v>0</v>
      </c>
      <c r="Z29" s="195">
        <f>MAX(Detailed_Demanding_x_Doc_Attrib!BC77:BE77)</f>
        <v>0</v>
      </c>
      <c r="AA29" s="195">
        <f>MAX(Detailed_Demanding_x_Doc_Attrib!BJ77:BQ77)</f>
        <v>0.24</v>
      </c>
      <c r="AB29" s="195">
        <f>MAX(Detailed_Demanding_x_Doc_Attrib!BO77:BV77)</f>
        <v>0.8</v>
      </c>
      <c r="AC29" s="195">
        <f>MAX(Detailed_Demanding_x_Doc_Attrib!BF77:BI77, Detailed_Demanding_x_Doc_Attrib!BP77:BQ77, Detailed_Demanding_x_Doc_Attrib!BW77:BX77)</f>
        <v>0.6</v>
      </c>
      <c r="AD29" s="195">
        <f>MAX(Detailed_Demanding_x_Doc_Attrib!BF77:BX77)</f>
        <v>0.8</v>
      </c>
      <c r="AE29" s="195">
        <f>Detailed_Demanding_x_Doc_Attrib!BY77</f>
        <v>0</v>
      </c>
      <c r="AF29" s="195">
        <f>MAX(Detailed_Demanding_x_Doc_Attrib!BZ77)</f>
        <v>0</v>
      </c>
      <c r="AG29" s="195">
        <f>MAX(Detailed_Demanding_x_Doc_Attrib!CA77)</f>
        <v>0</v>
      </c>
      <c r="AH29" s="195">
        <f>MAX(Detailed_Demanding_x_Doc_Attrib!CB77)</f>
        <v>0</v>
      </c>
      <c r="AI29" s="195">
        <f>MAX(Detailed_Demanding_x_Doc_Attrib!CC77)</f>
        <v>0</v>
      </c>
      <c r="AJ29" s="195">
        <f>MAX(Detailed_Demanding_x_Doc_Attrib!CD77)</f>
        <v>0</v>
      </c>
      <c r="AK29" s="195">
        <f>MAX(Detailed_Demanding_x_Doc_Attrib!CE77)</f>
        <v>0</v>
      </c>
      <c r="AL29" s="195">
        <f>MAX(Detailed_Demanding_x_Doc_Attrib!CF77:CF77)</f>
        <v>0</v>
      </c>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row>
    <row r="30" spans="1:102">
      <c r="A30" s="82" t="s">
        <v>268</v>
      </c>
      <c r="B30" s="82" t="s">
        <v>570</v>
      </c>
      <c r="C30" s="82" t="s">
        <v>363</v>
      </c>
      <c r="D30" s="82" t="s">
        <v>360</v>
      </c>
      <c r="E30" s="165" t="s">
        <v>1301</v>
      </c>
      <c r="F30" s="195">
        <f>MAX(Detailed_Demanding_x_Doc_Attrib!I78:L78)</f>
        <v>0</v>
      </c>
      <c r="G30" s="195">
        <f>MAX(Detailed_Demanding_x_Doc_Attrib!N78:O78)</f>
        <v>0</v>
      </c>
      <c r="H30" s="195">
        <f>Detailed_Demanding_x_Doc_Attrib!P78</f>
        <v>0</v>
      </c>
      <c r="I30" s="195">
        <f>Detailed_Demanding_x_Doc_Attrib!Q78</f>
        <v>6.0600000000000001E-2</v>
      </c>
      <c r="J30" s="195">
        <f t="shared" si="0"/>
        <v>6.0600000000000001E-2</v>
      </c>
      <c r="K30" s="195">
        <f>Detailed_Demanding_x_Doc_Attrib!R78</f>
        <v>0</v>
      </c>
      <c r="L30" s="195">
        <f>Detailed_Demanding_x_Doc_Attrib!S78</f>
        <v>0</v>
      </c>
      <c r="M30" s="195">
        <f>Detailed_Demanding_x_Doc_Attrib!T78</f>
        <v>6.0600000000000001E-2</v>
      </c>
      <c r="N30" s="195">
        <f>Detailed_Demanding_x_Doc_Attrib!U78</f>
        <v>0</v>
      </c>
      <c r="O30" s="195">
        <f>Detailed_Demanding_x_Doc_Attrib!V78</f>
        <v>0</v>
      </c>
      <c r="P30" s="195">
        <f>Detailed_Demanding_x_Doc_Attrib!W78</f>
        <v>0</v>
      </c>
      <c r="Q30" s="195">
        <f>Detailed_Demanding_x_Doc_Attrib!X78</f>
        <v>0</v>
      </c>
      <c r="R30" s="195">
        <f>MAX(Detailed_Demanding_x_Doc_Attrib!Z78:AB78)</f>
        <v>0</v>
      </c>
      <c r="S30" s="195">
        <f>MAX(Detailed_Demanding_x_Doc_Attrib!AC78)</f>
        <v>0</v>
      </c>
      <c r="T30" s="195">
        <f>MAX(Detailed_Demanding_x_Doc_Attrib!AD78:AF78)</f>
        <v>0</v>
      </c>
      <c r="U30" s="195">
        <f>MAX(Detailed_Demanding_x_Doc_Attrib!AG78:AH78)</f>
        <v>0</v>
      </c>
      <c r="V30" s="195">
        <f>MAX(Detailed_Demanding_x_Doc_Attrib!AJ78)</f>
        <v>0</v>
      </c>
      <c r="W30" s="195">
        <f>MAX(Detailed_Demanding_x_Doc_Attrib!AM78:AW78)</f>
        <v>0.375</v>
      </c>
      <c r="X30" s="195">
        <f>MAX(Detailed_Demanding_x_Doc_Attrib!AX78)</f>
        <v>0</v>
      </c>
      <c r="Y30" s="195">
        <f>MAX(Detailed_Demanding_x_Doc_Attrib!AY78)</f>
        <v>0</v>
      </c>
      <c r="Z30" s="195">
        <f>MAX(Detailed_Demanding_x_Doc_Attrib!BC78:BE78)</f>
        <v>0</v>
      </c>
      <c r="AA30" s="195">
        <f>MAX(Detailed_Demanding_x_Doc_Attrib!BJ78:BQ78)</f>
        <v>1.5</v>
      </c>
      <c r="AB30" s="195">
        <f>MAX(Detailed_Demanding_x_Doc_Attrib!BO78:BV78)</f>
        <v>0.12</v>
      </c>
      <c r="AC30" s="195">
        <f>MAX(Detailed_Demanding_x_Doc_Attrib!BF78:BI78, Detailed_Demanding_x_Doc_Attrib!BP78:BQ78, Detailed_Demanding_x_Doc_Attrib!BW78:BX78)</f>
        <v>1.5</v>
      </c>
      <c r="AD30" s="195">
        <f>MAX(Detailed_Demanding_x_Doc_Attrib!BF78:BX78)</f>
        <v>1.5</v>
      </c>
      <c r="AE30" s="195">
        <f>Detailed_Demanding_x_Doc_Attrib!BY78</f>
        <v>0</v>
      </c>
      <c r="AF30" s="195">
        <f>MAX(Detailed_Demanding_x_Doc_Attrib!BZ78)</f>
        <v>0</v>
      </c>
      <c r="AG30" s="195">
        <f>MAX(Detailed_Demanding_x_Doc_Attrib!CA78)</f>
        <v>0</v>
      </c>
      <c r="AH30" s="195">
        <f>MAX(Detailed_Demanding_x_Doc_Attrib!CB78)</f>
        <v>0</v>
      </c>
      <c r="AI30" s="195">
        <f>MAX(Detailed_Demanding_x_Doc_Attrib!CC78)</f>
        <v>0</v>
      </c>
      <c r="AJ30" s="195">
        <f>MAX(Detailed_Demanding_x_Doc_Attrib!CD78)</f>
        <v>0</v>
      </c>
      <c r="AK30" s="195">
        <f>MAX(Detailed_Demanding_x_Doc_Attrib!CE78)</f>
        <v>0.54</v>
      </c>
      <c r="AL30" s="195">
        <f>MAX(Detailed_Demanding_x_Doc_Attrib!CF78:CF78)</f>
        <v>0</v>
      </c>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row>
    <row r="31" spans="1:102">
      <c r="A31" s="82" t="s">
        <v>268</v>
      </c>
      <c r="B31" s="82" t="s">
        <v>570</v>
      </c>
      <c r="C31" s="82" t="s">
        <v>607</v>
      </c>
      <c r="D31" s="82" t="s">
        <v>360</v>
      </c>
      <c r="E31" s="165" t="s">
        <v>1299</v>
      </c>
      <c r="F31" s="195">
        <f>MAX(Detailed_Demanding_x_Doc_Attrib!I79:L79)</f>
        <v>0</v>
      </c>
      <c r="G31" s="195">
        <f>MAX(Detailed_Demanding_x_Doc_Attrib!N79:O79)</f>
        <v>0</v>
      </c>
      <c r="H31" s="195">
        <f>Detailed_Demanding_x_Doc_Attrib!P79</f>
        <v>0</v>
      </c>
      <c r="I31" s="195">
        <f>Detailed_Demanding_x_Doc_Attrib!Q79</f>
        <v>2.0199999999999999E-2</v>
      </c>
      <c r="J31" s="195">
        <f t="shared" si="0"/>
        <v>2.0199999999999999E-2</v>
      </c>
      <c r="K31" s="195">
        <f>Detailed_Demanding_x_Doc_Attrib!R79</f>
        <v>0</v>
      </c>
      <c r="L31" s="195">
        <f>Detailed_Demanding_x_Doc_Attrib!S79</f>
        <v>0</v>
      </c>
      <c r="M31" s="195">
        <f>Detailed_Demanding_x_Doc_Attrib!T79</f>
        <v>0</v>
      </c>
      <c r="N31" s="195">
        <f>Detailed_Demanding_x_Doc_Attrib!U79</f>
        <v>0</v>
      </c>
      <c r="O31" s="195">
        <f>Detailed_Demanding_x_Doc_Attrib!V79</f>
        <v>0</v>
      </c>
      <c r="P31" s="195">
        <f>Detailed_Demanding_x_Doc_Attrib!W79</f>
        <v>0</v>
      </c>
      <c r="Q31" s="195">
        <f>Detailed_Demanding_x_Doc_Attrib!X79</f>
        <v>0</v>
      </c>
      <c r="R31" s="195">
        <f>MAX(Detailed_Demanding_x_Doc_Attrib!Z79:AB79)</f>
        <v>0</v>
      </c>
      <c r="S31" s="195">
        <f>MAX(Detailed_Demanding_x_Doc_Attrib!AC79)</f>
        <v>0</v>
      </c>
      <c r="T31" s="195">
        <f>MAX(Detailed_Demanding_x_Doc_Attrib!AD79:AF79)</f>
        <v>0</v>
      </c>
      <c r="U31" s="195">
        <f>MAX(Detailed_Demanding_x_Doc_Attrib!AG79:AH79)</f>
        <v>0</v>
      </c>
      <c r="V31" s="195">
        <f>MAX(Detailed_Demanding_x_Doc_Attrib!AJ79)</f>
        <v>0</v>
      </c>
      <c r="W31" s="195">
        <f>MAX(Detailed_Demanding_x_Doc_Attrib!AM79:AW79)</f>
        <v>0</v>
      </c>
      <c r="X31" s="195">
        <f>MAX(Detailed_Demanding_x_Doc_Attrib!AX79)</f>
        <v>0</v>
      </c>
      <c r="Y31" s="195">
        <f>MAX(Detailed_Demanding_x_Doc_Attrib!AY79)</f>
        <v>0</v>
      </c>
      <c r="Z31" s="195">
        <f>MAX(Detailed_Demanding_x_Doc_Attrib!BC79:BE79)</f>
        <v>0</v>
      </c>
      <c r="AA31" s="195">
        <f>MAX(Detailed_Demanding_x_Doc_Attrib!BJ79:BQ79)</f>
        <v>0</v>
      </c>
      <c r="AB31" s="195">
        <f>MAX(Detailed_Demanding_x_Doc_Attrib!BO79:BV79)</f>
        <v>0.06</v>
      </c>
      <c r="AC31" s="195">
        <f>MAX(Detailed_Demanding_x_Doc_Attrib!BF79:BI79, Detailed_Demanding_x_Doc_Attrib!BP79:BQ79, Detailed_Demanding_x_Doc_Attrib!BW79:BX79)</f>
        <v>0</v>
      </c>
      <c r="AD31" s="195">
        <f>MAX(Detailed_Demanding_x_Doc_Attrib!BF79:BX79)</f>
        <v>0.06</v>
      </c>
      <c r="AE31" s="195">
        <f>Detailed_Demanding_x_Doc_Attrib!BY79</f>
        <v>0</v>
      </c>
      <c r="AF31" s="195">
        <f>MAX(Detailed_Demanding_x_Doc_Attrib!BZ79)</f>
        <v>0</v>
      </c>
      <c r="AG31" s="195">
        <f>MAX(Detailed_Demanding_x_Doc_Attrib!CA79)</f>
        <v>0</v>
      </c>
      <c r="AH31" s="195">
        <f>MAX(Detailed_Demanding_x_Doc_Attrib!CB79)</f>
        <v>0</v>
      </c>
      <c r="AI31" s="195">
        <f>MAX(Detailed_Demanding_x_Doc_Attrib!CC79)</f>
        <v>0</v>
      </c>
      <c r="AJ31" s="195">
        <f>MAX(Detailed_Demanding_x_Doc_Attrib!CD79)</f>
        <v>0</v>
      </c>
      <c r="AK31" s="195">
        <f>MAX(Detailed_Demanding_x_Doc_Attrib!CE79)</f>
        <v>0</v>
      </c>
      <c r="AL31" s="195">
        <f>MAX(Detailed_Demanding_x_Doc_Attrib!CF79:CF79)</f>
        <v>0</v>
      </c>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row>
    <row r="32" spans="1:102">
      <c r="A32" s="82" t="s">
        <v>268</v>
      </c>
      <c r="B32" s="82" t="s">
        <v>570</v>
      </c>
      <c r="C32" s="82" t="s">
        <v>607</v>
      </c>
      <c r="D32" s="82" t="s">
        <v>360</v>
      </c>
      <c r="E32" s="165" t="s">
        <v>1300</v>
      </c>
      <c r="F32" s="195">
        <f>MAX(Detailed_Demanding_x_Doc_Attrib!I80:L80)</f>
        <v>0</v>
      </c>
      <c r="G32" s="195">
        <f>MAX(Detailed_Demanding_x_Doc_Attrib!N80:O80)</f>
        <v>0</v>
      </c>
      <c r="H32" s="195">
        <f>Detailed_Demanding_x_Doc_Attrib!P80</f>
        <v>0</v>
      </c>
      <c r="I32" s="195">
        <f>Detailed_Demanding_x_Doc_Attrib!Q80</f>
        <v>6.0600000000000001E-2</v>
      </c>
      <c r="J32" s="195">
        <f t="shared" si="0"/>
        <v>6.0600000000000001E-2</v>
      </c>
      <c r="K32" s="195">
        <f>Detailed_Demanding_x_Doc_Attrib!R80</f>
        <v>0</v>
      </c>
      <c r="L32" s="195">
        <f>Detailed_Demanding_x_Doc_Attrib!S80</f>
        <v>0</v>
      </c>
      <c r="M32" s="195">
        <f>Detailed_Demanding_x_Doc_Attrib!T80</f>
        <v>0</v>
      </c>
      <c r="N32" s="195">
        <f>Detailed_Demanding_x_Doc_Attrib!U80</f>
        <v>0</v>
      </c>
      <c r="O32" s="195">
        <f>Detailed_Demanding_x_Doc_Attrib!V80</f>
        <v>0</v>
      </c>
      <c r="P32" s="195">
        <f>Detailed_Demanding_x_Doc_Attrib!W80</f>
        <v>0</v>
      </c>
      <c r="Q32" s="195">
        <f>Detailed_Demanding_x_Doc_Attrib!X80</f>
        <v>0</v>
      </c>
      <c r="R32" s="195">
        <f>MAX(Detailed_Demanding_x_Doc_Attrib!Z80:AB80)</f>
        <v>0</v>
      </c>
      <c r="S32" s="195">
        <f>MAX(Detailed_Demanding_x_Doc_Attrib!AC80)</f>
        <v>0</v>
      </c>
      <c r="T32" s="195">
        <f>MAX(Detailed_Demanding_x_Doc_Attrib!AD80:AF80)</f>
        <v>0</v>
      </c>
      <c r="U32" s="195">
        <f>MAX(Detailed_Demanding_x_Doc_Attrib!AG80:AH80)</f>
        <v>0.22499999999999998</v>
      </c>
      <c r="V32" s="195">
        <f>MAX(Detailed_Demanding_x_Doc_Attrib!AJ80)</f>
        <v>0</v>
      </c>
      <c r="W32" s="195">
        <f>MAX(Detailed_Demanding_x_Doc_Attrib!AM80:AW80)</f>
        <v>1.08</v>
      </c>
      <c r="X32" s="195">
        <f>MAX(Detailed_Demanding_x_Doc_Attrib!AX80)</f>
        <v>0</v>
      </c>
      <c r="Y32" s="195">
        <f>MAX(Detailed_Demanding_x_Doc_Attrib!AY80)</f>
        <v>0</v>
      </c>
      <c r="Z32" s="195">
        <f>MAX(Detailed_Demanding_x_Doc_Attrib!BC80:BE80)</f>
        <v>0</v>
      </c>
      <c r="AA32" s="195">
        <f>MAX(Detailed_Demanding_x_Doc_Attrib!BJ80:BQ80)</f>
        <v>0</v>
      </c>
      <c r="AB32" s="195">
        <f>MAX(Detailed_Demanding_x_Doc_Attrib!BO80:BV80)</f>
        <v>1.5</v>
      </c>
      <c r="AC32" s="195">
        <f>MAX(Detailed_Demanding_x_Doc_Attrib!BF80:BI80, Detailed_Demanding_x_Doc_Attrib!BP80:BQ80, Detailed_Demanding_x_Doc_Attrib!BW80:BX80)</f>
        <v>0</v>
      </c>
      <c r="AD32" s="195">
        <f>MAX(Detailed_Demanding_x_Doc_Attrib!BF80:BX80)</f>
        <v>1.5</v>
      </c>
      <c r="AE32" s="195">
        <f>Detailed_Demanding_x_Doc_Attrib!BY80</f>
        <v>0</v>
      </c>
      <c r="AF32" s="195">
        <f>MAX(Detailed_Demanding_x_Doc_Attrib!BZ80)</f>
        <v>0</v>
      </c>
      <c r="AG32" s="195">
        <f>MAX(Detailed_Demanding_x_Doc_Attrib!CA80)</f>
        <v>0</v>
      </c>
      <c r="AH32" s="195">
        <f>MAX(Detailed_Demanding_x_Doc_Attrib!CB80)</f>
        <v>0</v>
      </c>
      <c r="AI32" s="195">
        <f>MAX(Detailed_Demanding_x_Doc_Attrib!CC80)</f>
        <v>0</v>
      </c>
      <c r="AJ32" s="195">
        <f>MAX(Detailed_Demanding_x_Doc_Attrib!CD80)</f>
        <v>0</v>
      </c>
      <c r="AK32" s="195">
        <f>MAX(Detailed_Demanding_x_Doc_Attrib!CE80)</f>
        <v>0</v>
      </c>
      <c r="AL32" s="195">
        <f>MAX(Detailed_Demanding_x_Doc_Attrib!CF80:CF80)</f>
        <v>0</v>
      </c>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row>
    <row r="33" spans="1:102">
      <c r="A33" s="82" t="s">
        <v>268</v>
      </c>
      <c r="B33" s="82" t="s">
        <v>540</v>
      </c>
      <c r="C33" s="82" t="s">
        <v>273</v>
      </c>
      <c r="D33" s="82" t="s">
        <v>354</v>
      </c>
      <c r="E33" s="165" t="s">
        <v>544</v>
      </c>
      <c r="F33" s="195">
        <f>MAX(Detailed_Demanding_x_Doc_Attrib!I81:L81)</f>
        <v>0</v>
      </c>
      <c r="G33" s="195">
        <f>MAX(Detailed_Demanding_x_Doc_Attrib!N81:O81)</f>
        <v>0</v>
      </c>
      <c r="H33" s="195">
        <f>Detailed_Demanding_x_Doc_Attrib!P81</f>
        <v>0</v>
      </c>
      <c r="I33" s="195">
        <f>Detailed_Demanding_x_Doc_Attrib!Q81</f>
        <v>0.32</v>
      </c>
      <c r="J33" s="195">
        <f t="shared" si="0"/>
        <v>0.32</v>
      </c>
      <c r="K33" s="195">
        <f>Detailed_Demanding_x_Doc_Attrib!R81</f>
        <v>0</v>
      </c>
      <c r="L33" s="195">
        <f>Detailed_Demanding_x_Doc_Attrib!S81</f>
        <v>0</v>
      </c>
      <c r="M33" s="195">
        <f>Detailed_Demanding_x_Doc_Attrib!T81</f>
        <v>8.0799999999999997E-2</v>
      </c>
      <c r="N33" s="195">
        <f>Detailed_Demanding_x_Doc_Attrib!U81</f>
        <v>0</v>
      </c>
      <c r="O33" s="195">
        <f>Detailed_Demanding_x_Doc_Attrib!V81</f>
        <v>0</v>
      </c>
      <c r="P33" s="195">
        <f>Detailed_Demanding_x_Doc_Attrib!W81</f>
        <v>0.5</v>
      </c>
      <c r="Q33" s="195">
        <f>Detailed_Demanding_x_Doc_Attrib!X81</f>
        <v>0</v>
      </c>
      <c r="R33" s="195">
        <f>MAX(Detailed_Demanding_x_Doc_Attrib!Z81:AB81)</f>
        <v>0</v>
      </c>
      <c r="S33" s="195">
        <f>MAX(Detailed_Demanding_x_Doc_Attrib!AC81)</f>
        <v>0</v>
      </c>
      <c r="T33" s="195">
        <f>MAX(Detailed_Demanding_x_Doc_Attrib!AD81:AF81)</f>
        <v>0</v>
      </c>
      <c r="U33" s="195">
        <f>MAX(Detailed_Demanding_x_Doc_Attrib!AG81:AH81)</f>
        <v>0.24</v>
      </c>
      <c r="V33" s="195">
        <f>MAX(Detailed_Demanding_x_Doc_Attrib!AJ81)</f>
        <v>0</v>
      </c>
      <c r="W33" s="195">
        <f>MAX(Detailed_Demanding_x_Doc_Attrib!AM81:AW81)</f>
        <v>0.72</v>
      </c>
      <c r="X33" s="195">
        <f>MAX(Detailed_Demanding_x_Doc_Attrib!AX81)</f>
        <v>0</v>
      </c>
      <c r="Y33" s="195">
        <f>MAX(Detailed_Demanding_x_Doc_Attrib!AY81)</f>
        <v>0</v>
      </c>
      <c r="Z33" s="195">
        <f>MAX(Detailed_Demanding_x_Doc_Attrib!BC81:BE81)</f>
        <v>0</v>
      </c>
      <c r="AA33" s="195">
        <f>MAX(Detailed_Demanding_x_Doc_Attrib!BJ81:BQ81)</f>
        <v>0.8</v>
      </c>
      <c r="AB33" s="195">
        <f>MAX(Detailed_Demanding_x_Doc_Attrib!BO81:BV81)</f>
        <v>0.72</v>
      </c>
      <c r="AC33" s="195">
        <f>MAX(Detailed_Demanding_x_Doc_Attrib!BF81:BI81, Detailed_Demanding_x_Doc_Attrib!BP81:BQ81, Detailed_Demanding_x_Doc_Attrib!BW81:BX81)</f>
        <v>0.48</v>
      </c>
      <c r="AD33" s="195">
        <f>MAX(Detailed_Demanding_x_Doc_Attrib!BF81:BX81)</f>
        <v>0.8</v>
      </c>
      <c r="AE33" s="195">
        <f>Detailed_Demanding_x_Doc_Attrib!BY81</f>
        <v>0.32</v>
      </c>
      <c r="AF33" s="195">
        <f>MAX(Detailed_Demanding_x_Doc_Attrib!BZ81)</f>
        <v>0.72</v>
      </c>
      <c r="AG33" s="195">
        <f>MAX(Detailed_Demanding_x_Doc_Attrib!CA81)</f>
        <v>0</v>
      </c>
      <c r="AH33" s="195">
        <f>MAX(Detailed_Demanding_x_Doc_Attrib!CB81)</f>
        <v>0.18</v>
      </c>
      <c r="AI33" s="195">
        <f>MAX(Detailed_Demanding_x_Doc_Attrib!CC81)</f>
        <v>0</v>
      </c>
      <c r="AJ33" s="195">
        <f>MAX(Detailed_Demanding_x_Doc_Attrib!CD81)</f>
        <v>0</v>
      </c>
      <c r="AK33" s="195">
        <f>MAX(Detailed_Demanding_x_Doc_Attrib!CE81)</f>
        <v>0.96</v>
      </c>
      <c r="AL33" s="195">
        <f>MAX(Detailed_Demanding_x_Doc_Attrib!CF81:CF81)</f>
        <v>0</v>
      </c>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row>
    <row r="34" spans="1:102">
      <c r="A34" s="82" t="s">
        <v>268</v>
      </c>
      <c r="B34" s="82" t="s">
        <v>571</v>
      </c>
      <c r="C34" s="82" t="s">
        <v>273</v>
      </c>
      <c r="D34" s="82" t="s">
        <v>357</v>
      </c>
      <c r="E34" s="165" t="s">
        <v>415</v>
      </c>
      <c r="F34" s="195">
        <f>MAX(Detailed_Demanding_x_Doc_Attrib!I82:L82)</f>
        <v>0</v>
      </c>
      <c r="G34" s="195">
        <f>MAX(Detailed_Demanding_x_Doc_Attrib!N82:O82)</f>
        <v>0</v>
      </c>
      <c r="H34" s="195">
        <f>Detailed_Demanding_x_Doc_Attrib!P82</f>
        <v>0</v>
      </c>
      <c r="I34" s="195">
        <f>Detailed_Demanding_x_Doc_Attrib!Q82</f>
        <v>0</v>
      </c>
      <c r="J34" s="195">
        <f t="shared" si="0"/>
        <v>0</v>
      </c>
      <c r="K34" s="195">
        <f>Detailed_Demanding_x_Doc_Attrib!R82</f>
        <v>0</v>
      </c>
      <c r="L34" s="195">
        <f>Detailed_Demanding_x_Doc_Attrib!S82</f>
        <v>0</v>
      </c>
      <c r="M34" s="195">
        <f>Detailed_Demanding_x_Doc_Attrib!T82</f>
        <v>0.13500000000000001</v>
      </c>
      <c r="N34" s="195">
        <f>Detailed_Demanding_x_Doc_Attrib!U82</f>
        <v>0</v>
      </c>
      <c r="O34" s="195">
        <f>Detailed_Demanding_x_Doc_Attrib!V82</f>
        <v>0</v>
      </c>
      <c r="P34" s="195">
        <f>Detailed_Demanding_x_Doc_Attrib!W82</f>
        <v>0.36</v>
      </c>
      <c r="Q34" s="195">
        <f>Detailed_Demanding_x_Doc_Attrib!X82</f>
        <v>0</v>
      </c>
      <c r="R34" s="195">
        <f>MAX(Detailed_Demanding_x_Doc_Attrib!Z82:AB82)</f>
        <v>0.54</v>
      </c>
      <c r="S34" s="195">
        <f>MAX(Detailed_Demanding_x_Doc_Attrib!AC82)</f>
        <v>0</v>
      </c>
      <c r="T34" s="195">
        <f>MAX(Detailed_Demanding_x_Doc_Attrib!AD82:AF82)</f>
        <v>0</v>
      </c>
      <c r="U34" s="195">
        <f>MAX(Detailed_Demanding_x_Doc_Attrib!AG82:AH82)</f>
        <v>0</v>
      </c>
      <c r="V34" s="195">
        <f>MAX(Detailed_Demanding_x_Doc_Attrib!AJ82)</f>
        <v>0</v>
      </c>
      <c r="W34" s="195">
        <f>MAX(Detailed_Demanding_x_Doc_Attrib!AM82:AW82)</f>
        <v>0.13500000000000001</v>
      </c>
      <c r="X34" s="195">
        <f>MAX(Detailed_Demanding_x_Doc_Attrib!AX82)</f>
        <v>0</v>
      </c>
      <c r="Y34" s="195">
        <f>MAX(Detailed_Demanding_x_Doc_Attrib!AY82)</f>
        <v>0</v>
      </c>
      <c r="Z34" s="195">
        <f>MAX(Detailed_Demanding_x_Doc_Attrib!BC82:BE82)</f>
        <v>0</v>
      </c>
      <c r="AA34" s="195">
        <f>MAX(Detailed_Demanding_x_Doc_Attrib!BJ82:BQ82)</f>
        <v>0.6</v>
      </c>
      <c r="AB34" s="195">
        <f>MAX(Detailed_Demanding_x_Doc_Attrib!BO82:BV82)</f>
        <v>0</v>
      </c>
      <c r="AC34" s="195">
        <f>MAX(Detailed_Demanding_x_Doc_Attrib!BF82:BI82, Detailed_Demanding_x_Doc_Attrib!BP82:BQ82, Detailed_Demanding_x_Doc_Attrib!BW82:BX82)</f>
        <v>0.72</v>
      </c>
      <c r="AD34" s="195">
        <f>MAX(Detailed_Demanding_x_Doc_Attrib!BF82:BX82)</f>
        <v>0.72</v>
      </c>
      <c r="AE34" s="195">
        <f>Detailed_Demanding_x_Doc_Attrib!BY82</f>
        <v>0</v>
      </c>
      <c r="AF34" s="195">
        <f>MAX(Detailed_Demanding_x_Doc_Attrib!BZ82)</f>
        <v>0.36</v>
      </c>
      <c r="AG34" s="195">
        <f>MAX(Detailed_Demanding_x_Doc_Attrib!CA82)</f>
        <v>0</v>
      </c>
      <c r="AH34" s="195">
        <f>MAX(Detailed_Demanding_x_Doc_Attrib!CB82)</f>
        <v>6.0600000000000001E-2</v>
      </c>
      <c r="AI34" s="195">
        <f>MAX(Detailed_Demanding_x_Doc_Attrib!CC82)</f>
        <v>0.24</v>
      </c>
      <c r="AJ34" s="195">
        <f>MAX(Detailed_Demanding_x_Doc_Attrib!CD82)</f>
        <v>0</v>
      </c>
      <c r="AK34" s="195">
        <f>MAX(Detailed_Demanding_x_Doc_Attrib!CE82)</f>
        <v>0.72</v>
      </c>
      <c r="AL34" s="195">
        <f>MAX(Detailed_Demanding_x_Doc_Attrib!CF82:CF82)</f>
        <v>0</v>
      </c>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row>
    <row r="35" spans="1:102">
      <c r="A35" s="82" t="s">
        <v>268</v>
      </c>
      <c r="B35" s="82" t="s">
        <v>642</v>
      </c>
      <c r="C35" s="82" t="s">
        <v>1234</v>
      </c>
      <c r="D35" s="82" t="s">
        <v>618</v>
      </c>
      <c r="E35" s="165" t="s">
        <v>1235</v>
      </c>
      <c r="F35" s="195">
        <f>MAX(Detailed_Demanding_x_Doc_Attrib!I83:L83)</f>
        <v>0</v>
      </c>
      <c r="G35" s="195">
        <f>MAX(Detailed_Demanding_x_Doc_Attrib!N83:O83)</f>
        <v>0</v>
      </c>
      <c r="H35" s="195">
        <f>Detailed_Demanding_x_Doc_Attrib!P83</f>
        <v>0</v>
      </c>
      <c r="I35" s="195">
        <f>Detailed_Demanding_x_Doc_Attrib!Q83</f>
        <v>0</v>
      </c>
      <c r="J35" s="195">
        <f t="shared" si="0"/>
        <v>0</v>
      </c>
      <c r="K35" s="195">
        <f>Detailed_Demanding_x_Doc_Attrib!R83</f>
        <v>1.6</v>
      </c>
      <c r="L35" s="195">
        <f>Detailed_Demanding_x_Doc_Attrib!S83</f>
        <v>0</v>
      </c>
      <c r="M35" s="195">
        <f>Detailed_Demanding_x_Doc_Attrib!T83</f>
        <v>0</v>
      </c>
      <c r="N35" s="195">
        <f>Detailed_Demanding_x_Doc_Attrib!U83</f>
        <v>0</v>
      </c>
      <c r="O35" s="195">
        <f>Detailed_Demanding_x_Doc_Attrib!V83</f>
        <v>0</v>
      </c>
      <c r="P35" s="195">
        <f>Detailed_Demanding_x_Doc_Attrib!W83</f>
        <v>0</v>
      </c>
      <c r="Q35" s="195">
        <f>Detailed_Demanding_x_Doc_Attrib!X83</f>
        <v>0</v>
      </c>
      <c r="R35" s="195">
        <f>MAX(Detailed_Demanding_x_Doc_Attrib!Z83:AB83)</f>
        <v>0</v>
      </c>
      <c r="S35" s="195">
        <f>MAX(Detailed_Demanding_x_Doc_Attrib!AC83)</f>
        <v>0</v>
      </c>
      <c r="T35" s="195">
        <f>MAX(Detailed_Demanding_x_Doc_Attrib!AD83:AF83)</f>
        <v>0</v>
      </c>
      <c r="U35" s="195">
        <f>MAX(Detailed_Demanding_x_Doc_Attrib!AG83:AH83)</f>
        <v>0</v>
      </c>
      <c r="V35" s="195">
        <f>MAX(Detailed_Demanding_x_Doc_Attrib!AJ83)</f>
        <v>0</v>
      </c>
      <c r="W35" s="195">
        <f>MAX(Detailed_Demanding_x_Doc_Attrib!AM83:AW83)</f>
        <v>0.10100000000000001</v>
      </c>
      <c r="X35" s="195">
        <f>MAX(Detailed_Demanding_x_Doc_Attrib!AX83)</f>
        <v>0</v>
      </c>
      <c r="Y35" s="195">
        <f>MAX(Detailed_Demanding_x_Doc_Attrib!AY83)</f>
        <v>0</v>
      </c>
      <c r="Z35" s="195">
        <f>MAX(Detailed_Demanding_x_Doc_Attrib!BC83:BE83)</f>
        <v>0</v>
      </c>
      <c r="AA35" s="195">
        <f>MAX(Detailed_Demanding_x_Doc_Attrib!BJ83:BQ83)</f>
        <v>0</v>
      </c>
      <c r="AB35" s="195">
        <f>MAX(Detailed_Demanding_x_Doc_Attrib!BO83:BV83)</f>
        <v>0</v>
      </c>
      <c r="AC35" s="195">
        <f>MAX(Detailed_Demanding_x_Doc_Attrib!BF83:BI83, Detailed_Demanding_x_Doc_Attrib!BP83:BQ83, Detailed_Demanding_x_Doc_Attrib!BW83:BX83)</f>
        <v>0</v>
      </c>
      <c r="AD35" s="195">
        <f>MAX(Detailed_Demanding_x_Doc_Attrib!BF83:BX83)</f>
        <v>0</v>
      </c>
      <c r="AE35" s="195">
        <f>Detailed_Demanding_x_Doc_Attrib!BY83</f>
        <v>0</v>
      </c>
      <c r="AF35" s="195">
        <f>MAX(Detailed_Demanding_x_Doc_Attrib!BZ83)</f>
        <v>0</v>
      </c>
      <c r="AG35" s="195">
        <f>MAX(Detailed_Demanding_x_Doc_Attrib!CA83)</f>
        <v>0</v>
      </c>
      <c r="AH35" s="195">
        <f>MAX(Detailed_Demanding_x_Doc_Attrib!CB83)</f>
        <v>0</v>
      </c>
      <c r="AI35" s="195">
        <f>MAX(Detailed_Demanding_x_Doc_Attrib!CC83)</f>
        <v>0</v>
      </c>
      <c r="AJ35" s="195">
        <f>MAX(Detailed_Demanding_x_Doc_Attrib!CD83)</f>
        <v>0</v>
      </c>
      <c r="AK35" s="195">
        <f>MAX(Detailed_Demanding_x_Doc_Attrib!CE83)</f>
        <v>0</v>
      </c>
      <c r="AL35" s="195">
        <f>MAX(Detailed_Demanding_x_Doc_Attrib!CF83:CF83)</f>
        <v>0</v>
      </c>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row>
    <row r="36" spans="1:102">
      <c r="A36" s="82" t="s">
        <v>268</v>
      </c>
      <c r="B36" s="82" t="s">
        <v>642</v>
      </c>
      <c r="C36" s="82" t="s">
        <v>282</v>
      </c>
      <c r="D36" s="82" t="s">
        <v>618</v>
      </c>
      <c r="E36" s="165" t="s">
        <v>1335</v>
      </c>
      <c r="F36" s="195">
        <f>MAX(Detailed_Demanding_x_Doc_Attrib!I84:L84)</f>
        <v>0.6</v>
      </c>
      <c r="G36" s="195">
        <f>MAX(Detailed_Demanding_x_Doc_Attrib!N84:O84)</f>
        <v>0</v>
      </c>
      <c r="H36" s="195">
        <f>Detailed_Demanding_x_Doc_Attrib!P84</f>
        <v>0</v>
      </c>
      <c r="I36" s="195">
        <f>Detailed_Demanding_x_Doc_Attrib!Q84</f>
        <v>4.0399999999999998E-2</v>
      </c>
      <c r="J36" s="195">
        <f t="shared" si="0"/>
        <v>0.6</v>
      </c>
      <c r="K36" s="195">
        <f>Detailed_Demanding_x_Doc_Attrib!R84</f>
        <v>0.64</v>
      </c>
      <c r="L36" s="195">
        <f>Detailed_Demanding_x_Doc_Attrib!S84</f>
        <v>0</v>
      </c>
      <c r="M36" s="195">
        <f>Detailed_Demanding_x_Doc_Attrib!T84</f>
        <v>0</v>
      </c>
      <c r="N36" s="195">
        <f>Detailed_Demanding_x_Doc_Attrib!U84</f>
        <v>0</v>
      </c>
      <c r="O36" s="195">
        <f>Detailed_Demanding_x_Doc_Attrib!V84</f>
        <v>0</v>
      </c>
      <c r="P36" s="195">
        <f>Detailed_Demanding_x_Doc_Attrib!W84</f>
        <v>0</v>
      </c>
      <c r="Q36" s="195">
        <f>Detailed_Demanding_x_Doc_Attrib!X84</f>
        <v>0</v>
      </c>
      <c r="R36" s="195">
        <f>MAX(Detailed_Demanding_x_Doc_Attrib!Z84:AB84)</f>
        <v>0</v>
      </c>
      <c r="S36" s="195">
        <f>MAX(Detailed_Demanding_x_Doc_Attrib!AC84)</f>
        <v>0</v>
      </c>
      <c r="T36" s="195">
        <f>MAX(Detailed_Demanding_x_Doc_Attrib!AD84:AF84)</f>
        <v>0</v>
      </c>
      <c r="U36" s="195">
        <f>MAX(Detailed_Demanding_x_Doc_Attrib!AG84:AH84)</f>
        <v>2E-3</v>
      </c>
      <c r="V36" s="195">
        <f>MAX(Detailed_Demanding_x_Doc_Attrib!AJ84)</f>
        <v>0</v>
      </c>
      <c r="W36" s="195">
        <f>MAX(Detailed_Demanding_x_Doc_Attrib!AM84:AW84)</f>
        <v>0.09</v>
      </c>
      <c r="X36" s="195">
        <f>MAX(Detailed_Demanding_x_Doc_Attrib!AX84)</f>
        <v>0</v>
      </c>
      <c r="Y36" s="195">
        <f>MAX(Detailed_Demanding_x_Doc_Attrib!AY84)</f>
        <v>0</v>
      </c>
      <c r="Z36" s="195">
        <f>MAX(Detailed_Demanding_x_Doc_Attrib!BC84:BE84)</f>
        <v>0</v>
      </c>
      <c r="AA36" s="195">
        <f>MAX(Detailed_Demanding_x_Doc_Attrib!BJ84:BQ84)</f>
        <v>0</v>
      </c>
      <c r="AB36" s="195">
        <f>MAX(Detailed_Demanding_x_Doc_Attrib!BO84:BV84)</f>
        <v>0.16</v>
      </c>
      <c r="AC36" s="195">
        <f>MAX(Detailed_Demanding_x_Doc_Attrib!BF84:BI84, Detailed_Demanding_x_Doc_Attrib!BP84:BQ84, Detailed_Demanding_x_Doc_Attrib!BW84:BX84)</f>
        <v>0</v>
      </c>
      <c r="AD36" s="195">
        <f>MAX(Detailed_Demanding_x_Doc_Attrib!BF84:BX84)</f>
        <v>0.16</v>
      </c>
      <c r="AE36" s="195">
        <f>Detailed_Demanding_x_Doc_Attrib!BY84</f>
        <v>0</v>
      </c>
      <c r="AF36" s="195">
        <f>MAX(Detailed_Demanding_x_Doc_Attrib!BZ84)</f>
        <v>0</v>
      </c>
      <c r="AG36" s="195">
        <f>MAX(Detailed_Demanding_x_Doc_Attrib!CA84)</f>
        <v>0</v>
      </c>
      <c r="AH36" s="195">
        <f>MAX(Detailed_Demanding_x_Doc_Attrib!CB84)</f>
        <v>0</v>
      </c>
      <c r="AI36" s="195">
        <f>MAX(Detailed_Demanding_x_Doc_Attrib!CC84)</f>
        <v>0</v>
      </c>
      <c r="AJ36" s="195">
        <f>MAX(Detailed_Demanding_x_Doc_Attrib!CD84)</f>
        <v>0</v>
      </c>
      <c r="AK36" s="195">
        <f>MAX(Detailed_Demanding_x_Doc_Attrib!CE84)</f>
        <v>0</v>
      </c>
      <c r="AL36" s="195">
        <f>MAX(Detailed_Demanding_x_Doc_Attrib!CF84:CF84)</f>
        <v>0</v>
      </c>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row>
    <row r="37" spans="1:102">
      <c r="A37" s="82" t="s">
        <v>268</v>
      </c>
      <c r="B37" s="82" t="s">
        <v>540</v>
      </c>
      <c r="C37" s="82" t="s">
        <v>273</v>
      </c>
      <c r="D37" s="82" t="s">
        <v>358</v>
      </c>
      <c r="E37" s="165" t="s">
        <v>413</v>
      </c>
      <c r="F37" s="195">
        <f>MAX(Detailed_Demanding_x_Doc_Attrib!I85:L85)</f>
        <v>0</v>
      </c>
      <c r="G37" s="195">
        <f>MAX(Detailed_Demanding_x_Doc_Attrib!N85:O85)</f>
        <v>0</v>
      </c>
      <c r="H37" s="195">
        <f>Detailed_Demanding_x_Doc_Attrib!P85</f>
        <v>0</v>
      </c>
      <c r="I37" s="195">
        <f>Detailed_Demanding_x_Doc_Attrib!Q85</f>
        <v>0</v>
      </c>
      <c r="J37" s="195">
        <f t="shared" si="0"/>
        <v>0</v>
      </c>
      <c r="K37" s="195">
        <f>Detailed_Demanding_x_Doc_Attrib!R85</f>
        <v>0</v>
      </c>
      <c r="L37" s="195">
        <f>Detailed_Demanding_x_Doc_Attrib!S85</f>
        <v>0</v>
      </c>
      <c r="M37" s="195">
        <f>Detailed_Demanding_x_Doc_Attrib!T85</f>
        <v>0</v>
      </c>
      <c r="N37" s="195">
        <f>Detailed_Demanding_x_Doc_Attrib!U85</f>
        <v>0</v>
      </c>
      <c r="O37" s="195">
        <f>Detailed_Demanding_x_Doc_Attrib!V85</f>
        <v>0</v>
      </c>
      <c r="P37" s="195">
        <f>Detailed_Demanding_x_Doc_Attrib!W85</f>
        <v>0.16</v>
      </c>
      <c r="Q37" s="195">
        <f>Detailed_Demanding_x_Doc_Attrib!X85</f>
        <v>0</v>
      </c>
      <c r="R37" s="195">
        <f>MAX(Detailed_Demanding_x_Doc_Attrib!Z85:AB85)</f>
        <v>0</v>
      </c>
      <c r="S37" s="195">
        <f>MAX(Detailed_Demanding_x_Doc_Attrib!AC85)</f>
        <v>0</v>
      </c>
      <c r="T37" s="195">
        <f>MAX(Detailed_Demanding_x_Doc_Attrib!AD85:AF85)</f>
        <v>0</v>
      </c>
      <c r="U37" s="195">
        <f>MAX(Detailed_Demanding_x_Doc_Attrib!AG85:AH85)</f>
        <v>0</v>
      </c>
      <c r="V37" s="195">
        <f>MAX(Detailed_Demanding_x_Doc_Attrib!AJ85)</f>
        <v>0</v>
      </c>
      <c r="W37" s="195">
        <f>MAX(Detailed_Demanding_x_Doc_Attrib!AM85:AW85)</f>
        <v>0</v>
      </c>
      <c r="X37" s="195">
        <f>MAX(Detailed_Demanding_x_Doc_Attrib!AX85)</f>
        <v>0</v>
      </c>
      <c r="Y37" s="195">
        <f>MAX(Detailed_Demanding_x_Doc_Attrib!AY85)</f>
        <v>0</v>
      </c>
      <c r="Z37" s="195">
        <f>MAX(Detailed_Demanding_x_Doc_Attrib!BC85:BE85)</f>
        <v>0</v>
      </c>
      <c r="AA37" s="195">
        <f>MAX(Detailed_Demanding_x_Doc_Attrib!BJ85:BQ85)</f>
        <v>0.36</v>
      </c>
      <c r="AB37" s="195">
        <f>MAX(Detailed_Demanding_x_Doc_Attrib!BO85:BV85)</f>
        <v>0.12</v>
      </c>
      <c r="AC37" s="195">
        <f>MAX(Detailed_Demanding_x_Doc_Attrib!BF85:BI85, Detailed_Demanding_x_Doc_Attrib!BP85:BQ85, Detailed_Demanding_x_Doc_Attrib!BW85:BX85)</f>
        <v>0</v>
      </c>
      <c r="AD37" s="195">
        <f>MAX(Detailed_Demanding_x_Doc_Attrib!BF85:BX85)</f>
        <v>0.36</v>
      </c>
      <c r="AE37" s="195">
        <f>Detailed_Demanding_x_Doc_Attrib!BY85</f>
        <v>0</v>
      </c>
      <c r="AF37" s="195">
        <f>MAX(Detailed_Demanding_x_Doc_Attrib!BZ85)</f>
        <v>0</v>
      </c>
      <c r="AG37" s="195">
        <f>MAX(Detailed_Demanding_x_Doc_Attrib!CA85)</f>
        <v>0</v>
      </c>
      <c r="AH37" s="195">
        <f>MAX(Detailed_Demanding_x_Doc_Attrib!CB85)</f>
        <v>0</v>
      </c>
      <c r="AI37" s="195">
        <f>MAX(Detailed_Demanding_x_Doc_Attrib!CC85)</f>
        <v>0</v>
      </c>
      <c r="AJ37" s="195">
        <f>MAX(Detailed_Demanding_x_Doc_Attrib!CD85)</f>
        <v>0</v>
      </c>
      <c r="AK37" s="195">
        <f>MAX(Detailed_Demanding_x_Doc_Attrib!CE85)</f>
        <v>0</v>
      </c>
      <c r="AL37" s="195">
        <f>MAX(Detailed_Demanding_x_Doc_Attrib!CF85:CF85)</f>
        <v>0</v>
      </c>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row>
    <row r="38" spans="1:102">
      <c r="A38" s="82" t="s">
        <v>268</v>
      </c>
      <c r="B38" s="82" t="s">
        <v>570</v>
      </c>
      <c r="C38" s="82" t="s">
        <v>368</v>
      </c>
      <c r="D38" s="82" t="s">
        <v>360</v>
      </c>
      <c r="E38" s="165" t="s">
        <v>1355</v>
      </c>
      <c r="F38" s="195">
        <f>MAX(Detailed_Demanding_x_Doc_Attrib!I86:L86)</f>
        <v>0</v>
      </c>
      <c r="G38" s="195">
        <f>MAX(Detailed_Demanding_x_Doc_Attrib!N86:O86)</f>
        <v>0</v>
      </c>
      <c r="H38" s="195">
        <f>Detailed_Demanding_x_Doc_Attrib!P86</f>
        <v>0</v>
      </c>
      <c r="I38" s="195">
        <f>Detailed_Demanding_x_Doc_Attrib!Q86</f>
        <v>0</v>
      </c>
      <c r="J38" s="195">
        <f t="shared" si="0"/>
        <v>0</v>
      </c>
      <c r="K38" s="195">
        <f>Detailed_Demanding_x_Doc_Attrib!R86</f>
        <v>0</v>
      </c>
      <c r="L38" s="195">
        <f>Detailed_Demanding_x_Doc_Attrib!S86</f>
        <v>0</v>
      </c>
      <c r="M38" s="195">
        <f>Detailed_Demanding_x_Doc_Attrib!T86</f>
        <v>0</v>
      </c>
      <c r="N38" s="195">
        <f>Detailed_Demanding_x_Doc_Attrib!U86</f>
        <v>0</v>
      </c>
      <c r="O38" s="195">
        <f>Detailed_Demanding_x_Doc_Attrib!V86</f>
        <v>0</v>
      </c>
      <c r="P38" s="195">
        <f>Detailed_Demanding_x_Doc_Attrib!W86</f>
        <v>0</v>
      </c>
      <c r="Q38" s="195">
        <f>Detailed_Demanding_x_Doc_Attrib!X86</f>
        <v>0</v>
      </c>
      <c r="R38" s="195">
        <f>MAX(Detailed_Demanding_x_Doc_Attrib!Z86:AB86)</f>
        <v>0.60000000000000009</v>
      </c>
      <c r="S38" s="195">
        <f>MAX(Detailed_Demanding_x_Doc_Attrib!AC86)</f>
        <v>0</v>
      </c>
      <c r="T38" s="195">
        <f>MAX(Detailed_Demanding_x_Doc_Attrib!AD86:AF86)</f>
        <v>0</v>
      </c>
      <c r="U38" s="195">
        <f>MAX(Detailed_Demanding_x_Doc_Attrib!AG86:AH86)</f>
        <v>1.2250000000000001</v>
      </c>
      <c r="V38" s="195">
        <f>MAX(Detailed_Demanding_x_Doc_Attrib!AJ86)</f>
        <v>0</v>
      </c>
      <c r="W38" s="195">
        <f>MAX(Detailed_Demanding_x_Doc_Attrib!AM86:AW86)</f>
        <v>0</v>
      </c>
      <c r="X38" s="195">
        <f>MAX(Detailed_Demanding_x_Doc_Attrib!AX86)</f>
        <v>0</v>
      </c>
      <c r="Y38" s="195">
        <f>MAX(Detailed_Demanding_x_Doc_Attrib!AY86)</f>
        <v>0</v>
      </c>
      <c r="Z38" s="195">
        <f>MAX(Detailed_Demanding_x_Doc_Attrib!BC86:BE86)</f>
        <v>0</v>
      </c>
      <c r="AA38" s="195">
        <f>MAX(Detailed_Demanding_x_Doc_Attrib!BJ86:BQ86)</f>
        <v>0</v>
      </c>
      <c r="AB38" s="195">
        <f>MAX(Detailed_Demanding_x_Doc_Attrib!BO86:BV86)</f>
        <v>0</v>
      </c>
      <c r="AC38" s="195">
        <f>MAX(Detailed_Demanding_x_Doc_Attrib!BF86:BI86, Detailed_Demanding_x_Doc_Attrib!BP86:BQ86, Detailed_Demanding_x_Doc_Attrib!BW86:BX86)</f>
        <v>0.10100000000000001</v>
      </c>
      <c r="AD38" s="195">
        <f>MAX(Detailed_Demanding_x_Doc_Attrib!BF86:BX86)</f>
        <v>0.10100000000000001</v>
      </c>
      <c r="AE38" s="195">
        <f>Detailed_Demanding_x_Doc_Attrib!BY86</f>
        <v>0</v>
      </c>
      <c r="AF38" s="195">
        <f>MAX(Detailed_Demanding_x_Doc_Attrib!BZ86)</f>
        <v>0</v>
      </c>
      <c r="AG38" s="195">
        <f>MAX(Detailed_Demanding_x_Doc_Attrib!CA86)</f>
        <v>0</v>
      </c>
      <c r="AH38" s="195">
        <f>MAX(Detailed_Demanding_x_Doc_Attrib!CB86)</f>
        <v>0</v>
      </c>
      <c r="AI38" s="195">
        <f>MAX(Detailed_Demanding_x_Doc_Attrib!CC86)</f>
        <v>0</v>
      </c>
      <c r="AJ38" s="195">
        <f>MAX(Detailed_Demanding_x_Doc_Attrib!CD86)</f>
        <v>0</v>
      </c>
      <c r="AK38" s="195">
        <f>MAX(Detailed_Demanding_x_Doc_Attrib!CE86)</f>
        <v>0.90000000000000013</v>
      </c>
      <c r="AL38" s="195">
        <f>MAX(Detailed_Demanding_x_Doc_Attrib!CF86:CF86)</f>
        <v>0</v>
      </c>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row>
    <row r="39" spans="1:102">
      <c r="A39" s="82" t="s">
        <v>268</v>
      </c>
      <c r="B39" s="82" t="s">
        <v>571</v>
      </c>
      <c r="C39" s="82" t="s">
        <v>273</v>
      </c>
      <c r="D39" s="82" t="s">
        <v>356</v>
      </c>
      <c r="E39" s="165" t="s">
        <v>1332</v>
      </c>
      <c r="F39" s="195">
        <f>MAX(Detailed_Demanding_x_Doc_Attrib!I87:L87)</f>
        <v>0</v>
      </c>
      <c r="G39" s="195">
        <f>MAX(Detailed_Demanding_x_Doc_Attrib!N87:O87)</f>
        <v>0</v>
      </c>
      <c r="H39" s="195">
        <f>Detailed_Demanding_x_Doc_Attrib!P87</f>
        <v>0</v>
      </c>
      <c r="I39" s="195">
        <f>Detailed_Demanding_x_Doc_Attrib!Q87</f>
        <v>0</v>
      </c>
      <c r="J39" s="195">
        <f t="shared" si="0"/>
        <v>0</v>
      </c>
      <c r="K39" s="195">
        <f>Detailed_Demanding_x_Doc_Attrib!R87</f>
        <v>0</v>
      </c>
      <c r="L39" s="195">
        <f>Detailed_Demanding_x_Doc_Attrib!S87</f>
        <v>0</v>
      </c>
      <c r="M39" s="195">
        <f>Detailed_Demanding_x_Doc_Attrib!T87</f>
        <v>0</v>
      </c>
      <c r="N39" s="195">
        <f>Detailed_Demanding_x_Doc_Attrib!U87</f>
        <v>0</v>
      </c>
      <c r="O39" s="195">
        <f>Detailed_Demanding_x_Doc_Attrib!V87</f>
        <v>0</v>
      </c>
      <c r="P39" s="195">
        <f>Detailed_Demanding_x_Doc_Attrib!W87</f>
        <v>0.90000000000000013</v>
      </c>
      <c r="Q39" s="195">
        <f>Detailed_Demanding_x_Doc_Attrib!X87</f>
        <v>0</v>
      </c>
      <c r="R39" s="195">
        <f>MAX(Detailed_Demanding_x_Doc_Attrib!Z87:AB87)</f>
        <v>0.60000000000000009</v>
      </c>
      <c r="S39" s="195">
        <f>MAX(Detailed_Demanding_x_Doc_Attrib!AC87)</f>
        <v>0</v>
      </c>
      <c r="T39" s="195">
        <f>MAX(Detailed_Demanding_x_Doc_Attrib!AD87:AF87)</f>
        <v>0</v>
      </c>
      <c r="U39" s="195">
        <f>MAX(Detailed_Demanding_x_Doc_Attrib!AG87:AH87)</f>
        <v>0.875</v>
      </c>
      <c r="V39" s="195">
        <f>MAX(Detailed_Demanding_x_Doc_Attrib!AJ87)</f>
        <v>0</v>
      </c>
      <c r="W39" s="195">
        <f>MAX(Detailed_Demanding_x_Doc_Attrib!AM87:AW87)</f>
        <v>0</v>
      </c>
      <c r="X39" s="195">
        <f>MAX(Detailed_Demanding_x_Doc_Attrib!AX87)</f>
        <v>0</v>
      </c>
      <c r="Y39" s="195">
        <f>MAX(Detailed_Demanding_x_Doc_Attrib!AY87)</f>
        <v>0.10100000000000001</v>
      </c>
      <c r="Z39" s="195">
        <f>MAX(Detailed_Demanding_x_Doc_Attrib!BC87:BE87)</f>
        <v>0</v>
      </c>
      <c r="AA39" s="195">
        <f>MAX(Detailed_Demanding_x_Doc_Attrib!BJ87:BQ87)</f>
        <v>1</v>
      </c>
      <c r="AB39" s="195">
        <f>MAX(Detailed_Demanding_x_Doc_Attrib!BO87:BV87)</f>
        <v>0.60000000000000009</v>
      </c>
      <c r="AC39" s="195">
        <f>MAX(Detailed_Demanding_x_Doc_Attrib!BF87:BI87, Detailed_Demanding_x_Doc_Attrib!BP87:BQ87, Detailed_Demanding_x_Doc_Attrib!BW87:BX87)</f>
        <v>0.90000000000000013</v>
      </c>
      <c r="AD39" s="195">
        <f>MAX(Detailed_Demanding_x_Doc_Attrib!BF87:BX87)</f>
        <v>1</v>
      </c>
      <c r="AE39" s="195">
        <f>Detailed_Demanding_x_Doc_Attrib!BY87</f>
        <v>0</v>
      </c>
      <c r="AF39" s="195">
        <f>MAX(Detailed_Demanding_x_Doc_Attrib!BZ87)</f>
        <v>0</v>
      </c>
      <c r="AG39" s="195">
        <f>MAX(Detailed_Demanding_x_Doc_Attrib!CA87)</f>
        <v>0</v>
      </c>
      <c r="AH39" s="195">
        <f>MAX(Detailed_Demanding_x_Doc_Attrib!CB87)</f>
        <v>0</v>
      </c>
      <c r="AI39" s="195">
        <f>MAX(Detailed_Demanding_x_Doc_Attrib!CC87)</f>
        <v>0</v>
      </c>
      <c r="AJ39" s="195">
        <f>MAX(Detailed_Demanding_x_Doc_Attrib!CD87)</f>
        <v>0</v>
      </c>
      <c r="AK39" s="195">
        <f>MAX(Detailed_Demanding_x_Doc_Attrib!CE87)</f>
        <v>1.5000000000000002</v>
      </c>
      <c r="AL39" s="195">
        <f>MAX(Detailed_Demanding_x_Doc_Attrib!CF87:CF87)</f>
        <v>0</v>
      </c>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row>
    <row r="40" spans="1:102">
      <c r="A40" s="82" t="s">
        <v>268</v>
      </c>
      <c r="B40" s="82" t="s">
        <v>1050</v>
      </c>
      <c r="C40" s="82" t="s">
        <v>607</v>
      </c>
      <c r="D40" s="82" t="s">
        <v>618</v>
      </c>
      <c r="E40" s="165" t="s">
        <v>1053</v>
      </c>
      <c r="F40" s="195">
        <f>MAX(Detailed_Demanding_x_Doc_Attrib!I88:L88)</f>
        <v>0</v>
      </c>
      <c r="G40" s="195">
        <f>MAX(Detailed_Demanding_x_Doc_Attrib!N88:O88)</f>
        <v>0</v>
      </c>
      <c r="H40" s="195">
        <f>Detailed_Demanding_x_Doc_Attrib!P88</f>
        <v>0</v>
      </c>
      <c r="I40" s="195">
        <f>Detailed_Demanding_x_Doc_Attrib!Q88</f>
        <v>0</v>
      </c>
      <c r="J40" s="195">
        <f t="shared" si="0"/>
        <v>0</v>
      </c>
      <c r="K40" s="195">
        <f>Detailed_Demanding_x_Doc_Attrib!R88</f>
        <v>0</v>
      </c>
      <c r="L40" s="195">
        <f>Detailed_Demanding_x_Doc_Attrib!S88</f>
        <v>0</v>
      </c>
      <c r="M40" s="195">
        <f>Detailed_Demanding_x_Doc_Attrib!T88</f>
        <v>0</v>
      </c>
      <c r="N40" s="195">
        <f>Detailed_Demanding_x_Doc_Attrib!U88</f>
        <v>0</v>
      </c>
      <c r="O40" s="195">
        <f>Detailed_Demanding_x_Doc_Attrib!V88</f>
        <v>0.96</v>
      </c>
      <c r="P40" s="195">
        <f>Detailed_Demanding_x_Doc_Attrib!W88</f>
        <v>0</v>
      </c>
      <c r="Q40" s="195">
        <f>Detailed_Demanding_x_Doc_Attrib!X88</f>
        <v>0</v>
      </c>
      <c r="R40" s="195">
        <f>MAX(Detailed_Demanding_x_Doc_Attrib!Z88:AB88)</f>
        <v>0</v>
      </c>
      <c r="S40" s="195">
        <f>MAX(Detailed_Demanding_x_Doc_Attrib!AC88)</f>
        <v>0</v>
      </c>
      <c r="T40" s="195">
        <f>MAX(Detailed_Demanding_x_Doc_Attrib!AD88:AF88)</f>
        <v>0</v>
      </c>
      <c r="U40" s="195">
        <f>MAX(Detailed_Demanding_x_Doc_Attrib!AG88:AH88)</f>
        <v>0</v>
      </c>
      <c r="V40" s="195">
        <f>MAX(Detailed_Demanding_x_Doc_Attrib!AJ88)</f>
        <v>0</v>
      </c>
      <c r="W40" s="195">
        <f>MAX(Detailed_Demanding_x_Doc_Attrib!AM88:AW88)</f>
        <v>0</v>
      </c>
      <c r="X40" s="195">
        <f>MAX(Detailed_Demanding_x_Doc_Attrib!AX88)</f>
        <v>0</v>
      </c>
      <c r="Y40" s="195">
        <f>MAX(Detailed_Demanding_x_Doc_Attrib!AY88)</f>
        <v>0</v>
      </c>
      <c r="Z40" s="195">
        <f>MAX(Detailed_Demanding_x_Doc_Attrib!BC88:BE88)</f>
        <v>0</v>
      </c>
      <c r="AA40" s="195">
        <f>MAX(Detailed_Demanding_x_Doc_Attrib!BJ88:BQ88)</f>
        <v>0.48</v>
      </c>
      <c r="AB40" s="195">
        <f>MAX(Detailed_Demanding_x_Doc_Attrib!BO88:BV88)</f>
        <v>0.48</v>
      </c>
      <c r="AC40" s="195">
        <f>MAX(Detailed_Demanding_x_Doc_Attrib!BF88:BI88, Detailed_Demanding_x_Doc_Attrib!BP88:BQ88, Detailed_Demanding_x_Doc_Attrib!BW88:BX88)</f>
        <v>0</v>
      </c>
      <c r="AD40" s="195">
        <f>MAX(Detailed_Demanding_x_Doc_Attrib!BF88:BX88)</f>
        <v>0.48</v>
      </c>
      <c r="AE40" s="195">
        <f>Detailed_Demanding_x_Doc_Attrib!BY88</f>
        <v>0</v>
      </c>
      <c r="AF40" s="195">
        <f>MAX(Detailed_Demanding_x_Doc_Attrib!BZ88)</f>
        <v>0</v>
      </c>
      <c r="AG40" s="195">
        <f>MAX(Detailed_Demanding_x_Doc_Attrib!CA88)</f>
        <v>0</v>
      </c>
      <c r="AH40" s="195">
        <f>MAX(Detailed_Demanding_x_Doc_Attrib!CB88)</f>
        <v>0</v>
      </c>
      <c r="AI40" s="195">
        <f>MAX(Detailed_Demanding_x_Doc_Attrib!CC88)</f>
        <v>0</v>
      </c>
      <c r="AJ40" s="195">
        <f>MAX(Detailed_Demanding_x_Doc_Attrib!CD88)</f>
        <v>0</v>
      </c>
      <c r="AK40" s="195">
        <f>MAX(Detailed_Demanding_x_Doc_Attrib!CE88)</f>
        <v>0</v>
      </c>
      <c r="AL40" s="195">
        <f>MAX(Detailed_Demanding_x_Doc_Attrib!CF88:CF88)</f>
        <v>0</v>
      </c>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row>
    <row r="41" spans="1:102">
      <c r="A41" s="82" t="s">
        <v>268</v>
      </c>
      <c r="B41" s="82" t="s">
        <v>565</v>
      </c>
      <c r="C41" s="82" t="s">
        <v>364</v>
      </c>
      <c r="D41" s="82" t="s">
        <v>353</v>
      </c>
      <c r="E41" s="165" t="s">
        <v>309</v>
      </c>
      <c r="F41" s="195">
        <f>MAX(Detailed_Demanding_x_Doc_Attrib!I89:L89)</f>
        <v>0</v>
      </c>
      <c r="G41" s="195">
        <f>MAX(Detailed_Demanding_x_Doc_Attrib!N89:O89)</f>
        <v>0</v>
      </c>
      <c r="H41" s="195">
        <f>Detailed_Demanding_x_Doc_Attrib!P89</f>
        <v>0.10100000000000001</v>
      </c>
      <c r="I41" s="195">
        <f>Detailed_Demanding_x_Doc_Attrib!Q89</f>
        <v>0</v>
      </c>
      <c r="J41" s="195">
        <f t="shared" si="0"/>
        <v>0.10100000000000001</v>
      </c>
      <c r="K41" s="195">
        <f>Detailed_Demanding_x_Doc_Attrib!R89</f>
        <v>0</v>
      </c>
      <c r="L41" s="195">
        <f>Detailed_Demanding_x_Doc_Attrib!S89</f>
        <v>0</v>
      </c>
      <c r="M41" s="195">
        <f>Detailed_Demanding_x_Doc_Attrib!T89</f>
        <v>0.90000000000000013</v>
      </c>
      <c r="N41" s="195">
        <f>Detailed_Demanding_x_Doc_Attrib!U89</f>
        <v>0</v>
      </c>
      <c r="O41" s="195">
        <f>Detailed_Demanding_x_Doc_Attrib!V89</f>
        <v>0</v>
      </c>
      <c r="P41" s="195">
        <f>Detailed_Demanding_x_Doc_Attrib!W89</f>
        <v>1.0500000000000003</v>
      </c>
      <c r="Q41" s="195">
        <f>Detailed_Demanding_x_Doc_Attrib!X89</f>
        <v>0</v>
      </c>
      <c r="R41" s="195">
        <f>MAX(Detailed_Demanding_x_Doc_Attrib!Z89:AB89)</f>
        <v>0</v>
      </c>
      <c r="S41" s="195">
        <f>MAX(Detailed_Demanding_x_Doc_Attrib!AC89)</f>
        <v>0</v>
      </c>
      <c r="T41" s="195">
        <f>MAX(Detailed_Demanding_x_Doc_Attrib!AD89:AF89)</f>
        <v>0</v>
      </c>
      <c r="U41" s="195">
        <f>MAX(Detailed_Demanding_x_Doc_Attrib!AG89:AH89)</f>
        <v>2.0249999999999999</v>
      </c>
      <c r="V41" s="195">
        <f>MAX(Detailed_Demanding_x_Doc_Attrib!AJ89)</f>
        <v>0</v>
      </c>
      <c r="W41" s="195">
        <f>MAX(Detailed_Demanding_x_Doc_Attrib!AM89:AW89)</f>
        <v>0</v>
      </c>
      <c r="X41" s="195">
        <f>MAX(Detailed_Demanding_x_Doc_Attrib!AX89)</f>
        <v>0</v>
      </c>
      <c r="Y41" s="195">
        <f>MAX(Detailed_Demanding_x_Doc_Attrib!AY89)</f>
        <v>0</v>
      </c>
      <c r="Z41" s="195">
        <f>MAX(Detailed_Demanding_x_Doc_Attrib!BC89:BE89)</f>
        <v>2</v>
      </c>
      <c r="AA41" s="195">
        <f>MAX(Detailed_Demanding_x_Doc_Attrib!BJ89:BQ89)</f>
        <v>0</v>
      </c>
      <c r="AB41" s="195">
        <f>MAX(Detailed_Demanding_x_Doc_Attrib!BO89:BV89)</f>
        <v>1.6</v>
      </c>
      <c r="AC41" s="195">
        <f>MAX(Detailed_Demanding_x_Doc_Attrib!BF89:BI89, Detailed_Demanding_x_Doc_Attrib!BP89:BQ89, Detailed_Demanding_x_Doc_Attrib!BW89:BX89)</f>
        <v>1.2000000000000002</v>
      </c>
      <c r="AD41" s="195">
        <f>MAX(Detailed_Demanding_x_Doc_Attrib!BF89:BX89)</f>
        <v>1.6</v>
      </c>
      <c r="AE41" s="195">
        <f>Detailed_Demanding_x_Doc_Attrib!BY89</f>
        <v>0</v>
      </c>
      <c r="AF41" s="195">
        <f>MAX(Detailed_Demanding_x_Doc_Attrib!BZ89)</f>
        <v>0</v>
      </c>
      <c r="AG41" s="195">
        <f>MAX(Detailed_Demanding_x_Doc_Attrib!CA89)</f>
        <v>0</v>
      </c>
      <c r="AH41" s="195">
        <f>MAX(Detailed_Demanding_x_Doc_Attrib!CB89)</f>
        <v>0</v>
      </c>
      <c r="AI41" s="195">
        <f>MAX(Detailed_Demanding_x_Doc_Attrib!CC89)</f>
        <v>0</v>
      </c>
      <c r="AJ41" s="195">
        <f>MAX(Detailed_Demanding_x_Doc_Attrib!CD89)</f>
        <v>0</v>
      </c>
      <c r="AK41" s="195">
        <f>MAX(Detailed_Demanding_x_Doc_Attrib!CE89)</f>
        <v>0</v>
      </c>
      <c r="AL41" s="195">
        <f>MAX(Detailed_Demanding_x_Doc_Attrib!CF89:CF89)</f>
        <v>0</v>
      </c>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row>
    <row r="42" spans="1:102">
      <c r="A42" s="82" t="s">
        <v>268</v>
      </c>
      <c r="B42" s="82" t="s">
        <v>570</v>
      </c>
      <c r="C42" s="82" t="s">
        <v>368</v>
      </c>
      <c r="D42" s="82" t="s">
        <v>356</v>
      </c>
      <c r="E42" s="165" t="s">
        <v>341</v>
      </c>
      <c r="F42" s="195">
        <f>MAX(Detailed_Demanding_x_Doc_Attrib!I90:L90)</f>
        <v>0</v>
      </c>
      <c r="G42" s="195">
        <f>MAX(Detailed_Demanding_x_Doc_Attrib!N90:O90)</f>
        <v>0</v>
      </c>
      <c r="H42" s="195">
        <f>Detailed_Demanding_x_Doc_Attrib!P90</f>
        <v>0</v>
      </c>
      <c r="I42" s="195">
        <f>Detailed_Demanding_x_Doc_Attrib!Q90</f>
        <v>0</v>
      </c>
      <c r="J42" s="195">
        <f t="shared" si="0"/>
        <v>0</v>
      </c>
      <c r="K42" s="195">
        <f>Detailed_Demanding_x_Doc_Attrib!R90</f>
        <v>0</v>
      </c>
      <c r="L42" s="195">
        <f>Detailed_Demanding_x_Doc_Attrib!S90</f>
        <v>0</v>
      </c>
      <c r="M42" s="195">
        <f>Detailed_Demanding_x_Doc_Attrib!T90</f>
        <v>0</v>
      </c>
      <c r="N42" s="195">
        <f>Detailed_Demanding_x_Doc_Attrib!U90</f>
        <v>0</v>
      </c>
      <c r="O42" s="195">
        <f>Detailed_Demanding_x_Doc_Attrib!V90</f>
        <v>0</v>
      </c>
      <c r="P42" s="195">
        <f>Detailed_Demanding_x_Doc_Attrib!W90</f>
        <v>0.75</v>
      </c>
      <c r="Q42" s="195">
        <f>Detailed_Demanding_x_Doc_Attrib!X90</f>
        <v>0</v>
      </c>
      <c r="R42" s="195">
        <f>MAX(Detailed_Demanding_x_Doc_Attrib!Z90:AB90)</f>
        <v>0</v>
      </c>
      <c r="S42" s="195">
        <f>MAX(Detailed_Demanding_x_Doc_Attrib!AC90)</f>
        <v>0</v>
      </c>
      <c r="T42" s="195">
        <f>MAX(Detailed_Demanding_x_Doc_Attrib!AD90:AF90)</f>
        <v>0</v>
      </c>
      <c r="U42" s="195">
        <f>MAX(Detailed_Demanding_x_Doc_Attrib!AG90:AH90)</f>
        <v>1.6</v>
      </c>
      <c r="V42" s="195">
        <f>MAX(Detailed_Demanding_x_Doc_Attrib!AJ90)</f>
        <v>0</v>
      </c>
      <c r="W42" s="195">
        <f>MAX(Detailed_Demanding_x_Doc_Attrib!AM90:AW90)</f>
        <v>0</v>
      </c>
      <c r="X42" s="195">
        <f>MAX(Detailed_Demanding_x_Doc_Attrib!AX90)</f>
        <v>0</v>
      </c>
      <c r="Y42" s="195">
        <f>MAX(Detailed_Demanding_x_Doc_Attrib!AY90)</f>
        <v>0</v>
      </c>
      <c r="Z42" s="195">
        <f>MAX(Detailed_Demanding_x_Doc_Attrib!BC90:BE90)</f>
        <v>0</v>
      </c>
      <c r="AA42" s="195">
        <f>MAX(Detailed_Demanding_x_Doc_Attrib!BJ90:BQ90)</f>
        <v>0</v>
      </c>
      <c r="AB42" s="195">
        <f>MAX(Detailed_Demanding_x_Doc_Attrib!BO90:BV90)</f>
        <v>0</v>
      </c>
      <c r="AC42" s="195">
        <f>MAX(Detailed_Demanding_x_Doc_Attrib!BF90:BI90, Detailed_Demanding_x_Doc_Attrib!BP90:BQ90, Detailed_Demanding_x_Doc_Attrib!BW90:BX90)</f>
        <v>0</v>
      </c>
      <c r="AD42" s="195">
        <f>MAX(Detailed_Demanding_x_Doc_Attrib!BF90:BX90)</f>
        <v>0</v>
      </c>
      <c r="AE42" s="195">
        <f>Detailed_Demanding_x_Doc_Attrib!BY90</f>
        <v>0</v>
      </c>
      <c r="AF42" s="195">
        <f>MAX(Detailed_Demanding_x_Doc_Attrib!BZ90)</f>
        <v>0</v>
      </c>
      <c r="AG42" s="195">
        <f>MAX(Detailed_Demanding_x_Doc_Attrib!CA90)</f>
        <v>0</v>
      </c>
      <c r="AH42" s="195">
        <f>MAX(Detailed_Demanding_x_Doc_Attrib!CB90)</f>
        <v>0</v>
      </c>
      <c r="AI42" s="195">
        <f>MAX(Detailed_Demanding_x_Doc_Attrib!CC90)</f>
        <v>0.10100000000000001</v>
      </c>
      <c r="AJ42" s="195">
        <f>MAX(Detailed_Demanding_x_Doc_Attrib!CD90)</f>
        <v>0</v>
      </c>
      <c r="AK42" s="195">
        <f>MAX(Detailed_Demanding_x_Doc_Attrib!CE90)</f>
        <v>0.10100000000000001</v>
      </c>
      <c r="AL42" s="195">
        <f>MAX(Detailed_Demanding_x_Doc_Attrib!CF90:CF90)</f>
        <v>0</v>
      </c>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row>
    <row r="43" spans="1:102">
      <c r="A43" s="82" t="s">
        <v>268</v>
      </c>
      <c r="B43" s="82" t="s">
        <v>642</v>
      </c>
      <c r="C43" s="82" t="s">
        <v>607</v>
      </c>
      <c r="D43" s="82" t="s">
        <v>618</v>
      </c>
      <c r="E43" s="165" t="s">
        <v>986</v>
      </c>
      <c r="F43" s="195">
        <f>MAX(Detailed_Demanding_x_Doc_Attrib!I91:L91)</f>
        <v>0</v>
      </c>
      <c r="G43" s="195">
        <f>MAX(Detailed_Demanding_x_Doc_Attrib!N91:O91)</f>
        <v>0</v>
      </c>
      <c r="H43" s="195">
        <f>Detailed_Demanding_x_Doc_Attrib!P91</f>
        <v>0</v>
      </c>
      <c r="I43" s="195">
        <f>Detailed_Demanding_x_Doc_Attrib!Q91</f>
        <v>0</v>
      </c>
      <c r="J43" s="195">
        <f t="shared" si="0"/>
        <v>0</v>
      </c>
      <c r="K43" s="195">
        <f>Detailed_Demanding_x_Doc_Attrib!R91</f>
        <v>0</v>
      </c>
      <c r="L43" s="195">
        <f>Detailed_Demanding_x_Doc_Attrib!S91</f>
        <v>0</v>
      </c>
      <c r="M43" s="195">
        <f>Detailed_Demanding_x_Doc_Attrib!T91</f>
        <v>0</v>
      </c>
      <c r="N43" s="195">
        <f>Detailed_Demanding_x_Doc_Attrib!U91</f>
        <v>0</v>
      </c>
      <c r="O43" s="195">
        <f>Detailed_Demanding_x_Doc_Attrib!V91</f>
        <v>0</v>
      </c>
      <c r="P43" s="195">
        <f>Detailed_Demanding_x_Doc_Attrib!W91</f>
        <v>0</v>
      </c>
      <c r="Q43" s="195">
        <f>Detailed_Demanding_x_Doc_Attrib!X91</f>
        <v>0</v>
      </c>
      <c r="R43" s="195">
        <f>MAX(Detailed_Demanding_x_Doc_Attrib!Z91:AB91)</f>
        <v>0</v>
      </c>
      <c r="S43" s="195">
        <f>MAX(Detailed_Demanding_x_Doc_Attrib!AC91)</f>
        <v>0</v>
      </c>
      <c r="T43" s="195">
        <f>MAX(Detailed_Demanding_x_Doc_Attrib!AD91:AF91)</f>
        <v>0</v>
      </c>
      <c r="U43" s="195">
        <f>MAX(Detailed_Demanding_x_Doc_Attrib!AG91:AH91)</f>
        <v>0</v>
      </c>
      <c r="V43" s="195">
        <f>MAX(Detailed_Demanding_x_Doc_Attrib!AJ91)</f>
        <v>0</v>
      </c>
      <c r="W43" s="195">
        <f>MAX(Detailed_Demanding_x_Doc_Attrib!AM91:AW91)</f>
        <v>0</v>
      </c>
      <c r="X43" s="195">
        <f>MAX(Detailed_Demanding_x_Doc_Attrib!AX91)</f>
        <v>0</v>
      </c>
      <c r="Y43" s="195">
        <f>MAX(Detailed_Demanding_x_Doc_Attrib!AY91)</f>
        <v>0</v>
      </c>
      <c r="Z43" s="195">
        <f>MAX(Detailed_Demanding_x_Doc_Attrib!BC91:BE91)</f>
        <v>0</v>
      </c>
      <c r="AA43" s="195">
        <f>MAX(Detailed_Demanding_x_Doc_Attrib!BJ91:BQ91)</f>
        <v>0.10100000000000001</v>
      </c>
      <c r="AB43" s="195">
        <f>MAX(Detailed_Demanding_x_Doc_Attrib!BO91:BV91)</f>
        <v>0.60000000000000009</v>
      </c>
      <c r="AC43" s="195">
        <f>MAX(Detailed_Demanding_x_Doc_Attrib!BF91:BI91, Detailed_Demanding_x_Doc_Attrib!BP91:BQ91, Detailed_Demanding_x_Doc_Attrib!BW91:BX91)</f>
        <v>0.10100000000000001</v>
      </c>
      <c r="AD43" s="195">
        <f>MAX(Detailed_Demanding_x_Doc_Attrib!BF91:BX91)</f>
        <v>0.60000000000000009</v>
      </c>
      <c r="AE43" s="195">
        <f>Detailed_Demanding_x_Doc_Attrib!BY91</f>
        <v>0</v>
      </c>
      <c r="AF43" s="195">
        <f>MAX(Detailed_Demanding_x_Doc_Attrib!BZ91)</f>
        <v>0</v>
      </c>
      <c r="AG43" s="195">
        <f>MAX(Detailed_Demanding_x_Doc_Attrib!CA91)</f>
        <v>0</v>
      </c>
      <c r="AH43" s="195">
        <f>MAX(Detailed_Demanding_x_Doc_Attrib!CB91)</f>
        <v>0</v>
      </c>
      <c r="AI43" s="195">
        <f>MAX(Detailed_Demanding_x_Doc_Attrib!CC91)</f>
        <v>0</v>
      </c>
      <c r="AJ43" s="195">
        <f>MAX(Detailed_Demanding_x_Doc_Attrib!CD91)</f>
        <v>0</v>
      </c>
      <c r="AK43" s="195">
        <f>MAX(Detailed_Demanding_x_Doc_Attrib!CE91)</f>
        <v>0</v>
      </c>
      <c r="AL43" s="195">
        <f>MAX(Detailed_Demanding_x_Doc_Attrib!CF91:CF91)</f>
        <v>0</v>
      </c>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row>
    <row r="44" spans="1:102">
      <c r="A44" s="82" t="s">
        <v>268</v>
      </c>
      <c r="B44" s="82" t="s">
        <v>565</v>
      </c>
      <c r="C44" s="82" t="s">
        <v>273</v>
      </c>
      <c r="D44" s="82" t="s">
        <v>618</v>
      </c>
      <c r="E44" s="165" t="s">
        <v>601</v>
      </c>
      <c r="F44" s="195">
        <f>MAX(Detailed_Demanding_x_Doc_Attrib!I92:L92)</f>
        <v>0</v>
      </c>
      <c r="G44" s="195">
        <f>MAX(Detailed_Demanding_x_Doc_Attrib!N92:O92)</f>
        <v>0</v>
      </c>
      <c r="H44" s="195">
        <f>Detailed_Demanding_x_Doc_Attrib!P92</f>
        <v>0</v>
      </c>
      <c r="I44" s="195">
        <f>Detailed_Demanding_x_Doc_Attrib!Q92</f>
        <v>0.08</v>
      </c>
      <c r="J44" s="195">
        <f t="shared" si="0"/>
        <v>0.08</v>
      </c>
      <c r="K44" s="195">
        <f>Detailed_Demanding_x_Doc_Attrib!R92</f>
        <v>0</v>
      </c>
      <c r="L44" s="195">
        <f>Detailed_Demanding_x_Doc_Attrib!S92</f>
        <v>0</v>
      </c>
      <c r="M44" s="195">
        <f>Detailed_Demanding_x_Doc_Attrib!T92</f>
        <v>0</v>
      </c>
      <c r="N44" s="195">
        <f>Detailed_Demanding_x_Doc_Attrib!U92</f>
        <v>0</v>
      </c>
      <c r="O44" s="195">
        <f>Detailed_Demanding_x_Doc_Attrib!V92</f>
        <v>0</v>
      </c>
      <c r="P44" s="195">
        <f>Detailed_Demanding_x_Doc_Attrib!W92</f>
        <v>0</v>
      </c>
      <c r="Q44" s="195">
        <f>Detailed_Demanding_x_Doc_Attrib!X92</f>
        <v>0</v>
      </c>
      <c r="R44" s="195">
        <f>MAX(Detailed_Demanding_x_Doc_Attrib!Z92:AB92)</f>
        <v>0</v>
      </c>
      <c r="S44" s="195">
        <f>MAX(Detailed_Demanding_x_Doc_Attrib!AC92)</f>
        <v>0</v>
      </c>
      <c r="T44" s="195">
        <f>MAX(Detailed_Demanding_x_Doc_Attrib!AD92:AF92)</f>
        <v>0</v>
      </c>
      <c r="U44" s="195">
        <f>MAX(Detailed_Demanding_x_Doc_Attrib!AG92:AH92)</f>
        <v>0</v>
      </c>
      <c r="V44" s="195">
        <f>MAX(Detailed_Demanding_x_Doc_Attrib!AJ92)</f>
        <v>0</v>
      </c>
      <c r="W44" s="195">
        <f>MAX(Detailed_Demanding_x_Doc_Attrib!AM92:AW92)</f>
        <v>0</v>
      </c>
      <c r="X44" s="195">
        <f>MAX(Detailed_Demanding_x_Doc_Attrib!AX92)</f>
        <v>0</v>
      </c>
      <c r="Y44" s="195">
        <f>MAX(Detailed_Demanding_x_Doc_Attrib!AY92)</f>
        <v>0</v>
      </c>
      <c r="Z44" s="195">
        <f>MAX(Detailed_Demanding_x_Doc_Attrib!BC92:BE92)</f>
        <v>0</v>
      </c>
      <c r="AA44" s="195">
        <f>MAX(Detailed_Demanding_x_Doc_Attrib!BJ92:BQ92)</f>
        <v>0</v>
      </c>
      <c r="AB44" s="195">
        <f>MAX(Detailed_Demanding_x_Doc_Attrib!BO92:BV92)</f>
        <v>0</v>
      </c>
      <c r="AC44" s="195">
        <f>MAX(Detailed_Demanding_x_Doc_Attrib!BF92:BI92, Detailed_Demanding_x_Doc_Attrib!BP92:BQ92, Detailed_Demanding_x_Doc_Attrib!BW92:BX92)</f>
        <v>0.16</v>
      </c>
      <c r="AD44" s="195">
        <f>MAX(Detailed_Demanding_x_Doc_Attrib!BF92:BX92)</f>
        <v>0.16</v>
      </c>
      <c r="AE44" s="195">
        <f>Detailed_Demanding_x_Doc_Attrib!BY92</f>
        <v>0</v>
      </c>
      <c r="AF44" s="195">
        <f>MAX(Detailed_Demanding_x_Doc_Attrib!BZ92)</f>
        <v>0</v>
      </c>
      <c r="AG44" s="195">
        <f>MAX(Detailed_Demanding_x_Doc_Attrib!CA92)</f>
        <v>0</v>
      </c>
      <c r="AH44" s="195">
        <f>MAX(Detailed_Demanding_x_Doc_Attrib!CB92)</f>
        <v>0</v>
      </c>
      <c r="AI44" s="195">
        <f>MAX(Detailed_Demanding_x_Doc_Attrib!CC92)</f>
        <v>0</v>
      </c>
      <c r="AJ44" s="195">
        <f>MAX(Detailed_Demanding_x_Doc_Attrib!CD92)</f>
        <v>0</v>
      </c>
      <c r="AK44" s="195">
        <f>MAX(Detailed_Demanding_x_Doc_Attrib!CE92)</f>
        <v>0</v>
      </c>
      <c r="AL44" s="195">
        <f>MAX(Detailed_Demanding_x_Doc_Attrib!CF92:CF92)</f>
        <v>0</v>
      </c>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row>
    <row r="45" spans="1:102">
      <c r="A45" s="82" t="s">
        <v>268</v>
      </c>
      <c r="B45" s="82" t="s">
        <v>571</v>
      </c>
      <c r="C45" s="82" t="s">
        <v>1083</v>
      </c>
      <c r="D45" s="82" t="s">
        <v>618</v>
      </c>
      <c r="E45" s="165" t="s">
        <v>1337</v>
      </c>
      <c r="F45" s="195">
        <f>MAX(Detailed_Demanding_x_Doc_Attrib!I93:L93)</f>
        <v>0</v>
      </c>
      <c r="G45" s="195">
        <f>MAX(Detailed_Demanding_x_Doc_Attrib!N93:O93)</f>
        <v>0</v>
      </c>
      <c r="H45" s="195">
        <f>Detailed_Demanding_x_Doc_Attrib!P93</f>
        <v>0</v>
      </c>
      <c r="I45" s="195">
        <f>Detailed_Demanding_x_Doc_Attrib!Q93</f>
        <v>0</v>
      </c>
      <c r="J45" s="195">
        <f t="shared" si="0"/>
        <v>0</v>
      </c>
      <c r="K45" s="195">
        <f>Detailed_Demanding_x_Doc_Attrib!R93</f>
        <v>0</v>
      </c>
      <c r="L45" s="195">
        <f>Detailed_Demanding_x_Doc_Attrib!S93</f>
        <v>0</v>
      </c>
      <c r="M45" s="195">
        <f>Detailed_Demanding_x_Doc_Attrib!T93</f>
        <v>0</v>
      </c>
      <c r="N45" s="195">
        <f>Detailed_Demanding_x_Doc_Attrib!U93</f>
        <v>0</v>
      </c>
      <c r="O45" s="195">
        <f>Detailed_Demanding_x_Doc_Attrib!V93</f>
        <v>0</v>
      </c>
      <c r="P45" s="195">
        <f>Detailed_Demanding_x_Doc_Attrib!W93</f>
        <v>0</v>
      </c>
      <c r="Q45" s="195">
        <f>Detailed_Demanding_x_Doc_Attrib!X93</f>
        <v>0</v>
      </c>
      <c r="R45" s="195">
        <f>MAX(Detailed_Demanding_x_Doc_Attrib!Z93:AB93)</f>
        <v>0</v>
      </c>
      <c r="S45" s="195">
        <f>MAX(Detailed_Demanding_x_Doc_Attrib!AC93)</f>
        <v>0</v>
      </c>
      <c r="T45" s="195">
        <f>MAX(Detailed_Demanding_x_Doc_Attrib!AD93:AF93)</f>
        <v>0</v>
      </c>
      <c r="U45" s="195">
        <f>MAX(Detailed_Demanding_x_Doc_Attrib!AG93:AH93)</f>
        <v>0</v>
      </c>
      <c r="V45" s="195">
        <f>MAX(Detailed_Demanding_x_Doc_Attrib!AJ93)</f>
        <v>0</v>
      </c>
      <c r="W45" s="195">
        <f>MAX(Detailed_Demanding_x_Doc_Attrib!AM93:AW93)</f>
        <v>0</v>
      </c>
      <c r="X45" s="195">
        <f>MAX(Detailed_Demanding_x_Doc_Attrib!AX93)</f>
        <v>0</v>
      </c>
      <c r="Y45" s="195">
        <f>MAX(Detailed_Demanding_x_Doc_Attrib!AY93)</f>
        <v>0</v>
      </c>
      <c r="Z45" s="195">
        <f>MAX(Detailed_Demanding_x_Doc_Attrib!BC93:BE93)</f>
        <v>0</v>
      </c>
      <c r="AA45" s="195">
        <f>MAX(Detailed_Demanding_x_Doc_Attrib!BJ93:BQ93)</f>
        <v>0</v>
      </c>
      <c r="AB45" s="195">
        <f>MAX(Detailed_Demanding_x_Doc_Attrib!BO93:BV93)</f>
        <v>0.32</v>
      </c>
      <c r="AC45" s="195">
        <f>MAX(Detailed_Demanding_x_Doc_Attrib!BF93:BI93, Detailed_Demanding_x_Doc_Attrib!BP93:BQ93, Detailed_Demanding_x_Doc_Attrib!BW93:BX93)</f>
        <v>0</v>
      </c>
      <c r="AD45" s="195">
        <f>MAX(Detailed_Demanding_x_Doc_Attrib!BF93:BX93)</f>
        <v>0.32</v>
      </c>
      <c r="AE45" s="195">
        <f>Detailed_Demanding_x_Doc_Attrib!BY93</f>
        <v>0</v>
      </c>
      <c r="AF45" s="195">
        <f>MAX(Detailed_Demanding_x_Doc_Attrib!BZ93)</f>
        <v>0</v>
      </c>
      <c r="AG45" s="195">
        <f>MAX(Detailed_Demanding_x_Doc_Attrib!CA93)</f>
        <v>0</v>
      </c>
      <c r="AH45" s="195">
        <f>MAX(Detailed_Demanding_x_Doc_Attrib!CB93)</f>
        <v>0</v>
      </c>
      <c r="AI45" s="195">
        <f>MAX(Detailed_Demanding_x_Doc_Attrib!CC93)</f>
        <v>0</v>
      </c>
      <c r="AJ45" s="195">
        <f>MAX(Detailed_Demanding_x_Doc_Attrib!CD93)</f>
        <v>0</v>
      </c>
      <c r="AK45" s="195">
        <f>MAX(Detailed_Demanding_x_Doc_Attrib!CE93)</f>
        <v>0</v>
      </c>
      <c r="AL45" s="195">
        <f>MAX(Detailed_Demanding_x_Doc_Attrib!CF93:CF93)</f>
        <v>0</v>
      </c>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row>
    <row r="46" spans="1:102">
      <c r="A46" s="82" t="s">
        <v>268</v>
      </c>
      <c r="B46" s="82" t="s">
        <v>567</v>
      </c>
      <c r="C46" s="82" t="s">
        <v>607</v>
      </c>
      <c r="D46" s="82" t="s">
        <v>618</v>
      </c>
      <c r="E46" s="165" t="s">
        <v>1055</v>
      </c>
      <c r="F46" s="195">
        <f>MAX(Detailed_Demanding_x_Doc_Attrib!I94:L94)</f>
        <v>0</v>
      </c>
      <c r="G46" s="195">
        <f>MAX(Detailed_Demanding_x_Doc_Attrib!N94:O94)</f>
        <v>0</v>
      </c>
      <c r="H46" s="195">
        <f>Detailed_Demanding_x_Doc_Attrib!P94</f>
        <v>0</v>
      </c>
      <c r="I46" s="195">
        <f>Detailed_Demanding_x_Doc_Attrib!Q94</f>
        <v>0</v>
      </c>
      <c r="J46" s="195">
        <f t="shared" si="0"/>
        <v>0</v>
      </c>
      <c r="K46" s="195">
        <f>Detailed_Demanding_x_Doc_Attrib!R94</f>
        <v>0</v>
      </c>
      <c r="L46" s="195">
        <f>Detailed_Demanding_x_Doc_Attrib!S94</f>
        <v>0</v>
      </c>
      <c r="M46" s="195">
        <f>Detailed_Demanding_x_Doc_Attrib!T94</f>
        <v>0</v>
      </c>
      <c r="N46" s="195">
        <f>Detailed_Demanding_x_Doc_Attrib!U94</f>
        <v>0</v>
      </c>
      <c r="O46" s="195">
        <f>Detailed_Demanding_x_Doc_Attrib!V94</f>
        <v>0</v>
      </c>
      <c r="P46" s="195">
        <f>Detailed_Demanding_x_Doc_Attrib!W94</f>
        <v>0</v>
      </c>
      <c r="Q46" s="195">
        <f>Detailed_Demanding_x_Doc_Attrib!X94</f>
        <v>0</v>
      </c>
      <c r="R46" s="195">
        <f>MAX(Detailed_Demanding_x_Doc_Attrib!Z94:AB94)</f>
        <v>0</v>
      </c>
      <c r="S46" s="195">
        <f>MAX(Detailed_Demanding_x_Doc_Attrib!AC94)</f>
        <v>0</v>
      </c>
      <c r="T46" s="195">
        <f>MAX(Detailed_Demanding_x_Doc_Attrib!AD94:AF94)</f>
        <v>0</v>
      </c>
      <c r="U46" s="195">
        <f>MAX(Detailed_Demanding_x_Doc_Attrib!AG94:AH94)</f>
        <v>0</v>
      </c>
      <c r="V46" s="195">
        <f>MAX(Detailed_Demanding_x_Doc_Attrib!AJ94)</f>
        <v>0</v>
      </c>
      <c r="W46" s="195">
        <f>MAX(Detailed_Demanding_x_Doc_Attrib!AM94:AW94)</f>
        <v>0</v>
      </c>
      <c r="X46" s="195">
        <f>MAX(Detailed_Demanding_x_Doc_Attrib!AX94)</f>
        <v>0</v>
      </c>
      <c r="Y46" s="195">
        <f>MAX(Detailed_Demanding_x_Doc_Attrib!AY94)</f>
        <v>0</v>
      </c>
      <c r="Z46" s="195">
        <f>MAX(Detailed_Demanding_x_Doc_Attrib!BC94:BE94)</f>
        <v>0</v>
      </c>
      <c r="AA46" s="195">
        <f>MAX(Detailed_Demanding_x_Doc_Attrib!BJ94:BQ94)</f>
        <v>0</v>
      </c>
      <c r="AB46" s="195">
        <f>MAX(Detailed_Demanding_x_Doc_Attrib!BO94:BV94)</f>
        <v>6.0600000000000001E-2</v>
      </c>
      <c r="AC46" s="195">
        <f>MAX(Detailed_Demanding_x_Doc_Attrib!BF94:BI94, Detailed_Demanding_x_Doc_Attrib!BP94:BQ94, Detailed_Demanding_x_Doc_Attrib!BW94:BX94)</f>
        <v>0</v>
      </c>
      <c r="AD46" s="195">
        <f>MAX(Detailed_Demanding_x_Doc_Attrib!BF94:BX94)</f>
        <v>6.0600000000000001E-2</v>
      </c>
      <c r="AE46" s="195">
        <f>Detailed_Demanding_x_Doc_Attrib!BY94</f>
        <v>0</v>
      </c>
      <c r="AF46" s="195">
        <f>MAX(Detailed_Demanding_x_Doc_Attrib!BZ94)</f>
        <v>0</v>
      </c>
      <c r="AG46" s="195">
        <f>MAX(Detailed_Demanding_x_Doc_Attrib!CA94)</f>
        <v>0</v>
      </c>
      <c r="AH46" s="195">
        <f>MAX(Detailed_Demanding_x_Doc_Attrib!CB94)</f>
        <v>0</v>
      </c>
      <c r="AI46" s="195">
        <f>MAX(Detailed_Demanding_x_Doc_Attrib!CC94)</f>
        <v>0</v>
      </c>
      <c r="AJ46" s="195">
        <f>MAX(Detailed_Demanding_x_Doc_Attrib!CD94)</f>
        <v>0</v>
      </c>
      <c r="AK46" s="195">
        <f>MAX(Detailed_Demanding_x_Doc_Attrib!CE94)</f>
        <v>0</v>
      </c>
      <c r="AL46" s="195">
        <f>MAX(Detailed_Demanding_x_Doc_Attrib!CF94:CF94)</f>
        <v>0</v>
      </c>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row>
    <row r="47" spans="1:102">
      <c r="A47" s="82" t="s">
        <v>268</v>
      </c>
      <c r="B47" s="82" t="s">
        <v>567</v>
      </c>
      <c r="C47" s="82" t="s">
        <v>363</v>
      </c>
      <c r="D47" s="82" t="s">
        <v>356</v>
      </c>
      <c r="E47" s="165" t="s">
        <v>374</v>
      </c>
      <c r="F47" s="195">
        <f>MAX(Detailed_Demanding_x_Doc_Attrib!I95:L95)</f>
        <v>0</v>
      </c>
      <c r="G47" s="195">
        <f>MAX(Detailed_Demanding_x_Doc_Attrib!N95:O95)</f>
        <v>0</v>
      </c>
      <c r="H47" s="195">
        <f>Detailed_Demanding_x_Doc_Attrib!P95</f>
        <v>0</v>
      </c>
      <c r="I47" s="195">
        <f>Detailed_Demanding_x_Doc_Attrib!Q95</f>
        <v>0</v>
      </c>
      <c r="J47" s="195">
        <f t="shared" si="0"/>
        <v>0</v>
      </c>
      <c r="K47" s="195">
        <f>Detailed_Demanding_x_Doc_Attrib!R95</f>
        <v>0</v>
      </c>
      <c r="L47" s="195">
        <f>Detailed_Demanding_x_Doc_Attrib!S95</f>
        <v>0</v>
      </c>
      <c r="M47" s="195">
        <f>Detailed_Demanding_x_Doc_Attrib!T95</f>
        <v>0.60000000000000009</v>
      </c>
      <c r="N47" s="195">
        <f>Detailed_Demanding_x_Doc_Attrib!U95</f>
        <v>0</v>
      </c>
      <c r="O47" s="195">
        <f>Detailed_Demanding_x_Doc_Attrib!V95</f>
        <v>0</v>
      </c>
      <c r="P47" s="195">
        <f>Detailed_Demanding_x_Doc_Attrib!W95</f>
        <v>0.75</v>
      </c>
      <c r="Q47" s="195">
        <f>Detailed_Demanding_x_Doc_Attrib!X95</f>
        <v>0</v>
      </c>
      <c r="R47" s="195">
        <f>MAX(Detailed_Demanding_x_Doc_Attrib!Z95:AB95)</f>
        <v>0.60000000000000009</v>
      </c>
      <c r="S47" s="195">
        <f>MAX(Detailed_Demanding_x_Doc_Attrib!AC95)</f>
        <v>0</v>
      </c>
      <c r="T47" s="195">
        <f>MAX(Detailed_Demanding_x_Doc_Attrib!AD95:AF95)</f>
        <v>0</v>
      </c>
      <c r="U47" s="195">
        <f>MAX(Detailed_Demanding_x_Doc_Attrib!AG95:AH95)</f>
        <v>0.75</v>
      </c>
      <c r="V47" s="195">
        <f>MAX(Detailed_Demanding_x_Doc_Attrib!AJ95)</f>
        <v>0</v>
      </c>
      <c r="W47" s="195">
        <f>MAX(Detailed_Demanding_x_Doc_Attrib!AM95:AW95)</f>
        <v>0.4</v>
      </c>
      <c r="X47" s="195">
        <f>MAX(Detailed_Demanding_x_Doc_Attrib!AX95)</f>
        <v>0</v>
      </c>
      <c r="Y47" s="195">
        <f>MAX(Detailed_Demanding_x_Doc_Attrib!AY95)</f>
        <v>0</v>
      </c>
      <c r="Z47" s="195">
        <f>MAX(Detailed_Demanding_x_Doc_Attrib!BC95:BE95)</f>
        <v>0</v>
      </c>
      <c r="AA47" s="195">
        <f>MAX(Detailed_Demanding_x_Doc_Attrib!BJ95:BQ95)</f>
        <v>0.90000000000000013</v>
      </c>
      <c r="AB47" s="195">
        <f>MAX(Detailed_Demanding_x_Doc_Attrib!BO95:BV95)</f>
        <v>0.90000000000000013</v>
      </c>
      <c r="AC47" s="195">
        <f>MAX(Detailed_Demanding_x_Doc_Attrib!BF95:BI95, Detailed_Demanding_x_Doc_Attrib!BP95:BQ95, Detailed_Demanding_x_Doc_Attrib!BW95:BX95)</f>
        <v>0.90000000000000013</v>
      </c>
      <c r="AD47" s="195">
        <f>MAX(Detailed_Demanding_x_Doc_Attrib!BF95:BX95)</f>
        <v>0.90000000000000013</v>
      </c>
      <c r="AE47" s="195">
        <f>Detailed_Demanding_x_Doc_Attrib!BY95</f>
        <v>0</v>
      </c>
      <c r="AF47" s="195">
        <f>MAX(Detailed_Demanding_x_Doc_Attrib!BZ95)</f>
        <v>0</v>
      </c>
      <c r="AG47" s="195">
        <f>MAX(Detailed_Demanding_x_Doc_Attrib!CA95)</f>
        <v>0</v>
      </c>
      <c r="AH47" s="195">
        <f>MAX(Detailed_Demanding_x_Doc_Attrib!CB95)</f>
        <v>0</v>
      </c>
      <c r="AI47" s="195">
        <f>MAX(Detailed_Demanding_x_Doc_Attrib!CC95)</f>
        <v>0.10100000000000001</v>
      </c>
      <c r="AJ47" s="195">
        <f>MAX(Detailed_Demanding_x_Doc_Attrib!CD95)</f>
        <v>0</v>
      </c>
      <c r="AK47" s="195">
        <f>MAX(Detailed_Demanding_x_Doc_Attrib!CE95)</f>
        <v>1.35</v>
      </c>
      <c r="AL47" s="195">
        <f>MAX(Detailed_Demanding_x_Doc_Attrib!CF95:CF95)</f>
        <v>0</v>
      </c>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row>
    <row r="48" spans="1:102">
      <c r="A48" s="82" t="s">
        <v>268</v>
      </c>
      <c r="B48" s="82" t="s">
        <v>570</v>
      </c>
      <c r="C48" s="82" t="s">
        <v>368</v>
      </c>
      <c r="D48" s="82" t="s">
        <v>360</v>
      </c>
      <c r="E48" s="165" t="s">
        <v>1162</v>
      </c>
      <c r="F48" s="195">
        <f>MAX(Detailed_Demanding_x_Doc_Attrib!I96:L96)</f>
        <v>0</v>
      </c>
      <c r="G48" s="195">
        <f>MAX(Detailed_Demanding_x_Doc_Attrib!N96:O96)</f>
        <v>0</v>
      </c>
      <c r="H48" s="195">
        <f>Detailed_Demanding_x_Doc_Attrib!P96</f>
        <v>0.10100000000000001</v>
      </c>
      <c r="I48" s="195">
        <f>Detailed_Demanding_x_Doc_Attrib!Q96</f>
        <v>0</v>
      </c>
      <c r="J48" s="195">
        <f t="shared" si="0"/>
        <v>0.10100000000000001</v>
      </c>
      <c r="K48" s="195">
        <f>Detailed_Demanding_x_Doc_Attrib!R96</f>
        <v>0</v>
      </c>
      <c r="L48" s="195">
        <f>Detailed_Demanding_x_Doc_Attrib!S96</f>
        <v>0</v>
      </c>
      <c r="M48" s="195">
        <f>Detailed_Demanding_x_Doc_Attrib!T96</f>
        <v>0.60000000000000009</v>
      </c>
      <c r="N48" s="195">
        <f>Detailed_Demanding_x_Doc_Attrib!U96</f>
        <v>0</v>
      </c>
      <c r="O48" s="195">
        <f>Detailed_Demanding_x_Doc_Attrib!V96</f>
        <v>0</v>
      </c>
      <c r="P48" s="195">
        <f>Detailed_Demanding_x_Doc_Attrib!W96</f>
        <v>0.60000000000000009</v>
      </c>
      <c r="Q48" s="195">
        <f>Detailed_Demanding_x_Doc_Attrib!X96</f>
        <v>0</v>
      </c>
      <c r="R48" s="195">
        <f>MAX(Detailed_Demanding_x_Doc_Attrib!Z96:AB96)</f>
        <v>0</v>
      </c>
      <c r="S48" s="195">
        <f>MAX(Detailed_Demanding_x_Doc_Attrib!AC96)</f>
        <v>0</v>
      </c>
      <c r="T48" s="195">
        <f>MAX(Detailed_Demanding_x_Doc_Attrib!AD96:AF96)</f>
        <v>0</v>
      </c>
      <c r="U48" s="195">
        <f>MAX(Detailed_Demanding_x_Doc_Attrib!AG96:AH96)</f>
        <v>0.70000000000000007</v>
      </c>
      <c r="V48" s="195">
        <f>MAX(Detailed_Demanding_x_Doc_Attrib!AJ96)</f>
        <v>0</v>
      </c>
      <c r="W48" s="195">
        <f>MAX(Detailed_Demanding_x_Doc_Attrib!AM96:AW96)</f>
        <v>0.22500000000000003</v>
      </c>
      <c r="X48" s="195">
        <f>MAX(Detailed_Demanding_x_Doc_Attrib!AX96)</f>
        <v>0</v>
      </c>
      <c r="Y48" s="195">
        <f>MAX(Detailed_Demanding_x_Doc_Attrib!AY96)</f>
        <v>0</v>
      </c>
      <c r="Z48" s="195">
        <f>MAX(Detailed_Demanding_x_Doc_Attrib!BC96:BE96)</f>
        <v>0</v>
      </c>
      <c r="AA48" s="195">
        <f>MAX(Detailed_Demanding_x_Doc_Attrib!BJ96:BQ96)</f>
        <v>0</v>
      </c>
      <c r="AB48" s="195">
        <f>MAX(Detailed_Demanding_x_Doc_Attrib!BO96:BV96)</f>
        <v>0.90000000000000013</v>
      </c>
      <c r="AC48" s="195">
        <f>MAX(Detailed_Demanding_x_Doc_Attrib!BF96:BI96, Detailed_Demanding_x_Doc_Attrib!BP96:BQ96, Detailed_Demanding_x_Doc_Attrib!BW96:BX96)</f>
        <v>1.2000000000000002</v>
      </c>
      <c r="AD48" s="195">
        <f>MAX(Detailed_Demanding_x_Doc_Attrib!BF96:BX96)</f>
        <v>1.2000000000000002</v>
      </c>
      <c r="AE48" s="195">
        <f>Detailed_Demanding_x_Doc_Attrib!BY96</f>
        <v>0</v>
      </c>
      <c r="AF48" s="195">
        <f>MAX(Detailed_Demanding_x_Doc_Attrib!BZ96)</f>
        <v>0</v>
      </c>
      <c r="AG48" s="195">
        <f>MAX(Detailed_Demanding_x_Doc_Attrib!CA96)</f>
        <v>0</v>
      </c>
      <c r="AH48" s="195">
        <f>MAX(Detailed_Demanding_x_Doc_Attrib!CB96)</f>
        <v>0</v>
      </c>
      <c r="AI48" s="195">
        <f>MAX(Detailed_Demanding_x_Doc_Attrib!CC96)</f>
        <v>0</v>
      </c>
      <c r="AJ48" s="195">
        <f>MAX(Detailed_Demanding_x_Doc_Attrib!CD96)</f>
        <v>0</v>
      </c>
      <c r="AK48" s="195">
        <f>MAX(Detailed_Demanding_x_Doc_Attrib!CE96)</f>
        <v>0.90000000000000013</v>
      </c>
      <c r="AL48" s="195">
        <f>MAX(Detailed_Demanding_x_Doc_Attrib!CF96:CF96)</f>
        <v>0</v>
      </c>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row>
    <row r="49" spans="1:102">
      <c r="A49" s="82" t="s">
        <v>268</v>
      </c>
      <c r="B49" s="82" t="s">
        <v>567</v>
      </c>
      <c r="C49" s="82" t="s">
        <v>364</v>
      </c>
      <c r="D49" s="82" t="s">
        <v>356</v>
      </c>
      <c r="E49" s="165" t="s">
        <v>1342</v>
      </c>
      <c r="F49" s="195">
        <f>MAX(Detailed_Demanding_x_Doc_Attrib!I97:L97)</f>
        <v>0</v>
      </c>
      <c r="G49" s="195">
        <f>MAX(Detailed_Demanding_x_Doc_Attrib!N97:O97)</f>
        <v>0</v>
      </c>
      <c r="H49" s="195">
        <f>Detailed_Demanding_x_Doc_Attrib!P97</f>
        <v>0.10100000000000001</v>
      </c>
      <c r="I49" s="195">
        <f>Detailed_Demanding_x_Doc_Attrib!Q97</f>
        <v>0</v>
      </c>
      <c r="J49" s="195">
        <f t="shared" si="0"/>
        <v>0.10100000000000001</v>
      </c>
      <c r="K49" s="195">
        <f>Detailed_Demanding_x_Doc_Attrib!R97</f>
        <v>0</v>
      </c>
      <c r="L49" s="195">
        <f>Detailed_Demanding_x_Doc_Attrib!S97</f>
        <v>0</v>
      </c>
      <c r="M49" s="195">
        <f>Detailed_Demanding_x_Doc_Attrib!T97</f>
        <v>0.60000000000000009</v>
      </c>
      <c r="N49" s="195">
        <f>Detailed_Demanding_x_Doc_Attrib!U97</f>
        <v>0</v>
      </c>
      <c r="O49" s="195">
        <f>Detailed_Demanding_x_Doc_Attrib!V97</f>
        <v>0</v>
      </c>
      <c r="P49" s="195">
        <f>Detailed_Demanding_x_Doc_Attrib!W97</f>
        <v>0.60000000000000009</v>
      </c>
      <c r="Q49" s="195">
        <f>Detailed_Demanding_x_Doc_Attrib!X97</f>
        <v>0</v>
      </c>
      <c r="R49" s="195">
        <f>MAX(Detailed_Demanding_x_Doc_Attrib!Z97:AB97)</f>
        <v>0</v>
      </c>
      <c r="S49" s="195">
        <f>MAX(Detailed_Demanding_x_Doc_Attrib!AC97)</f>
        <v>0</v>
      </c>
      <c r="T49" s="195">
        <f>MAX(Detailed_Demanding_x_Doc_Attrib!AD97:AF97)</f>
        <v>0</v>
      </c>
      <c r="U49" s="195">
        <f>MAX(Detailed_Demanding_x_Doc_Attrib!AG97:AH97)</f>
        <v>0.70000000000000007</v>
      </c>
      <c r="V49" s="195">
        <f>MAX(Detailed_Demanding_x_Doc_Attrib!AJ97)</f>
        <v>0</v>
      </c>
      <c r="W49" s="195">
        <f>MAX(Detailed_Demanding_x_Doc_Attrib!AM97:AW97)</f>
        <v>0.5</v>
      </c>
      <c r="X49" s="195">
        <f>MAX(Detailed_Demanding_x_Doc_Attrib!AX97)</f>
        <v>0</v>
      </c>
      <c r="Y49" s="195">
        <f>MAX(Detailed_Demanding_x_Doc_Attrib!AY97)</f>
        <v>0</v>
      </c>
      <c r="Z49" s="195">
        <f>MAX(Detailed_Demanding_x_Doc_Attrib!BC97:BE97)</f>
        <v>0</v>
      </c>
      <c r="AA49" s="195">
        <f>MAX(Detailed_Demanding_x_Doc_Attrib!BJ97:BQ97)</f>
        <v>1.2000000000000002</v>
      </c>
      <c r="AB49" s="195">
        <f>MAX(Detailed_Demanding_x_Doc_Attrib!BO97:BV97)</f>
        <v>0.90000000000000013</v>
      </c>
      <c r="AC49" s="195">
        <f>MAX(Detailed_Demanding_x_Doc_Attrib!BF97:BI97, Detailed_Demanding_x_Doc_Attrib!BP97:BQ97, Detailed_Demanding_x_Doc_Attrib!BW97:BX97)</f>
        <v>1.2000000000000002</v>
      </c>
      <c r="AD49" s="195">
        <f>MAX(Detailed_Demanding_x_Doc_Attrib!BF97:BX97)</f>
        <v>1.2000000000000002</v>
      </c>
      <c r="AE49" s="195">
        <f>Detailed_Demanding_x_Doc_Attrib!BY97</f>
        <v>0</v>
      </c>
      <c r="AF49" s="195">
        <f>MAX(Detailed_Demanding_x_Doc_Attrib!BZ97)</f>
        <v>0</v>
      </c>
      <c r="AG49" s="195">
        <f>MAX(Detailed_Demanding_x_Doc_Attrib!CA97)</f>
        <v>0</v>
      </c>
      <c r="AH49" s="195">
        <f>MAX(Detailed_Demanding_x_Doc_Attrib!CB97)</f>
        <v>0</v>
      </c>
      <c r="AI49" s="195">
        <f>MAX(Detailed_Demanding_x_Doc_Attrib!CC97)</f>
        <v>0.10100000000000001</v>
      </c>
      <c r="AJ49" s="195">
        <f>MAX(Detailed_Demanding_x_Doc_Attrib!CD97)</f>
        <v>0</v>
      </c>
      <c r="AK49" s="195">
        <f>MAX(Detailed_Demanding_x_Doc_Attrib!CE97)</f>
        <v>1.6</v>
      </c>
      <c r="AL49" s="195">
        <f>MAX(Detailed_Demanding_x_Doc_Attrib!CF97:CF97)</f>
        <v>0</v>
      </c>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row>
    <row r="50" spans="1:102">
      <c r="A50" s="82" t="s">
        <v>268</v>
      </c>
      <c r="B50" s="82" t="s">
        <v>567</v>
      </c>
      <c r="C50" s="82" t="s">
        <v>607</v>
      </c>
      <c r="D50" s="82" t="s">
        <v>354</v>
      </c>
      <c r="E50" s="165" t="s">
        <v>1079</v>
      </c>
      <c r="F50" s="195">
        <f>MAX(Detailed_Demanding_x_Doc_Attrib!I98:L98)</f>
        <v>0</v>
      </c>
      <c r="G50" s="195">
        <f>MAX(Detailed_Demanding_x_Doc_Attrib!N98:O98)</f>
        <v>0</v>
      </c>
      <c r="H50" s="195">
        <f>Detailed_Demanding_x_Doc_Attrib!P98</f>
        <v>0</v>
      </c>
      <c r="I50" s="195">
        <f>Detailed_Demanding_x_Doc_Attrib!Q98</f>
        <v>0</v>
      </c>
      <c r="J50" s="195">
        <f t="shared" si="0"/>
        <v>0</v>
      </c>
      <c r="K50" s="195">
        <f>Detailed_Demanding_x_Doc_Attrib!R98</f>
        <v>0</v>
      </c>
      <c r="L50" s="195">
        <f>Detailed_Demanding_x_Doc_Attrib!S98</f>
        <v>0</v>
      </c>
      <c r="M50" s="195">
        <f>Detailed_Demanding_x_Doc_Attrib!T98</f>
        <v>0</v>
      </c>
      <c r="N50" s="195">
        <f>Detailed_Demanding_x_Doc_Attrib!U98</f>
        <v>0</v>
      </c>
      <c r="O50" s="195">
        <f>Detailed_Demanding_x_Doc_Attrib!V98</f>
        <v>0</v>
      </c>
      <c r="P50" s="195">
        <f>Detailed_Demanding_x_Doc_Attrib!W98</f>
        <v>0</v>
      </c>
      <c r="Q50" s="195">
        <f>Detailed_Demanding_x_Doc_Attrib!X98</f>
        <v>0</v>
      </c>
      <c r="R50" s="195">
        <f>MAX(Detailed_Demanding_x_Doc_Attrib!Z98:AB98)</f>
        <v>0</v>
      </c>
      <c r="S50" s="195">
        <f>MAX(Detailed_Demanding_x_Doc_Attrib!AC98)</f>
        <v>0</v>
      </c>
      <c r="T50" s="195">
        <f>MAX(Detailed_Demanding_x_Doc_Attrib!AD98:AF98)</f>
        <v>0</v>
      </c>
      <c r="U50" s="195">
        <f>MAX(Detailed_Demanding_x_Doc_Attrib!AG98:AH98)</f>
        <v>0</v>
      </c>
      <c r="V50" s="195">
        <f>MAX(Detailed_Demanding_x_Doc_Attrib!AJ98)</f>
        <v>0</v>
      </c>
      <c r="W50" s="195">
        <f>MAX(Detailed_Demanding_x_Doc_Attrib!AM98:AW98)</f>
        <v>0</v>
      </c>
      <c r="X50" s="195">
        <f>MAX(Detailed_Demanding_x_Doc_Attrib!AX98)</f>
        <v>0</v>
      </c>
      <c r="Y50" s="195">
        <f>MAX(Detailed_Demanding_x_Doc_Attrib!AY98)</f>
        <v>0</v>
      </c>
      <c r="Z50" s="195">
        <f>MAX(Detailed_Demanding_x_Doc_Attrib!BC98:BE98)</f>
        <v>0</v>
      </c>
      <c r="AA50" s="195">
        <f>MAX(Detailed_Demanding_x_Doc_Attrib!BJ98:BQ98)</f>
        <v>0</v>
      </c>
      <c r="AB50" s="195">
        <f>MAX(Detailed_Demanding_x_Doc_Attrib!BO98:BV98)</f>
        <v>0.36</v>
      </c>
      <c r="AC50" s="195">
        <f>MAX(Detailed_Demanding_x_Doc_Attrib!BF98:BI98, Detailed_Demanding_x_Doc_Attrib!BP98:BQ98, Detailed_Demanding_x_Doc_Attrib!BW98:BX98)</f>
        <v>0</v>
      </c>
      <c r="AD50" s="195">
        <f>MAX(Detailed_Demanding_x_Doc_Attrib!BF98:BX98)</f>
        <v>0.36</v>
      </c>
      <c r="AE50" s="195">
        <f>Detailed_Demanding_x_Doc_Attrib!BY98</f>
        <v>0</v>
      </c>
      <c r="AF50" s="195">
        <f>MAX(Detailed_Demanding_x_Doc_Attrib!BZ98)</f>
        <v>0</v>
      </c>
      <c r="AG50" s="195">
        <f>MAX(Detailed_Demanding_x_Doc_Attrib!CA98)</f>
        <v>0</v>
      </c>
      <c r="AH50" s="195">
        <f>MAX(Detailed_Demanding_x_Doc_Attrib!CB98)</f>
        <v>0</v>
      </c>
      <c r="AI50" s="195">
        <f>MAX(Detailed_Demanding_x_Doc_Attrib!CC98)</f>
        <v>0</v>
      </c>
      <c r="AJ50" s="195">
        <f>MAX(Detailed_Demanding_x_Doc_Attrib!CD98)</f>
        <v>0</v>
      </c>
      <c r="AK50" s="195">
        <f>MAX(Detailed_Demanding_x_Doc_Attrib!CE98)</f>
        <v>0</v>
      </c>
      <c r="AL50" s="195">
        <f>MAX(Detailed_Demanding_x_Doc_Attrib!CF98:CF98)</f>
        <v>0</v>
      </c>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row>
    <row r="51" spans="1:102">
      <c r="A51" s="82" t="s">
        <v>268</v>
      </c>
      <c r="B51" s="82" t="s">
        <v>570</v>
      </c>
      <c r="C51" s="82" t="s">
        <v>311</v>
      </c>
      <c r="D51" s="82" t="s">
        <v>356</v>
      </c>
      <c r="E51" s="165" t="s">
        <v>1253</v>
      </c>
      <c r="F51" s="195">
        <f>MAX(Detailed_Demanding_x_Doc_Attrib!I99:L99)</f>
        <v>0</v>
      </c>
      <c r="G51" s="195">
        <f>MAX(Detailed_Demanding_x_Doc_Attrib!N99:O99)</f>
        <v>0</v>
      </c>
      <c r="H51" s="195">
        <f>Detailed_Demanding_x_Doc_Attrib!P99</f>
        <v>0.10100000000000001</v>
      </c>
      <c r="I51" s="195">
        <f>Detailed_Demanding_x_Doc_Attrib!Q99</f>
        <v>0</v>
      </c>
      <c r="J51" s="195">
        <f t="shared" si="0"/>
        <v>0.10100000000000001</v>
      </c>
      <c r="K51" s="195">
        <f>Detailed_Demanding_x_Doc_Attrib!R99</f>
        <v>0</v>
      </c>
      <c r="L51" s="195">
        <f>Detailed_Demanding_x_Doc_Attrib!S99</f>
        <v>0</v>
      </c>
      <c r="M51" s="195">
        <f>Detailed_Demanding_x_Doc_Attrib!T99</f>
        <v>0.4</v>
      </c>
      <c r="N51" s="195">
        <f>Detailed_Demanding_x_Doc_Attrib!U99</f>
        <v>0</v>
      </c>
      <c r="O51" s="195">
        <f>Detailed_Demanding_x_Doc_Attrib!V99</f>
        <v>0</v>
      </c>
      <c r="P51" s="195">
        <f>Detailed_Demanding_x_Doc_Attrib!W99</f>
        <v>0.90000000000000013</v>
      </c>
      <c r="Q51" s="195">
        <f>Detailed_Demanding_x_Doc_Attrib!X99</f>
        <v>0</v>
      </c>
      <c r="R51" s="195">
        <f>MAX(Detailed_Demanding_x_Doc_Attrib!Z99:AB99)</f>
        <v>0</v>
      </c>
      <c r="S51" s="195">
        <f>MAX(Detailed_Demanding_x_Doc_Attrib!AC99)</f>
        <v>0</v>
      </c>
      <c r="T51" s="195">
        <f>MAX(Detailed_Demanding_x_Doc_Attrib!AD99:AF99)</f>
        <v>0</v>
      </c>
      <c r="U51" s="195">
        <f>MAX(Detailed_Demanding_x_Doc_Attrib!AG99:AH99)</f>
        <v>1.0500000000000003</v>
      </c>
      <c r="V51" s="195">
        <f>MAX(Detailed_Demanding_x_Doc_Attrib!AJ99)</f>
        <v>0</v>
      </c>
      <c r="W51" s="195">
        <f>MAX(Detailed_Demanding_x_Doc_Attrib!AM99:AW99)</f>
        <v>0.5</v>
      </c>
      <c r="X51" s="195">
        <f>MAX(Detailed_Demanding_x_Doc_Attrib!AX99)</f>
        <v>0</v>
      </c>
      <c r="Y51" s="195">
        <f>MAX(Detailed_Demanding_x_Doc_Attrib!AY99)</f>
        <v>0</v>
      </c>
      <c r="Z51" s="195">
        <f>MAX(Detailed_Demanding_x_Doc_Attrib!BC99:BE99)</f>
        <v>0</v>
      </c>
      <c r="AA51" s="195">
        <f>MAX(Detailed_Demanding_x_Doc_Attrib!BJ99:BQ99)</f>
        <v>0</v>
      </c>
      <c r="AB51" s="195">
        <f>MAX(Detailed_Demanding_x_Doc_Attrib!BO99:BV99)</f>
        <v>1.2000000000000002</v>
      </c>
      <c r="AC51" s="195">
        <f>MAX(Detailed_Demanding_x_Doc_Attrib!BF99:BI99, Detailed_Demanding_x_Doc_Attrib!BP99:BQ99, Detailed_Demanding_x_Doc_Attrib!BW99:BX99)</f>
        <v>0</v>
      </c>
      <c r="AD51" s="195">
        <f>MAX(Detailed_Demanding_x_Doc_Attrib!BF99:BX99)</f>
        <v>1.2000000000000002</v>
      </c>
      <c r="AE51" s="195">
        <f>Detailed_Demanding_x_Doc_Attrib!BY99</f>
        <v>0</v>
      </c>
      <c r="AF51" s="195">
        <f>MAX(Detailed_Demanding_x_Doc_Attrib!BZ99)</f>
        <v>0</v>
      </c>
      <c r="AG51" s="195">
        <f>MAX(Detailed_Demanding_x_Doc_Attrib!CA99)</f>
        <v>0</v>
      </c>
      <c r="AH51" s="195">
        <f>MAX(Detailed_Demanding_x_Doc_Attrib!CB99)</f>
        <v>0</v>
      </c>
      <c r="AI51" s="195">
        <f>MAX(Detailed_Demanding_x_Doc_Attrib!CC99)</f>
        <v>0</v>
      </c>
      <c r="AJ51" s="195">
        <f>MAX(Detailed_Demanding_x_Doc_Attrib!CD99)</f>
        <v>0</v>
      </c>
      <c r="AK51" s="195">
        <f>MAX(Detailed_Demanding_x_Doc_Attrib!CE99)</f>
        <v>1.6</v>
      </c>
      <c r="AL51" s="195">
        <f>MAX(Detailed_Demanding_x_Doc_Attrib!CF99:CF99)</f>
        <v>0</v>
      </c>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row>
    <row r="52" spans="1:102">
      <c r="A52" s="82" t="s">
        <v>268</v>
      </c>
      <c r="B52" s="82" t="s">
        <v>567</v>
      </c>
      <c r="C52" s="82" t="s">
        <v>273</v>
      </c>
      <c r="D52" s="82" t="s">
        <v>356</v>
      </c>
      <c r="E52" s="165" t="s">
        <v>1302</v>
      </c>
      <c r="F52" s="195">
        <f>MAX(Detailed_Demanding_x_Doc_Attrib!I100:L100)</f>
        <v>0</v>
      </c>
      <c r="G52" s="195">
        <f>MAX(Detailed_Demanding_x_Doc_Attrib!N100:O100)</f>
        <v>0</v>
      </c>
      <c r="H52" s="195">
        <f>Detailed_Demanding_x_Doc_Attrib!P100</f>
        <v>0.10100000000000001</v>
      </c>
      <c r="I52" s="195">
        <f>Detailed_Demanding_x_Doc_Attrib!Q100</f>
        <v>0</v>
      </c>
      <c r="J52" s="195">
        <f t="shared" si="0"/>
        <v>0.10100000000000001</v>
      </c>
      <c r="K52" s="195">
        <f>Detailed_Demanding_x_Doc_Attrib!R100</f>
        <v>0</v>
      </c>
      <c r="L52" s="195">
        <f>Detailed_Demanding_x_Doc_Attrib!S100</f>
        <v>0</v>
      </c>
      <c r="M52" s="195">
        <f>Detailed_Demanding_x_Doc_Attrib!T100</f>
        <v>0.4</v>
      </c>
      <c r="N52" s="195">
        <f>Detailed_Demanding_x_Doc_Attrib!U100</f>
        <v>0</v>
      </c>
      <c r="O52" s="195">
        <f>Detailed_Demanding_x_Doc_Attrib!V100</f>
        <v>0</v>
      </c>
      <c r="P52" s="195">
        <f>Detailed_Demanding_x_Doc_Attrib!W100</f>
        <v>0.90000000000000013</v>
      </c>
      <c r="Q52" s="195">
        <f>Detailed_Demanding_x_Doc_Attrib!X100</f>
        <v>0</v>
      </c>
      <c r="R52" s="195">
        <f>MAX(Detailed_Demanding_x_Doc_Attrib!Z100:AB100)</f>
        <v>0</v>
      </c>
      <c r="S52" s="195">
        <f>MAX(Detailed_Demanding_x_Doc_Attrib!AC100)</f>
        <v>0</v>
      </c>
      <c r="T52" s="195">
        <f>MAX(Detailed_Demanding_x_Doc_Attrib!AD100:AF100)</f>
        <v>0</v>
      </c>
      <c r="U52" s="195">
        <f>MAX(Detailed_Demanding_x_Doc_Attrib!AG100:AH100)</f>
        <v>1.0500000000000003</v>
      </c>
      <c r="V52" s="195">
        <f>MAX(Detailed_Demanding_x_Doc_Attrib!AJ100)</f>
        <v>0</v>
      </c>
      <c r="W52" s="195">
        <f>MAX(Detailed_Demanding_x_Doc_Attrib!AM100:AW100)</f>
        <v>0.5</v>
      </c>
      <c r="X52" s="195">
        <f>MAX(Detailed_Demanding_x_Doc_Attrib!AX100)</f>
        <v>0</v>
      </c>
      <c r="Y52" s="195">
        <f>MAX(Detailed_Demanding_x_Doc_Attrib!AY100)</f>
        <v>0</v>
      </c>
      <c r="Z52" s="195">
        <f>MAX(Detailed_Demanding_x_Doc_Attrib!BC100:BE100)</f>
        <v>0</v>
      </c>
      <c r="AA52" s="195">
        <f>MAX(Detailed_Demanding_x_Doc_Attrib!BJ100:BQ100)</f>
        <v>0</v>
      </c>
      <c r="AB52" s="195">
        <f>MAX(Detailed_Demanding_x_Doc_Attrib!BO100:BV100)</f>
        <v>1.2000000000000002</v>
      </c>
      <c r="AC52" s="195">
        <f>MAX(Detailed_Demanding_x_Doc_Attrib!BF100:BI100, Detailed_Demanding_x_Doc_Attrib!BP100:BQ100, Detailed_Demanding_x_Doc_Attrib!BW100:BX100)</f>
        <v>0</v>
      </c>
      <c r="AD52" s="195">
        <f>MAX(Detailed_Demanding_x_Doc_Attrib!BF100:BX100)</f>
        <v>1.2000000000000002</v>
      </c>
      <c r="AE52" s="195">
        <f>Detailed_Demanding_x_Doc_Attrib!BY100</f>
        <v>0</v>
      </c>
      <c r="AF52" s="195">
        <f>MAX(Detailed_Demanding_x_Doc_Attrib!BZ100)</f>
        <v>0</v>
      </c>
      <c r="AG52" s="195">
        <f>MAX(Detailed_Demanding_x_Doc_Attrib!CA100)</f>
        <v>0</v>
      </c>
      <c r="AH52" s="195">
        <f>MAX(Detailed_Demanding_x_Doc_Attrib!CB100)</f>
        <v>0</v>
      </c>
      <c r="AI52" s="195">
        <f>MAX(Detailed_Demanding_x_Doc_Attrib!CC100)</f>
        <v>0</v>
      </c>
      <c r="AJ52" s="195">
        <f>MAX(Detailed_Demanding_x_Doc_Attrib!CD100)</f>
        <v>0</v>
      </c>
      <c r="AK52" s="195">
        <f>MAX(Detailed_Demanding_x_Doc_Attrib!CE100)</f>
        <v>1.6</v>
      </c>
      <c r="AL52" s="195">
        <f>MAX(Detailed_Demanding_x_Doc_Attrib!CF100:CF100)</f>
        <v>0</v>
      </c>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row>
    <row r="53" spans="1:102">
      <c r="A53" s="82" t="s">
        <v>268</v>
      </c>
      <c r="B53" s="82" t="s">
        <v>570</v>
      </c>
      <c r="C53" s="82" t="s">
        <v>311</v>
      </c>
      <c r="D53" s="82" t="s">
        <v>356</v>
      </c>
      <c r="E53" s="165" t="s">
        <v>1252</v>
      </c>
      <c r="F53" s="195">
        <f>MAX(Detailed_Demanding_x_Doc_Attrib!I101:L101)</f>
        <v>0</v>
      </c>
      <c r="G53" s="195">
        <f>MAX(Detailed_Demanding_x_Doc_Attrib!N101:O101)</f>
        <v>0</v>
      </c>
      <c r="H53" s="195">
        <f>Detailed_Demanding_x_Doc_Attrib!P101</f>
        <v>0.10100000000000001</v>
      </c>
      <c r="I53" s="195">
        <f>Detailed_Demanding_x_Doc_Attrib!Q101</f>
        <v>0.30000000000000004</v>
      </c>
      <c r="J53" s="195">
        <f t="shared" si="0"/>
        <v>0.30000000000000004</v>
      </c>
      <c r="K53" s="195">
        <f>Detailed_Demanding_x_Doc_Attrib!R101</f>
        <v>0</v>
      </c>
      <c r="L53" s="195">
        <f>Detailed_Demanding_x_Doc_Attrib!S101</f>
        <v>0</v>
      </c>
      <c r="M53" s="195">
        <f>Detailed_Demanding_x_Doc_Attrib!T101</f>
        <v>0.4</v>
      </c>
      <c r="N53" s="195">
        <f>Detailed_Demanding_x_Doc_Attrib!U101</f>
        <v>0</v>
      </c>
      <c r="O53" s="195">
        <f>Detailed_Demanding_x_Doc_Attrib!V101</f>
        <v>0</v>
      </c>
      <c r="P53" s="195">
        <f>Detailed_Demanding_x_Doc_Attrib!W101</f>
        <v>0.4</v>
      </c>
      <c r="Q53" s="195">
        <f>Detailed_Demanding_x_Doc_Attrib!X101</f>
        <v>0</v>
      </c>
      <c r="R53" s="195">
        <f>MAX(Detailed_Demanding_x_Doc_Attrib!Z101:AB101)</f>
        <v>0</v>
      </c>
      <c r="S53" s="195">
        <f>MAX(Detailed_Demanding_x_Doc_Attrib!AC101)</f>
        <v>0</v>
      </c>
      <c r="T53" s="195">
        <f>MAX(Detailed_Demanding_x_Doc_Attrib!AD101:AF101)</f>
        <v>0</v>
      </c>
      <c r="U53" s="195">
        <f>MAX(Detailed_Demanding_x_Doc_Attrib!AG101:AH101)</f>
        <v>0.90000000000000013</v>
      </c>
      <c r="V53" s="195">
        <f>MAX(Detailed_Demanding_x_Doc_Attrib!AJ101)</f>
        <v>0</v>
      </c>
      <c r="W53" s="195">
        <f>MAX(Detailed_Demanding_x_Doc_Attrib!AM101:AW101)</f>
        <v>0.8</v>
      </c>
      <c r="X53" s="195">
        <f>MAX(Detailed_Demanding_x_Doc_Attrib!AX101)</f>
        <v>0</v>
      </c>
      <c r="Y53" s="195">
        <f>MAX(Detailed_Demanding_x_Doc_Attrib!AY101)</f>
        <v>0</v>
      </c>
      <c r="Z53" s="195">
        <f>MAX(Detailed_Demanding_x_Doc_Attrib!BC101:BE101)</f>
        <v>0</v>
      </c>
      <c r="AA53" s="195">
        <f>MAX(Detailed_Demanding_x_Doc_Attrib!BJ101:BQ101)</f>
        <v>0</v>
      </c>
      <c r="AB53" s="195">
        <f>MAX(Detailed_Demanding_x_Doc_Attrib!BO101:BV101)</f>
        <v>1.2000000000000002</v>
      </c>
      <c r="AC53" s="195">
        <f>MAX(Detailed_Demanding_x_Doc_Attrib!BF101:BI101, Detailed_Demanding_x_Doc_Attrib!BP101:BQ101, Detailed_Demanding_x_Doc_Attrib!BW101:BX101)</f>
        <v>0</v>
      </c>
      <c r="AD53" s="195">
        <f>MAX(Detailed_Demanding_x_Doc_Attrib!BF101:BX101)</f>
        <v>1.2000000000000002</v>
      </c>
      <c r="AE53" s="195">
        <f>Detailed_Demanding_x_Doc_Attrib!BY101</f>
        <v>0</v>
      </c>
      <c r="AF53" s="195">
        <f>MAX(Detailed_Demanding_x_Doc_Attrib!BZ101)</f>
        <v>0</v>
      </c>
      <c r="AG53" s="195">
        <f>MAX(Detailed_Demanding_x_Doc_Attrib!CA101)</f>
        <v>0</v>
      </c>
      <c r="AH53" s="195">
        <f>MAX(Detailed_Demanding_x_Doc_Attrib!CB101)</f>
        <v>0</v>
      </c>
      <c r="AI53" s="195">
        <f>MAX(Detailed_Demanding_x_Doc_Attrib!CC101)</f>
        <v>0</v>
      </c>
      <c r="AJ53" s="195">
        <f>MAX(Detailed_Demanding_x_Doc_Attrib!CD101)</f>
        <v>0</v>
      </c>
      <c r="AK53" s="195">
        <f>MAX(Detailed_Demanding_x_Doc_Attrib!CE101)</f>
        <v>1.6</v>
      </c>
      <c r="AL53" s="195">
        <f>MAX(Detailed_Demanding_x_Doc_Attrib!CF101:CF101)</f>
        <v>0</v>
      </c>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row>
    <row r="54" spans="1:102">
      <c r="A54" s="82" t="s">
        <v>268</v>
      </c>
      <c r="B54" s="82" t="s">
        <v>567</v>
      </c>
      <c r="C54" s="82" t="s">
        <v>273</v>
      </c>
      <c r="D54" s="82" t="s">
        <v>356</v>
      </c>
      <c r="E54" s="165" t="s">
        <v>1251</v>
      </c>
      <c r="F54" s="195">
        <f>MAX(Detailed_Demanding_x_Doc_Attrib!I102:L102)</f>
        <v>0</v>
      </c>
      <c r="G54" s="195">
        <f>MAX(Detailed_Demanding_x_Doc_Attrib!N102:O102)</f>
        <v>0</v>
      </c>
      <c r="H54" s="195">
        <f>Detailed_Demanding_x_Doc_Attrib!P102</f>
        <v>0.10100000000000001</v>
      </c>
      <c r="I54" s="195">
        <f>Detailed_Demanding_x_Doc_Attrib!Q102</f>
        <v>0.30000000000000004</v>
      </c>
      <c r="J54" s="195">
        <f t="shared" si="0"/>
        <v>0.30000000000000004</v>
      </c>
      <c r="K54" s="195">
        <f>Detailed_Demanding_x_Doc_Attrib!R102</f>
        <v>0</v>
      </c>
      <c r="L54" s="195">
        <f>Detailed_Demanding_x_Doc_Attrib!S102</f>
        <v>0</v>
      </c>
      <c r="M54" s="195">
        <f>Detailed_Demanding_x_Doc_Attrib!T102</f>
        <v>0.90000000000000013</v>
      </c>
      <c r="N54" s="195">
        <f>Detailed_Demanding_x_Doc_Attrib!U102</f>
        <v>0</v>
      </c>
      <c r="O54" s="195">
        <f>Detailed_Demanding_x_Doc_Attrib!V102</f>
        <v>0</v>
      </c>
      <c r="P54" s="195">
        <f>Detailed_Demanding_x_Doc_Attrib!W102</f>
        <v>1.2250000000000001</v>
      </c>
      <c r="Q54" s="195">
        <f>Detailed_Demanding_x_Doc_Attrib!X102</f>
        <v>1.2000000000000002</v>
      </c>
      <c r="R54" s="195">
        <f>MAX(Detailed_Demanding_x_Doc_Attrib!Z102:AB102)</f>
        <v>1.2000000000000002</v>
      </c>
      <c r="S54" s="195">
        <f>MAX(Detailed_Demanding_x_Doc_Attrib!AC102)</f>
        <v>0</v>
      </c>
      <c r="T54" s="195">
        <f>MAX(Detailed_Demanding_x_Doc_Attrib!AD102:AF102)</f>
        <v>0</v>
      </c>
      <c r="U54" s="195">
        <f>MAX(Detailed_Demanding_x_Doc_Attrib!AG102:AH102)</f>
        <v>1.2250000000000001</v>
      </c>
      <c r="V54" s="195">
        <f>MAX(Detailed_Demanding_x_Doc_Attrib!AJ102)</f>
        <v>0</v>
      </c>
      <c r="W54" s="195">
        <f>MAX(Detailed_Demanding_x_Doc_Attrib!AM102:AW102)</f>
        <v>1.2000000000000002</v>
      </c>
      <c r="X54" s="195">
        <f>MAX(Detailed_Demanding_x_Doc_Attrib!AX102)</f>
        <v>0</v>
      </c>
      <c r="Y54" s="195">
        <f>MAX(Detailed_Demanding_x_Doc_Attrib!AY102)</f>
        <v>0.10049999999999999</v>
      </c>
      <c r="Z54" s="195">
        <f>MAX(Detailed_Demanding_x_Doc_Attrib!BC102:BE102)</f>
        <v>0</v>
      </c>
      <c r="AA54" s="195">
        <f>MAX(Detailed_Demanding_x_Doc_Attrib!BJ102:BQ102)</f>
        <v>0</v>
      </c>
      <c r="AB54" s="195">
        <f>MAX(Detailed_Demanding_x_Doc_Attrib!BO102:BV102)</f>
        <v>1.2000000000000002</v>
      </c>
      <c r="AC54" s="195">
        <f>MAX(Detailed_Demanding_x_Doc_Attrib!BF102:BI102, Detailed_Demanding_x_Doc_Attrib!BP102:BQ102, Detailed_Demanding_x_Doc_Attrib!BW102:BX102)</f>
        <v>0</v>
      </c>
      <c r="AD54" s="195">
        <f>MAX(Detailed_Demanding_x_Doc_Attrib!BF102:BX102)</f>
        <v>1.2000000000000002</v>
      </c>
      <c r="AE54" s="195">
        <f>Detailed_Demanding_x_Doc_Attrib!BY102</f>
        <v>0</v>
      </c>
      <c r="AF54" s="195">
        <f>MAX(Detailed_Demanding_x_Doc_Attrib!BZ102)</f>
        <v>0</v>
      </c>
      <c r="AG54" s="195">
        <f>MAX(Detailed_Demanding_x_Doc_Attrib!CA102)</f>
        <v>0</v>
      </c>
      <c r="AH54" s="195">
        <f>MAX(Detailed_Demanding_x_Doc_Attrib!CB102)</f>
        <v>0</v>
      </c>
      <c r="AI54" s="195">
        <f>MAX(Detailed_Demanding_x_Doc_Attrib!CC102)</f>
        <v>0</v>
      </c>
      <c r="AJ54" s="195">
        <f>MAX(Detailed_Demanding_x_Doc_Attrib!CD102)</f>
        <v>0</v>
      </c>
      <c r="AK54" s="195">
        <f>MAX(Detailed_Demanding_x_Doc_Attrib!CE102)</f>
        <v>0.90000000000000013</v>
      </c>
      <c r="AL54" s="195">
        <f>MAX(Detailed_Demanding_x_Doc_Attrib!CF102:CF102)</f>
        <v>0</v>
      </c>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row>
    <row r="55" spans="1:102">
      <c r="A55" s="82" t="s">
        <v>268</v>
      </c>
      <c r="B55" s="82" t="s">
        <v>570</v>
      </c>
      <c r="C55" s="82" t="s">
        <v>311</v>
      </c>
      <c r="D55" s="82" t="s">
        <v>356</v>
      </c>
      <c r="E55" s="165" t="s">
        <v>1250</v>
      </c>
      <c r="F55" s="195">
        <f>MAX(Detailed_Demanding_x_Doc_Attrib!I103:L103)</f>
        <v>0</v>
      </c>
      <c r="G55" s="195">
        <f>MAX(Detailed_Demanding_x_Doc_Attrib!N103:O103)</f>
        <v>0</v>
      </c>
      <c r="H55" s="195">
        <f>Detailed_Demanding_x_Doc_Attrib!P103</f>
        <v>8.0799999999999997E-2</v>
      </c>
      <c r="I55" s="195">
        <f>Detailed_Demanding_x_Doc_Attrib!Q103</f>
        <v>0.2</v>
      </c>
      <c r="J55" s="195">
        <f t="shared" si="0"/>
        <v>0.2</v>
      </c>
      <c r="K55" s="195">
        <f>Detailed_Demanding_x_Doc_Attrib!R103</f>
        <v>0</v>
      </c>
      <c r="L55" s="195">
        <f>Detailed_Demanding_x_Doc_Attrib!S103</f>
        <v>0</v>
      </c>
      <c r="M55" s="195">
        <f>Detailed_Demanding_x_Doc_Attrib!T103</f>
        <v>0.32</v>
      </c>
      <c r="N55" s="195">
        <f>Detailed_Demanding_x_Doc_Attrib!U103</f>
        <v>0</v>
      </c>
      <c r="O55" s="195">
        <f>Detailed_Demanding_x_Doc_Attrib!V103</f>
        <v>0</v>
      </c>
      <c r="P55" s="195">
        <f>Detailed_Demanding_x_Doc_Attrib!W103</f>
        <v>0.32</v>
      </c>
      <c r="Q55" s="195">
        <f>Detailed_Demanding_x_Doc_Attrib!X103</f>
        <v>0</v>
      </c>
      <c r="R55" s="195">
        <f>MAX(Detailed_Demanding_x_Doc_Attrib!Z103:AB103)</f>
        <v>0</v>
      </c>
      <c r="S55" s="195">
        <f>MAX(Detailed_Demanding_x_Doc_Attrib!AC103)</f>
        <v>0</v>
      </c>
      <c r="T55" s="195">
        <f>MAX(Detailed_Demanding_x_Doc_Attrib!AD103:AF103)</f>
        <v>0</v>
      </c>
      <c r="U55" s="195">
        <f>MAX(Detailed_Demanding_x_Doc_Attrib!AG103:AH103)</f>
        <v>0.32</v>
      </c>
      <c r="V55" s="195">
        <f>MAX(Detailed_Demanding_x_Doc_Attrib!AJ103)</f>
        <v>0</v>
      </c>
      <c r="W55" s="195">
        <f>MAX(Detailed_Demanding_x_Doc_Attrib!AM103:AW103)</f>
        <v>0.32</v>
      </c>
      <c r="X55" s="195">
        <f>MAX(Detailed_Demanding_x_Doc_Attrib!AX103)</f>
        <v>0</v>
      </c>
      <c r="Y55" s="195">
        <f>MAX(Detailed_Demanding_x_Doc_Attrib!AY103)</f>
        <v>0</v>
      </c>
      <c r="Z55" s="195">
        <f>MAX(Detailed_Demanding_x_Doc_Attrib!BC103:BE103)</f>
        <v>0</v>
      </c>
      <c r="AA55" s="195">
        <f>MAX(Detailed_Demanding_x_Doc_Attrib!BJ103:BQ103)</f>
        <v>0</v>
      </c>
      <c r="AB55" s="195">
        <f>MAX(Detailed_Demanding_x_Doc_Attrib!BO103:BV103)</f>
        <v>0</v>
      </c>
      <c r="AC55" s="195">
        <f>MAX(Detailed_Demanding_x_Doc_Attrib!BF103:BI103, Detailed_Demanding_x_Doc_Attrib!BP103:BQ103, Detailed_Demanding_x_Doc_Attrib!BW103:BX103)</f>
        <v>0</v>
      </c>
      <c r="AD55" s="195">
        <f>MAX(Detailed_Demanding_x_Doc_Attrib!BF103:BX103)</f>
        <v>0</v>
      </c>
      <c r="AE55" s="195">
        <f>Detailed_Demanding_x_Doc_Attrib!BY103</f>
        <v>0</v>
      </c>
      <c r="AF55" s="195">
        <f>MAX(Detailed_Demanding_x_Doc_Attrib!BZ103)</f>
        <v>0</v>
      </c>
      <c r="AG55" s="195">
        <f>MAX(Detailed_Demanding_x_Doc_Attrib!CA103)</f>
        <v>0</v>
      </c>
      <c r="AH55" s="195">
        <f>MAX(Detailed_Demanding_x_Doc_Attrib!CB103)</f>
        <v>0</v>
      </c>
      <c r="AI55" s="195">
        <f>MAX(Detailed_Demanding_x_Doc_Attrib!CC103)</f>
        <v>8.0799999999999997E-2</v>
      </c>
      <c r="AJ55" s="195">
        <f>MAX(Detailed_Demanding_x_Doc_Attrib!CD103)</f>
        <v>0</v>
      </c>
      <c r="AK55" s="195">
        <f>MAX(Detailed_Demanding_x_Doc_Attrib!CE103)</f>
        <v>0.72</v>
      </c>
      <c r="AL55" s="195">
        <f>MAX(Detailed_Demanding_x_Doc_Attrib!CF103:CF103)</f>
        <v>0</v>
      </c>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row>
    <row r="56" spans="1:102">
      <c r="A56" s="82" t="s">
        <v>268</v>
      </c>
      <c r="B56" s="82" t="s">
        <v>567</v>
      </c>
      <c r="C56" s="82" t="s">
        <v>273</v>
      </c>
      <c r="D56" s="82" t="s">
        <v>356</v>
      </c>
      <c r="E56" s="165" t="s">
        <v>1248</v>
      </c>
      <c r="F56" s="195">
        <f>MAX(Detailed_Demanding_x_Doc_Attrib!I104:L104)</f>
        <v>0</v>
      </c>
      <c r="G56" s="195">
        <f>MAX(Detailed_Demanding_x_Doc_Attrib!N104:O104)</f>
        <v>0</v>
      </c>
      <c r="H56" s="195">
        <f>Detailed_Demanding_x_Doc_Attrib!P104</f>
        <v>8.0799999999999997E-2</v>
      </c>
      <c r="I56" s="195">
        <f>Detailed_Demanding_x_Doc_Attrib!Q104</f>
        <v>0.2</v>
      </c>
      <c r="J56" s="195">
        <f t="shared" si="0"/>
        <v>0.2</v>
      </c>
      <c r="K56" s="195">
        <f>Detailed_Demanding_x_Doc_Attrib!R104</f>
        <v>0</v>
      </c>
      <c r="L56" s="195">
        <f>Detailed_Demanding_x_Doc_Attrib!S104</f>
        <v>0</v>
      </c>
      <c r="M56" s="195">
        <f>Detailed_Demanding_x_Doc_Attrib!T104</f>
        <v>0.72</v>
      </c>
      <c r="N56" s="195">
        <f>Detailed_Demanding_x_Doc_Attrib!U104</f>
        <v>0</v>
      </c>
      <c r="O56" s="195">
        <f>Detailed_Demanding_x_Doc_Attrib!V104</f>
        <v>0</v>
      </c>
      <c r="P56" s="195">
        <f>Detailed_Demanding_x_Doc_Attrib!W104</f>
        <v>0.98000000000000009</v>
      </c>
      <c r="Q56" s="195">
        <f>Detailed_Demanding_x_Doc_Attrib!X104</f>
        <v>0.96</v>
      </c>
      <c r="R56" s="195">
        <f>MAX(Detailed_Demanding_x_Doc_Attrib!Z104:AB104)</f>
        <v>0.96</v>
      </c>
      <c r="S56" s="195">
        <f>MAX(Detailed_Demanding_x_Doc_Attrib!AC104)</f>
        <v>0</v>
      </c>
      <c r="T56" s="195">
        <f>MAX(Detailed_Demanding_x_Doc_Attrib!AD104:AF104)</f>
        <v>0</v>
      </c>
      <c r="U56" s="195">
        <f>MAX(Detailed_Demanding_x_Doc_Attrib!AG104:AH104)</f>
        <v>0.98000000000000009</v>
      </c>
      <c r="V56" s="195">
        <f>MAX(Detailed_Demanding_x_Doc_Attrib!AJ104)</f>
        <v>0</v>
      </c>
      <c r="W56" s="195">
        <f>MAX(Detailed_Demanding_x_Doc_Attrib!AM104:AW104)</f>
        <v>0.18</v>
      </c>
      <c r="X56" s="195">
        <f>MAX(Detailed_Demanding_x_Doc_Attrib!AX104)</f>
        <v>0</v>
      </c>
      <c r="Y56" s="195">
        <f>MAX(Detailed_Demanding_x_Doc_Attrib!AY104)</f>
        <v>8.0399999999999999E-2</v>
      </c>
      <c r="Z56" s="195">
        <f>MAX(Detailed_Demanding_x_Doc_Attrib!BC104:BE104)</f>
        <v>0</v>
      </c>
      <c r="AA56" s="195">
        <f>MAX(Detailed_Demanding_x_Doc_Attrib!BJ104:BQ104)</f>
        <v>0</v>
      </c>
      <c r="AB56" s="195">
        <f>MAX(Detailed_Demanding_x_Doc_Attrib!BO104:BV104)</f>
        <v>0</v>
      </c>
      <c r="AC56" s="195">
        <f>MAX(Detailed_Demanding_x_Doc_Attrib!BF104:BI104, Detailed_Demanding_x_Doc_Attrib!BP104:BQ104, Detailed_Demanding_x_Doc_Attrib!BW104:BX104)</f>
        <v>0</v>
      </c>
      <c r="AD56" s="195">
        <f>MAX(Detailed_Demanding_x_Doc_Attrib!BF104:BX104)</f>
        <v>0</v>
      </c>
      <c r="AE56" s="195">
        <f>Detailed_Demanding_x_Doc_Attrib!BY104</f>
        <v>0</v>
      </c>
      <c r="AF56" s="195">
        <f>MAX(Detailed_Demanding_x_Doc_Attrib!BZ104)</f>
        <v>0</v>
      </c>
      <c r="AG56" s="195">
        <f>MAX(Detailed_Demanding_x_Doc_Attrib!CA104)</f>
        <v>0</v>
      </c>
      <c r="AH56" s="195">
        <f>MAX(Detailed_Demanding_x_Doc_Attrib!CB104)</f>
        <v>0</v>
      </c>
      <c r="AI56" s="195">
        <f>MAX(Detailed_Demanding_x_Doc_Attrib!CC104)</f>
        <v>0</v>
      </c>
      <c r="AJ56" s="195">
        <f>MAX(Detailed_Demanding_x_Doc_Attrib!CD104)</f>
        <v>0</v>
      </c>
      <c r="AK56" s="195">
        <f>MAX(Detailed_Demanding_x_Doc_Attrib!CE104)</f>
        <v>0.72</v>
      </c>
      <c r="AL56" s="195">
        <f>MAX(Detailed_Demanding_x_Doc_Attrib!CF104:CF104)</f>
        <v>0</v>
      </c>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row>
    <row r="57" spans="1:102">
      <c r="A57" s="82" t="s">
        <v>268</v>
      </c>
      <c r="B57" s="82" t="s">
        <v>570</v>
      </c>
      <c r="C57" s="82" t="s">
        <v>311</v>
      </c>
      <c r="D57" s="82" t="s">
        <v>356</v>
      </c>
      <c r="E57" s="165" t="s">
        <v>1247</v>
      </c>
      <c r="F57" s="195">
        <f>MAX(Detailed_Demanding_x_Doc_Attrib!I105:L105)</f>
        <v>0</v>
      </c>
      <c r="G57" s="195">
        <f>MAX(Detailed_Demanding_x_Doc_Attrib!N105:O105)</f>
        <v>0</v>
      </c>
      <c r="H57" s="195">
        <f>Detailed_Demanding_x_Doc_Attrib!P105</f>
        <v>8.0799999999999997E-2</v>
      </c>
      <c r="I57" s="195">
        <f>Detailed_Demanding_x_Doc_Attrib!Q105</f>
        <v>0.30000000000000004</v>
      </c>
      <c r="J57" s="195">
        <f t="shared" si="0"/>
        <v>0.30000000000000004</v>
      </c>
      <c r="K57" s="195">
        <f>Detailed_Demanding_x_Doc_Attrib!R105</f>
        <v>0</v>
      </c>
      <c r="L57" s="195">
        <f>Detailed_Demanding_x_Doc_Attrib!S105</f>
        <v>0</v>
      </c>
      <c r="M57" s="195">
        <f>Detailed_Demanding_x_Doc_Attrib!T105</f>
        <v>0.18</v>
      </c>
      <c r="N57" s="195">
        <f>Detailed_Demanding_x_Doc_Attrib!U105</f>
        <v>0</v>
      </c>
      <c r="O57" s="195">
        <f>Detailed_Demanding_x_Doc_Attrib!V105</f>
        <v>0</v>
      </c>
      <c r="P57" s="195">
        <f>Detailed_Demanding_x_Doc_Attrib!W105</f>
        <v>0.72</v>
      </c>
      <c r="Q57" s="195">
        <f>Detailed_Demanding_x_Doc_Attrib!X105</f>
        <v>0</v>
      </c>
      <c r="R57" s="195">
        <f>MAX(Detailed_Demanding_x_Doc_Attrib!Z105:AB105)</f>
        <v>0</v>
      </c>
      <c r="S57" s="195">
        <f>MAX(Detailed_Demanding_x_Doc_Attrib!AC105)</f>
        <v>0</v>
      </c>
      <c r="T57" s="195">
        <f>MAX(Detailed_Demanding_x_Doc_Attrib!AD105:AF105)</f>
        <v>0</v>
      </c>
      <c r="U57" s="195">
        <f>MAX(Detailed_Demanding_x_Doc_Attrib!AG105:AH105)</f>
        <v>0.72</v>
      </c>
      <c r="V57" s="195">
        <f>MAX(Detailed_Demanding_x_Doc_Attrib!AJ105)</f>
        <v>0</v>
      </c>
      <c r="W57" s="195">
        <f>MAX(Detailed_Demanding_x_Doc_Attrib!AM105:AW105)</f>
        <v>0.12</v>
      </c>
      <c r="X57" s="195">
        <f>MAX(Detailed_Demanding_x_Doc_Attrib!AX105)</f>
        <v>0</v>
      </c>
      <c r="Y57" s="195">
        <f>MAX(Detailed_Demanding_x_Doc_Attrib!AY105)</f>
        <v>0</v>
      </c>
      <c r="Z57" s="195">
        <f>MAX(Detailed_Demanding_x_Doc_Attrib!BC105:BE105)</f>
        <v>0</v>
      </c>
      <c r="AA57" s="195">
        <f>MAX(Detailed_Demanding_x_Doc_Attrib!BJ105:BQ105)</f>
        <v>0</v>
      </c>
      <c r="AB57" s="195">
        <f>MAX(Detailed_Demanding_x_Doc_Attrib!BO105:BV105)</f>
        <v>0</v>
      </c>
      <c r="AC57" s="195">
        <f>MAX(Detailed_Demanding_x_Doc_Attrib!BF105:BI105, Detailed_Demanding_x_Doc_Attrib!BP105:BQ105, Detailed_Demanding_x_Doc_Attrib!BW105:BX105)</f>
        <v>0</v>
      </c>
      <c r="AD57" s="195">
        <f>MAX(Detailed_Demanding_x_Doc_Attrib!BF105:BX105)</f>
        <v>0</v>
      </c>
      <c r="AE57" s="195">
        <f>Detailed_Demanding_x_Doc_Attrib!BY105</f>
        <v>0</v>
      </c>
      <c r="AF57" s="195">
        <f>MAX(Detailed_Demanding_x_Doc_Attrib!BZ105)</f>
        <v>0</v>
      </c>
      <c r="AG57" s="195">
        <f>MAX(Detailed_Demanding_x_Doc_Attrib!CA105)</f>
        <v>0</v>
      </c>
      <c r="AH57" s="195">
        <f>MAX(Detailed_Demanding_x_Doc_Attrib!CB105)</f>
        <v>0</v>
      </c>
      <c r="AI57" s="195">
        <f>MAX(Detailed_Demanding_x_Doc_Attrib!CC105)</f>
        <v>8.0799999999999997E-2</v>
      </c>
      <c r="AJ57" s="195">
        <f>MAX(Detailed_Demanding_x_Doc_Attrib!CD105)</f>
        <v>0</v>
      </c>
      <c r="AK57" s="195">
        <f>MAX(Detailed_Demanding_x_Doc_Attrib!CE105)</f>
        <v>0.72</v>
      </c>
      <c r="AL57" s="195">
        <f>MAX(Detailed_Demanding_x_Doc_Attrib!CF105:CF105)</f>
        <v>0</v>
      </c>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row>
    <row r="58" spans="1:102">
      <c r="A58" s="82" t="s">
        <v>268</v>
      </c>
      <c r="B58" s="82" t="s">
        <v>567</v>
      </c>
      <c r="C58" s="82" t="s">
        <v>273</v>
      </c>
      <c r="D58" s="82" t="s">
        <v>356</v>
      </c>
      <c r="E58" s="165" t="s">
        <v>1249</v>
      </c>
      <c r="F58" s="195">
        <f>MAX(Detailed_Demanding_x_Doc_Attrib!I106:L106)</f>
        <v>0</v>
      </c>
      <c r="G58" s="195">
        <f>MAX(Detailed_Demanding_x_Doc_Attrib!N106:O106)</f>
        <v>0</v>
      </c>
      <c r="H58" s="195">
        <f>Detailed_Demanding_x_Doc_Attrib!P106</f>
        <v>8.0799999999999997E-2</v>
      </c>
      <c r="I58" s="195">
        <f>Detailed_Demanding_x_Doc_Attrib!Q106</f>
        <v>0.30000000000000004</v>
      </c>
      <c r="J58" s="195">
        <f t="shared" si="0"/>
        <v>0.30000000000000004</v>
      </c>
      <c r="K58" s="195">
        <f>Detailed_Demanding_x_Doc_Attrib!R106</f>
        <v>0</v>
      </c>
      <c r="L58" s="195">
        <f>Detailed_Demanding_x_Doc_Attrib!S106</f>
        <v>0</v>
      </c>
      <c r="M58" s="195">
        <f>Detailed_Demanding_x_Doc_Attrib!T106</f>
        <v>0.4</v>
      </c>
      <c r="N58" s="195">
        <f>Detailed_Demanding_x_Doc_Attrib!U106</f>
        <v>0</v>
      </c>
      <c r="O58" s="195">
        <f>Detailed_Demanding_x_Doc_Attrib!V106</f>
        <v>0</v>
      </c>
      <c r="P58" s="195">
        <f>Detailed_Demanding_x_Doc_Attrib!W106</f>
        <v>0.72</v>
      </c>
      <c r="Q58" s="195">
        <f>Detailed_Demanding_x_Doc_Attrib!X106</f>
        <v>0</v>
      </c>
      <c r="R58" s="195">
        <f>MAX(Detailed_Demanding_x_Doc_Attrib!Z106:AB106)</f>
        <v>0</v>
      </c>
      <c r="S58" s="195">
        <f>MAX(Detailed_Demanding_x_Doc_Attrib!AC106)</f>
        <v>0</v>
      </c>
      <c r="T58" s="195">
        <f>MAX(Detailed_Demanding_x_Doc_Attrib!AD106:AF106)</f>
        <v>0</v>
      </c>
      <c r="U58" s="195">
        <f>MAX(Detailed_Demanding_x_Doc_Attrib!AG106:AH106)</f>
        <v>0.72</v>
      </c>
      <c r="V58" s="195">
        <f>MAX(Detailed_Demanding_x_Doc_Attrib!AJ106)</f>
        <v>0</v>
      </c>
      <c r="W58" s="195">
        <f>MAX(Detailed_Demanding_x_Doc_Attrib!AM106:AW106)</f>
        <v>0</v>
      </c>
      <c r="X58" s="195">
        <f>MAX(Detailed_Demanding_x_Doc_Attrib!AX106)</f>
        <v>0</v>
      </c>
      <c r="Y58" s="195">
        <f>MAX(Detailed_Demanding_x_Doc_Attrib!AY106)</f>
        <v>0</v>
      </c>
      <c r="Z58" s="195">
        <f>MAX(Detailed_Demanding_x_Doc_Attrib!BC106:BE106)</f>
        <v>0</v>
      </c>
      <c r="AA58" s="195">
        <f>MAX(Detailed_Demanding_x_Doc_Attrib!BJ106:BQ106)</f>
        <v>0</v>
      </c>
      <c r="AB58" s="195">
        <f>MAX(Detailed_Demanding_x_Doc_Attrib!BO106:BV106)</f>
        <v>0</v>
      </c>
      <c r="AC58" s="195">
        <f>MAX(Detailed_Demanding_x_Doc_Attrib!BF106:BI106, Detailed_Demanding_x_Doc_Attrib!BP106:BQ106, Detailed_Demanding_x_Doc_Attrib!BW106:BX106)</f>
        <v>0</v>
      </c>
      <c r="AD58" s="195">
        <f>MAX(Detailed_Demanding_x_Doc_Attrib!BF106:BX106)</f>
        <v>0</v>
      </c>
      <c r="AE58" s="195">
        <f>Detailed_Demanding_x_Doc_Attrib!BY106</f>
        <v>0</v>
      </c>
      <c r="AF58" s="195">
        <f>MAX(Detailed_Demanding_x_Doc_Attrib!BZ106)</f>
        <v>0</v>
      </c>
      <c r="AG58" s="195">
        <f>MAX(Detailed_Demanding_x_Doc_Attrib!CA106)</f>
        <v>0</v>
      </c>
      <c r="AH58" s="195">
        <f>MAX(Detailed_Demanding_x_Doc_Attrib!CB106)</f>
        <v>0</v>
      </c>
      <c r="AI58" s="195">
        <f>MAX(Detailed_Demanding_x_Doc_Attrib!CC106)</f>
        <v>0</v>
      </c>
      <c r="AJ58" s="195">
        <f>MAX(Detailed_Demanding_x_Doc_Attrib!CD106)</f>
        <v>0</v>
      </c>
      <c r="AK58" s="195">
        <f>MAX(Detailed_Demanding_x_Doc_Attrib!CE106)</f>
        <v>0.72</v>
      </c>
      <c r="AL58" s="195">
        <f>MAX(Detailed_Demanding_x_Doc_Attrib!CF106:CF106)</f>
        <v>0</v>
      </c>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row>
    <row r="59" spans="1:102">
      <c r="A59" s="82" t="s">
        <v>268</v>
      </c>
      <c r="B59" s="82" t="s">
        <v>571</v>
      </c>
      <c r="C59" s="82" t="s">
        <v>363</v>
      </c>
      <c r="D59" s="82" t="s">
        <v>356</v>
      </c>
      <c r="E59" s="165" t="s">
        <v>1267</v>
      </c>
      <c r="F59" s="195">
        <f>MAX(Detailed_Demanding_x_Doc_Attrib!I107:L107)</f>
        <v>0</v>
      </c>
      <c r="G59" s="195">
        <f>MAX(Detailed_Demanding_x_Doc_Attrib!N107:O107)</f>
        <v>0</v>
      </c>
      <c r="H59" s="195">
        <f>Detailed_Demanding_x_Doc_Attrib!P107</f>
        <v>0</v>
      </c>
      <c r="I59" s="195">
        <f>Detailed_Demanding_x_Doc_Attrib!Q107</f>
        <v>0</v>
      </c>
      <c r="J59" s="195">
        <f t="shared" si="0"/>
        <v>0</v>
      </c>
      <c r="K59" s="195">
        <f>Detailed_Demanding_x_Doc_Attrib!R107</f>
        <v>0</v>
      </c>
      <c r="L59" s="195">
        <f>Detailed_Demanding_x_Doc_Attrib!S107</f>
        <v>0</v>
      </c>
      <c r="M59" s="195">
        <f>Detailed_Demanding_x_Doc_Attrib!T107</f>
        <v>0.10100000000000001</v>
      </c>
      <c r="N59" s="195">
        <f>Detailed_Demanding_x_Doc_Attrib!U107</f>
        <v>0</v>
      </c>
      <c r="O59" s="195">
        <f>Detailed_Demanding_x_Doc_Attrib!V107</f>
        <v>0</v>
      </c>
      <c r="P59" s="195">
        <f>Detailed_Demanding_x_Doc_Attrib!W107</f>
        <v>0</v>
      </c>
      <c r="Q59" s="195">
        <f>Detailed_Demanding_x_Doc_Attrib!X107</f>
        <v>0</v>
      </c>
      <c r="R59" s="195">
        <f>MAX(Detailed_Demanding_x_Doc_Attrib!Z107:AB107)</f>
        <v>0</v>
      </c>
      <c r="S59" s="195">
        <f>MAX(Detailed_Demanding_x_Doc_Attrib!AC107)</f>
        <v>0</v>
      </c>
      <c r="T59" s="195">
        <f>MAX(Detailed_Demanding_x_Doc_Attrib!AD107:AF107)</f>
        <v>0</v>
      </c>
      <c r="U59" s="195">
        <f>MAX(Detailed_Demanding_x_Doc_Attrib!AG107:AH107)</f>
        <v>0</v>
      </c>
      <c r="V59" s="195">
        <f>MAX(Detailed_Demanding_x_Doc_Attrib!AJ107)</f>
        <v>0</v>
      </c>
      <c r="W59" s="195">
        <f>MAX(Detailed_Demanding_x_Doc_Attrib!AM107:AW107)</f>
        <v>0.15000000000000002</v>
      </c>
      <c r="X59" s="195">
        <f>MAX(Detailed_Demanding_x_Doc_Attrib!AX107)</f>
        <v>0</v>
      </c>
      <c r="Y59" s="195">
        <f>MAX(Detailed_Demanding_x_Doc_Attrib!AY107)</f>
        <v>0</v>
      </c>
      <c r="Z59" s="195">
        <f>MAX(Detailed_Demanding_x_Doc_Attrib!BC107:BE107)</f>
        <v>0</v>
      </c>
      <c r="AA59" s="195">
        <f>MAX(Detailed_Demanding_x_Doc_Attrib!BJ107:BQ107)</f>
        <v>0.60000000000000009</v>
      </c>
      <c r="AB59" s="195">
        <f>MAX(Detailed_Demanding_x_Doc_Attrib!BO107:BV107)</f>
        <v>1.6</v>
      </c>
      <c r="AC59" s="195">
        <f>MAX(Detailed_Demanding_x_Doc_Attrib!BF107:BI107, Detailed_Demanding_x_Doc_Attrib!BP107:BQ107, Detailed_Demanding_x_Doc_Attrib!BW107:BX107)</f>
        <v>0</v>
      </c>
      <c r="AD59" s="195">
        <f>MAX(Detailed_Demanding_x_Doc_Attrib!BF107:BX107)</f>
        <v>1.6</v>
      </c>
      <c r="AE59" s="195">
        <f>Detailed_Demanding_x_Doc_Attrib!BY107</f>
        <v>0</v>
      </c>
      <c r="AF59" s="195">
        <f>MAX(Detailed_Demanding_x_Doc_Attrib!BZ107)</f>
        <v>0</v>
      </c>
      <c r="AG59" s="195">
        <f>MAX(Detailed_Demanding_x_Doc_Attrib!CA107)</f>
        <v>0</v>
      </c>
      <c r="AH59" s="195">
        <f>MAX(Detailed_Demanding_x_Doc_Attrib!CB107)</f>
        <v>0</v>
      </c>
      <c r="AI59" s="195">
        <f>MAX(Detailed_Demanding_x_Doc_Attrib!CC107)</f>
        <v>0</v>
      </c>
      <c r="AJ59" s="195">
        <f>MAX(Detailed_Demanding_x_Doc_Attrib!CD107)</f>
        <v>0</v>
      </c>
      <c r="AK59" s="195">
        <f>MAX(Detailed_Demanding_x_Doc_Attrib!CE107)</f>
        <v>0</v>
      </c>
      <c r="AL59" s="195">
        <f>MAX(Detailed_Demanding_x_Doc_Attrib!CF107:CF107)</f>
        <v>0</v>
      </c>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row>
    <row r="60" spans="1:102">
      <c r="A60" s="82" t="s">
        <v>268</v>
      </c>
      <c r="B60" s="82" t="s">
        <v>567</v>
      </c>
      <c r="C60" s="82" t="s">
        <v>363</v>
      </c>
      <c r="D60" s="82" t="s">
        <v>354</v>
      </c>
      <c r="E60" s="165" t="s">
        <v>1268</v>
      </c>
      <c r="F60" s="195">
        <f>MAX(Detailed_Demanding_x_Doc_Attrib!I108:L108)</f>
        <v>0</v>
      </c>
      <c r="G60" s="195">
        <f>MAX(Detailed_Demanding_x_Doc_Attrib!N108:O108)</f>
        <v>0</v>
      </c>
      <c r="H60" s="195">
        <f>Detailed_Demanding_x_Doc_Attrib!P108</f>
        <v>0.15000000000000002</v>
      </c>
      <c r="I60" s="195">
        <f>Detailed_Demanding_x_Doc_Attrib!Q108</f>
        <v>0</v>
      </c>
      <c r="J60" s="195">
        <f t="shared" si="0"/>
        <v>0.15000000000000002</v>
      </c>
      <c r="K60" s="195">
        <f>Detailed_Demanding_x_Doc_Attrib!R108</f>
        <v>0</v>
      </c>
      <c r="L60" s="195">
        <f>Detailed_Demanding_x_Doc_Attrib!S108</f>
        <v>0</v>
      </c>
      <c r="M60" s="195">
        <f>Detailed_Demanding_x_Doc_Attrib!T108</f>
        <v>0.30000000000000004</v>
      </c>
      <c r="N60" s="195">
        <f>Detailed_Demanding_x_Doc_Attrib!U108</f>
        <v>0</v>
      </c>
      <c r="O60" s="195">
        <f>Detailed_Demanding_x_Doc_Attrib!V108</f>
        <v>0</v>
      </c>
      <c r="P60" s="195">
        <f>Detailed_Demanding_x_Doc_Attrib!W108</f>
        <v>1.0500000000000003</v>
      </c>
      <c r="Q60" s="195">
        <f>Detailed_Demanding_x_Doc_Attrib!X108</f>
        <v>0</v>
      </c>
      <c r="R60" s="195">
        <f>MAX(Detailed_Demanding_x_Doc_Attrib!Z108:AB108)</f>
        <v>0</v>
      </c>
      <c r="S60" s="195">
        <f>MAX(Detailed_Demanding_x_Doc_Attrib!AC108)</f>
        <v>0</v>
      </c>
      <c r="T60" s="195">
        <f>MAX(Detailed_Demanding_x_Doc_Attrib!AD108:AF108)</f>
        <v>0</v>
      </c>
      <c r="U60" s="195">
        <f>MAX(Detailed_Demanding_x_Doc_Attrib!AG108:AH108)</f>
        <v>1.0500000000000003</v>
      </c>
      <c r="V60" s="195">
        <f>MAX(Detailed_Demanding_x_Doc_Attrib!AJ108)</f>
        <v>0</v>
      </c>
      <c r="W60" s="195">
        <f>MAX(Detailed_Demanding_x_Doc_Attrib!AM108:AW108)</f>
        <v>0.15000000000000002</v>
      </c>
      <c r="X60" s="195">
        <f>MAX(Detailed_Demanding_x_Doc_Attrib!AX108)</f>
        <v>0</v>
      </c>
      <c r="Y60" s="195">
        <f>MAX(Detailed_Demanding_x_Doc_Attrib!AY108)</f>
        <v>0</v>
      </c>
      <c r="Z60" s="195">
        <f>MAX(Detailed_Demanding_x_Doc_Attrib!BC108:BE108)</f>
        <v>0</v>
      </c>
      <c r="AA60" s="195">
        <f>MAX(Detailed_Demanding_x_Doc_Attrib!BJ108:BQ108)</f>
        <v>0.15000000000000002</v>
      </c>
      <c r="AB60" s="195">
        <f>MAX(Detailed_Demanding_x_Doc_Attrib!BO108:BV108)</f>
        <v>0.90000000000000013</v>
      </c>
      <c r="AC60" s="195">
        <f>MAX(Detailed_Demanding_x_Doc_Attrib!BF108:BI108, Detailed_Demanding_x_Doc_Attrib!BP108:BQ108, Detailed_Demanding_x_Doc_Attrib!BW108:BX108)</f>
        <v>1.6</v>
      </c>
      <c r="AD60" s="195">
        <f>MAX(Detailed_Demanding_x_Doc_Attrib!BF108:BX108)</f>
        <v>1.6</v>
      </c>
      <c r="AE60" s="195">
        <f>Detailed_Demanding_x_Doc_Attrib!BY108</f>
        <v>0</v>
      </c>
      <c r="AF60" s="195">
        <f>MAX(Detailed_Demanding_x_Doc_Attrib!BZ108)</f>
        <v>0</v>
      </c>
      <c r="AG60" s="195">
        <f>MAX(Detailed_Demanding_x_Doc_Attrib!CA108)</f>
        <v>0</v>
      </c>
      <c r="AH60" s="195">
        <f>MAX(Detailed_Demanding_x_Doc_Attrib!CB108)</f>
        <v>0</v>
      </c>
      <c r="AI60" s="195">
        <f>MAX(Detailed_Demanding_x_Doc_Attrib!CC108)</f>
        <v>0</v>
      </c>
      <c r="AJ60" s="195">
        <f>MAX(Detailed_Demanding_x_Doc_Attrib!CD108)</f>
        <v>0</v>
      </c>
      <c r="AK60" s="195">
        <f>MAX(Detailed_Demanding_x_Doc_Attrib!CE108)</f>
        <v>0</v>
      </c>
      <c r="AL60" s="195">
        <f>MAX(Detailed_Demanding_x_Doc_Attrib!CF108:CF108)</f>
        <v>0</v>
      </c>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row>
    <row r="61" spans="1:102">
      <c r="A61" s="82" t="s">
        <v>268</v>
      </c>
      <c r="B61" s="82" t="s">
        <v>565</v>
      </c>
      <c r="C61" s="82" t="s">
        <v>364</v>
      </c>
      <c r="D61" s="82" t="s">
        <v>354</v>
      </c>
      <c r="E61" s="165" t="s">
        <v>308</v>
      </c>
      <c r="F61" s="195">
        <f>MAX(Detailed_Demanding_x_Doc_Attrib!I109:L109)</f>
        <v>0</v>
      </c>
      <c r="G61" s="195">
        <f>MAX(Detailed_Demanding_x_Doc_Attrib!N109:O109)</f>
        <v>0</v>
      </c>
      <c r="H61" s="195">
        <f>Detailed_Demanding_x_Doc_Attrib!P109</f>
        <v>0.18</v>
      </c>
      <c r="I61" s="195">
        <f>Detailed_Demanding_x_Doc_Attrib!Q109</f>
        <v>0</v>
      </c>
      <c r="J61" s="195">
        <f t="shared" si="0"/>
        <v>0.18</v>
      </c>
      <c r="K61" s="195">
        <f>Detailed_Demanding_x_Doc_Attrib!R109</f>
        <v>0</v>
      </c>
      <c r="L61" s="195">
        <f>Detailed_Demanding_x_Doc_Attrib!S109</f>
        <v>0</v>
      </c>
      <c r="M61" s="195">
        <f>Detailed_Demanding_x_Doc_Attrib!T109</f>
        <v>0</v>
      </c>
      <c r="N61" s="195">
        <f>Detailed_Demanding_x_Doc_Attrib!U109</f>
        <v>0</v>
      </c>
      <c r="O61" s="195">
        <f>Detailed_Demanding_x_Doc_Attrib!V109</f>
        <v>0</v>
      </c>
      <c r="P61" s="195">
        <f>Detailed_Demanding_x_Doc_Attrib!W109</f>
        <v>0</v>
      </c>
      <c r="Q61" s="195">
        <f>Detailed_Demanding_x_Doc_Attrib!X109</f>
        <v>0</v>
      </c>
      <c r="R61" s="195">
        <f>MAX(Detailed_Demanding_x_Doc_Attrib!Z109:AB109)</f>
        <v>0</v>
      </c>
      <c r="S61" s="195">
        <f>MAX(Detailed_Demanding_x_Doc_Attrib!AC109)</f>
        <v>0</v>
      </c>
      <c r="T61" s="195">
        <f>MAX(Detailed_Demanding_x_Doc_Attrib!AD109:AF109)</f>
        <v>0</v>
      </c>
      <c r="U61" s="195">
        <f>MAX(Detailed_Demanding_x_Doc_Attrib!AG109:AH109)</f>
        <v>0</v>
      </c>
      <c r="V61" s="195">
        <f>MAX(Detailed_Demanding_x_Doc_Attrib!AJ109)</f>
        <v>0</v>
      </c>
      <c r="W61" s="195">
        <f>MAX(Detailed_Demanding_x_Doc_Attrib!AM109:AW109)</f>
        <v>0</v>
      </c>
      <c r="X61" s="195">
        <f>MAX(Detailed_Demanding_x_Doc_Attrib!AX109)</f>
        <v>0</v>
      </c>
      <c r="Y61" s="195">
        <f>MAX(Detailed_Demanding_x_Doc_Attrib!AY109)</f>
        <v>0</v>
      </c>
      <c r="Z61" s="195">
        <f>MAX(Detailed_Demanding_x_Doc_Attrib!BC109:BE109)</f>
        <v>0</v>
      </c>
      <c r="AA61" s="195">
        <f>MAX(Detailed_Demanding_x_Doc_Attrib!BJ109:BQ109)</f>
        <v>0.6</v>
      </c>
      <c r="AB61" s="195">
        <f>MAX(Detailed_Demanding_x_Doc_Attrib!BO109:BV109)</f>
        <v>0.48</v>
      </c>
      <c r="AC61" s="195">
        <f>MAX(Detailed_Demanding_x_Doc_Attrib!BF109:BI109, Detailed_Demanding_x_Doc_Attrib!BP109:BQ109, Detailed_Demanding_x_Doc_Attrib!BW109:BX109)</f>
        <v>0</v>
      </c>
      <c r="AD61" s="195">
        <f>MAX(Detailed_Demanding_x_Doc_Attrib!BF109:BX109)</f>
        <v>0.6</v>
      </c>
      <c r="AE61" s="195">
        <f>Detailed_Demanding_x_Doc_Attrib!BY109</f>
        <v>0</v>
      </c>
      <c r="AF61" s="195">
        <f>MAX(Detailed_Demanding_x_Doc_Attrib!BZ109)</f>
        <v>0</v>
      </c>
      <c r="AG61" s="195">
        <f>MAX(Detailed_Demanding_x_Doc_Attrib!CA109)</f>
        <v>0</v>
      </c>
      <c r="AH61" s="195">
        <f>MAX(Detailed_Demanding_x_Doc_Attrib!CB109)</f>
        <v>0</v>
      </c>
      <c r="AI61" s="195">
        <f>MAX(Detailed_Demanding_x_Doc_Attrib!CC109)</f>
        <v>0</v>
      </c>
      <c r="AJ61" s="195">
        <f>MAX(Detailed_Demanding_x_Doc_Attrib!CD109)</f>
        <v>0</v>
      </c>
      <c r="AK61" s="195">
        <f>MAX(Detailed_Demanding_x_Doc_Attrib!CE109)</f>
        <v>0</v>
      </c>
      <c r="AL61" s="195">
        <f>MAX(Detailed_Demanding_x_Doc_Attrib!CF109:CF109)</f>
        <v>0</v>
      </c>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row>
    <row r="62" spans="1:102">
      <c r="A62" s="82" t="s">
        <v>268</v>
      </c>
      <c r="B62" s="82" t="s">
        <v>567</v>
      </c>
      <c r="C62" s="82" t="s">
        <v>368</v>
      </c>
      <c r="D62" s="82" t="s">
        <v>360</v>
      </c>
      <c r="E62" s="165" t="s">
        <v>1026</v>
      </c>
      <c r="F62" s="195">
        <f>MAX(Detailed_Demanding_x_Doc_Attrib!I110:L110)</f>
        <v>0</v>
      </c>
      <c r="G62" s="195">
        <f>MAX(Detailed_Demanding_x_Doc_Attrib!N110:O110)</f>
        <v>0</v>
      </c>
      <c r="H62" s="195">
        <f>Detailed_Demanding_x_Doc_Attrib!P110</f>
        <v>0</v>
      </c>
      <c r="I62" s="195">
        <f>Detailed_Demanding_x_Doc_Attrib!Q110</f>
        <v>0</v>
      </c>
      <c r="J62" s="195">
        <f t="shared" si="0"/>
        <v>0</v>
      </c>
      <c r="K62" s="195">
        <f>Detailed_Demanding_x_Doc_Attrib!R110</f>
        <v>0</v>
      </c>
      <c r="L62" s="195">
        <f>Detailed_Demanding_x_Doc_Attrib!S110</f>
        <v>0</v>
      </c>
      <c r="M62" s="195">
        <f>Detailed_Demanding_x_Doc_Attrib!T110</f>
        <v>0</v>
      </c>
      <c r="N62" s="195">
        <f>Detailed_Demanding_x_Doc_Attrib!U110</f>
        <v>0</v>
      </c>
      <c r="O62" s="195">
        <f>Detailed_Demanding_x_Doc_Attrib!V110</f>
        <v>0</v>
      </c>
      <c r="P62" s="195">
        <f>Detailed_Demanding_x_Doc_Attrib!W110</f>
        <v>0</v>
      </c>
      <c r="Q62" s="195">
        <f>Detailed_Demanding_x_Doc_Attrib!X110</f>
        <v>0</v>
      </c>
      <c r="R62" s="195">
        <f>MAX(Detailed_Demanding_x_Doc_Attrib!Z110:AB110)</f>
        <v>0</v>
      </c>
      <c r="S62" s="195">
        <f>MAX(Detailed_Demanding_x_Doc_Attrib!AC110)</f>
        <v>0</v>
      </c>
      <c r="T62" s="195">
        <f>MAX(Detailed_Demanding_x_Doc_Attrib!AD110:AF110)</f>
        <v>0</v>
      </c>
      <c r="U62" s="195">
        <f>MAX(Detailed_Demanding_x_Doc_Attrib!AG110:AH110)</f>
        <v>0</v>
      </c>
      <c r="V62" s="195">
        <f>MAX(Detailed_Demanding_x_Doc_Attrib!AJ110)</f>
        <v>0</v>
      </c>
      <c r="W62" s="195">
        <f>MAX(Detailed_Demanding_x_Doc_Attrib!AM110:AW110)</f>
        <v>0</v>
      </c>
      <c r="X62" s="195">
        <f>MAX(Detailed_Demanding_x_Doc_Attrib!AX110)</f>
        <v>0</v>
      </c>
      <c r="Y62" s="195">
        <f>MAX(Detailed_Demanding_x_Doc_Attrib!AY110)</f>
        <v>0</v>
      </c>
      <c r="Z62" s="195">
        <f>MAX(Detailed_Demanding_x_Doc_Attrib!BC110:BE110)</f>
        <v>0</v>
      </c>
      <c r="AA62" s="195">
        <f>MAX(Detailed_Demanding_x_Doc_Attrib!BJ110:BQ110)</f>
        <v>0</v>
      </c>
      <c r="AB62" s="195">
        <f>MAX(Detailed_Demanding_x_Doc_Attrib!BO110:BV110)</f>
        <v>0.24</v>
      </c>
      <c r="AC62" s="195">
        <f>MAX(Detailed_Demanding_x_Doc_Attrib!BF110:BI110, Detailed_Demanding_x_Doc_Attrib!BP110:BQ110, Detailed_Demanding_x_Doc_Attrib!BW110:BX110)</f>
        <v>0</v>
      </c>
      <c r="AD62" s="195">
        <f>MAX(Detailed_Demanding_x_Doc_Attrib!BF110:BX110)</f>
        <v>0.24</v>
      </c>
      <c r="AE62" s="195">
        <f>Detailed_Demanding_x_Doc_Attrib!BY110</f>
        <v>0</v>
      </c>
      <c r="AF62" s="195">
        <f>MAX(Detailed_Demanding_x_Doc_Attrib!BZ110)</f>
        <v>0</v>
      </c>
      <c r="AG62" s="195">
        <f>MAX(Detailed_Demanding_x_Doc_Attrib!CA110)</f>
        <v>0</v>
      </c>
      <c r="AH62" s="195">
        <f>MAX(Detailed_Demanding_x_Doc_Attrib!CB110)</f>
        <v>0</v>
      </c>
      <c r="AI62" s="195">
        <f>MAX(Detailed_Demanding_x_Doc_Attrib!CC110)</f>
        <v>0</v>
      </c>
      <c r="AJ62" s="195">
        <f>MAX(Detailed_Demanding_x_Doc_Attrib!CD110)</f>
        <v>0</v>
      </c>
      <c r="AK62" s="195">
        <f>MAX(Detailed_Demanding_x_Doc_Attrib!CE110)</f>
        <v>0</v>
      </c>
      <c r="AL62" s="195">
        <f>MAX(Detailed_Demanding_x_Doc_Attrib!CF110:CF110)</f>
        <v>0</v>
      </c>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row>
    <row r="63" spans="1:102">
      <c r="A63" s="82" t="s">
        <v>268</v>
      </c>
      <c r="B63" s="82" t="s">
        <v>566</v>
      </c>
      <c r="C63" s="82" t="s">
        <v>273</v>
      </c>
      <c r="D63" s="82" t="s">
        <v>358</v>
      </c>
      <c r="E63" s="165" t="s">
        <v>352</v>
      </c>
      <c r="F63" s="195">
        <f>MAX(Detailed_Demanding_x_Doc_Attrib!I111:L111)</f>
        <v>0</v>
      </c>
      <c r="G63" s="195">
        <f>MAX(Detailed_Demanding_x_Doc_Attrib!N111:O111)</f>
        <v>0</v>
      </c>
      <c r="H63" s="195">
        <f>Detailed_Demanding_x_Doc_Attrib!P111</f>
        <v>0</v>
      </c>
      <c r="I63" s="195">
        <f>Detailed_Demanding_x_Doc_Attrib!Q111</f>
        <v>0</v>
      </c>
      <c r="J63" s="195">
        <f t="shared" si="0"/>
        <v>0</v>
      </c>
      <c r="K63" s="195">
        <f>Detailed_Demanding_x_Doc_Attrib!R111</f>
        <v>0</v>
      </c>
      <c r="L63" s="195">
        <f>Detailed_Demanding_x_Doc_Attrib!S111</f>
        <v>0</v>
      </c>
      <c r="M63" s="195">
        <f>Detailed_Demanding_x_Doc_Attrib!T111</f>
        <v>0</v>
      </c>
      <c r="N63" s="195">
        <f>Detailed_Demanding_x_Doc_Attrib!U111</f>
        <v>0</v>
      </c>
      <c r="O63" s="195">
        <f>Detailed_Demanding_x_Doc_Attrib!V111</f>
        <v>0</v>
      </c>
      <c r="P63" s="195">
        <f>Detailed_Demanding_x_Doc_Attrib!W111</f>
        <v>1.4000000000000001</v>
      </c>
      <c r="Q63" s="195">
        <f>Detailed_Demanding_x_Doc_Attrib!X111</f>
        <v>0</v>
      </c>
      <c r="R63" s="195">
        <f>MAX(Detailed_Demanding_x_Doc_Attrib!Z111:AB111)</f>
        <v>0</v>
      </c>
      <c r="S63" s="195">
        <f>MAX(Detailed_Demanding_x_Doc_Attrib!AC111)</f>
        <v>0</v>
      </c>
      <c r="T63" s="195">
        <f>MAX(Detailed_Demanding_x_Doc_Attrib!AD111:AF111)</f>
        <v>0</v>
      </c>
      <c r="U63" s="195">
        <f>MAX(Detailed_Demanding_x_Doc_Attrib!AG111:AH111)</f>
        <v>0</v>
      </c>
      <c r="V63" s="195">
        <f>MAX(Detailed_Demanding_x_Doc_Attrib!AJ111)</f>
        <v>0</v>
      </c>
      <c r="W63" s="195">
        <f>MAX(Detailed_Demanding_x_Doc_Attrib!AM111:AW111)</f>
        <v>0</v>
      </c>
      <c r="X63" s="195">
        <f>MAX(Detailed_Demanding_x_Doc_Attrib!AX111)</f>
        <v>0</v>
      </c>
      <c r="Y63" s="195">
        <f>MAX(Detailed_Demanding_x_Doc_Attrib!AY111)</f>
        <v>0</v>
      </c>
      <c r="Z63" s="195">
        <f>MAX(Detailed_Demanding_x_Doc_Attrib!BC111:BE111)</f>
        <v>0</v>
      </c>
      <c r="AA63" s="195">
        <f>MAX(Detailed_Demanding_x_Doc_Attrib!BJ111:BQ111)</f>
        <v>0</v>
      </c>
      <c r="AB63" s="195">
        <f>MAX(Detailed_Demanding_x_Doc_Attrib!BO111:BV111)</f>
        <v>0</v>
      </c>
      <c r="AC63" s="195">
        <f>MAX(Detailed_Demanding_x_Doc_Attrib!BF111:BI111, Detailed_Demanding_x_Doc_Attrib!BP111:BQ111, Detailed_Demanding_x_Doc_Attrib!BW111:BX111)</f>
        <v>0</v>
      </c>
      <c r="AD63" s="195">
        <f>MAX(Detailed_Demanding_x_Doc_Attrib!BF111:BX111)</f>
        <v>0</v>
      </c>
      <c r="AE63" s="195">
        <f>Detailed_Demanding_x_Doc_Attrib!BY111</f>
        <v>0</v>
      </c>
      <c r="AF63" s="195">
        <f>MAX(Detailed_Demanding_x_Doc_Attrib!BZ111)</f>
        <v>0</v>
      </c>
      <c r="AG63" s="195">
        <f>MAX(Detailed_Demanding_x_Doc_Attrib!CA111)</f>
        <v>0</v>
      </c>
      <c r="AH63" s="195">
        <f>MAX(Detailed_Demanding_x_Doc_Attrib!CB111)</f>
        <v>0</v>
      </c>
      <c r="AI63" s="195">
        <f>MAX(Detailed_Demanding_x_Doc_Attrib!CC111)</f>
        <v>0</v>
      </c>
      <c r="AJ63" s="195">
        <f>MAX(Detailed_Demanding_x_Doc_Attrib!CD111)</f>
        <v>0</v>
      </c>
      <c r="AK63" s="195">
        <f>MAX(Detailed_Demanding_x_Doc_Attrib!CE111)</f>
        <v>1.8</v>
      </c>
      <c r="AL63" s="195">
        <f>MAX(Detailed_Demanding_x_Doc_Attrib!CF111:CF111)</f>
        <v>0</v>
      </c>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row>
    <row r="64" spans="1:102">
      <c r="A64" s="82" t="s">
        <v>268</v>
      </c>
      <c r="B64" s="82" t="s">
        <v>571</v>
      </c>
      <c r="C64" s="82" t="s">
        <v>362</v>
      </c>
      <c r="D64" s="82" t="s">
        <v>354</v>
      </c>
      <c r="E64" s="165" t="s">
        <v>1272</v>
      </c>
      <c r="F64" s="195">
        <f>MAX(Detailed_Demanding_x_Doc_Attrib!I112:L112)</f>
        <v>0</v>
      </c>
      <c r="G64" s="195">
        <f>MAX(Detailed_Demanding_x_Doc_Attrib!N112:O112)</f>
        <v>0</v>
      </c>
      <c r="H64" s="195">
        <f>Detailed_Demanding_x_Doc_Attrib!P112</f>
        <v>8.0799999999999997E-2</v>
      </c>
      <c r="I64" s="195">
        <f>Detailed_Demanding_x_Doc_Attrib!Q112</f>
        <v>8.0799999999999997E-2</v>
      </c>
      <c r="J64" s="195">
        <f t="shared" si="0"/>
        <v>8.0799999999999997E-2</v>
      </c>
      <c r="K64" s="195">
        <f>Detailed_Demanding_x_Doc_Attrib!R112</f>
        <v>0</v>
      </c>
      <c r="L64" s="195">
        <f>Detailed_Demanding_x_Doc_Attrib!S112</f>
        <v>0</v>
      </c>
      <c r="M64" s="195">
        <f>Detailed_Demanding_x_Doc_Attrib!T112</f>
        <v>8.0799999999999997E-2</v>
      </c>
      <c r="N64" s="195">
        <f>Detailed_Demanding_x_Doc_Attrib!U112</f>
        <v>0</v>
      </c>
      <c r="O64" s="195">
        <f>Detailed_Demanding_x_Doc_Attrib!V112</f>
        <v>0</v>
      </c>
      <c r="P64" s="195">
        <f>Detailed_Demanding_x_Doc_Attrib!W112</f>
        <v>1.28</v>
      </c>
      <c r="Q64" s="195">
        <f>Detailed_Demanding_x_Doc_Attrib!X112</f>
        <v>1.6</v>
      </c>
      <c r="R64" s="195">
        <f>MAX(Detailed_Demanding_x_Doc_Attrib!Z112:AB112)</f>
        <v>1.6</v>
      </c>
      <c r="S64" s="195">
        <f>MAX(Detailed_Demanding_x_Doc_Attrib!AC112)</f>
        <v>0</v>
      </c>
      <c r="T64" s="195">
        <f>MAX(Detailed_Demanding_x_Doc_Attrib!AD112:AF112)</f>
        <v>1.6</v>
      </c>
      <c r="U64" s="195">
        <f>MAX(Detailed_Demanding_x_Doc_Attrib!AG112:AH112)</f>
        <v>1.28</v>
      </c>
      <c r="V64" s="195">
        <f>MAX(Detailed_Demanding_x_Doc_Attrib!AJ112)</f>
        <v>0</v>
      </c>
      <c r="W64" s="195">
        <f>MAX(Detailed_Demanding_x_Doc_Attrib!AM112:AW112)</f>
        <v>0.72</v>
      </c>
      <c r="X64" s="195">
        <f>MAX(Detailed_Demanding_x_Doc_Attrib!AX112)</f>
        <v>0</v>
      </c>
      <c r="Y64" s="195">
        <f>MAX(Detailed_Demanding_x_Doc_Attrib!AY112)</f>
        <v>0</v>
      </c>
      <c r="Z64" s="195">
        <f>MAX(Detailed_Demanding_x_Doc_Attrib!BC112:BE112)</f>
        <v>0</v>
      </c>
      <c r="AA64" s="195">
        <f>MAX(Detailed_Demanding_x_Doc_Attrib!BJ112:BQ112)</f>
        <v>0</v>
      </c>
      <c r="AB64" s="195">
        <f>MAX(Detailed_Demanding_x_Doc_Attrib!BO112:BV112)</f>
        <v>0.48</v>
      </c>
      <c r="AC64" s="195">
        <f>MAX(Detailed_Demanding_x_Doc_Attrib!BF112:BI112, Detailed_Demanding_x_Doc_Attrib!BP112:BQ112, Detailed_Demanding_x_Doc_Attrib!BW112:BX112)</f>
        <v>0.48</v>
      </c>
      <c r="AD64" s="195">
        <f>MAX(Detailed_Demanding_x_Doc_Attrib!BF112:BX112)</f>
        <v>0.48</v>
      </c>
      <c r="AE64" s="195">
        <f>Detailed_Demanding_x_Doc_Attrib!BY112</f>
        <v>0</v>
      </c>
      <c r="AF64" s="195">
        <f>MAX(Detailed_Demanding_x_Doc_Attrib!BZ112)</f>
        <v>0</v>
      </c>
      <c r="AG64" s="195">
        <f>MAX(Detailed_Demanding_x_Doc_Attrib!CA112)</f>
        <v>0</v>
      </c>
      <c r="AH64" s="195">
        <f>MAX(Detailed_Demanding_x_Doc_Attrib!CB112)</f>
        <v>0</v>
      </c>
      <c r="AI64" s="195">
        <f>MAX(Detailed_Demanding_x_Doc_Attrib!CC112)</f>
        <v>0.96</v>
      </c>
      <c r="AJ64" s="195">
        <f>MAX(Detailed_Demanding_x_Doc_Attrib!CD112)</f>
        <v>0</v>
      </c>
      <c r="AK64" s="195">
        <f>MAX(Detailed_Demanding_x_Doc_Attrib!CE112)</f>
        <v>0</v>
      </c>
      <c r="AL64" s="195">
        <f>MAX(Detailed_Demanding_x_Doc_Attrib!CF112:CF112)</f>
        <v>0</v>
      </c>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row>
    <row r="65" spans="1:102">
      <c r="A65" s="82" t="s">
        <v>268</v>
      </c>
      <c r="B65" s="82" t="s">
        <v>570</v>
      </c>
      <c r="C65" s="82" t="s">
        <v>362</v>
      </c>
      <c r="D65" s="82" t="s">
        <v>618</v>
      </c>
      <c r="E65" s="165" t="s">
        <v>1274</v>
      </c>
      <c r="F65" s="195">
        <f>MAX(Detailed_Demanding_x_Doc_Attrib!I113:L113)</f>
        <v>0</v>
      </c>
      <c r="G65" s="195">
        <f>MAX(Detailed_Demanding_x_Doc_Attrib!N113:O113)</f>
        <v>0</v>
      </c>
      <c r="H65" s="195">
        <f>Detailed_Demanding_x_Doc_Attrib!P113</f>
        <v>0</v>
      </c>
      <c r="I65" s="195">
        <f>Detailed_Demanding_x_Doc_Attrib!Q113</f>
        <v>0.10100000000000001</v>
      </c>
      <c r="J65" s="195">
        <f t="shared" si="0"/>
        <v>0.10100000000000001</v>
      </c>
      <c r="K65" s="195">
        <f>Detailed_Demanding_x_Doc_Attrib!R113</f>
        <v>0</v>
      </c>
      <c r="L65" s="195">
        <f>Detailed_Demanding_x_Doc_Attrib!S113</f>
        <v>0</v>
      </c>
      <c r="M65" s="195">
        <f>Detailed_Demanding_x_Doc_Attrib!T113</f>
        <v>0</v>
      </c>
      <c r="N65" s="195">
        <f>Detailed_Demanding_x_Doc_Attrib!U113</f>
        <v>0</v>
      </c>
      <c r="O65" s="195">
        <f>Detailed_Demanding_x_Doc_Attrib!V113</f>
        <v>0</v>
      </c>
      <c r="P65" s="195">
        <f>Detailed_Demanding_x_Doc_Attrib!W113</f>
        <v>0.4</v>
      </c>
      <c r="Q65" s="195">
        <f>Detailed_Demanding_x_Doc_Attrib!X113</f>
        <v>1.2000000000000002</v>
      </c>
      <c r="R65" s="195">
        <f>MAX(Detailed_Demanding_x_Doc_Attrib!Z113:AB113)</f>
        <v>1.2000000000000002</v>
      </c>
      <c r="S65" s="195">
        <f>MAX(Detailed_Demanding_x_Doc_Attrib!AC113)</f>
        <v>0</v>
      </c>
      <c r="T65" s="195">
        <f>MAX(Detailed_Demanding_x_Doc_Attrib!AD113:AF113)</f>
        <v>0</v>
      </c>
      <c r="U65" s="195">
        <f>MAX(Detailed_Demanding_x_Doc_Attrib!AG113:AH113)</f>
        <v>0</v>
      </c>
      <c r="V65" s="195">
        <f>MAX(Detailed_Demanding_x_Doc_Attrib!AJ113)</f>
        <v>0</v>
      </c>
      <c r="W65" s="195">
        <f>MAX(Detailed_Demanding_x_Doc_Attrib!AM113:AW113)</f>
        <v>0</v>
      </c>
      <c r="X65" s="195">
        <f>MAX(Detailed_Demanding_x_Doc_Attrib!AX113)</f>
        <v>0</v>
      </c>
      <c r="Y65" s="195">
        <f>MAX(Detailed_Demanding_x_Doc_Attrib!AY113)</f>
        <v>0</v>
      </c>
      <c r="Z65" s="195">
        <f>MAX(Detailed_Demanding_x_Doc_Attrib!BC113:BE113)</f>
        <v>0</v>
      </c>
      <c r="AA65" s="195">
        <f>MAX(Detailed_Demanding_x_Doc_Attrib!BJ113:BQ113)</f>
        <v>0</v>
      </c>
      <c r="AB65" s="195">
        <f>MAX(Detailed_Demanding_x_Doc_Attrib!BO113:BV113)</f>
        <v>0</v>
      </c>
      <c r="AC65" s="195">
        <f>MAX(Detailed_Demanding_x_Doc_Attrib!BF113:BI113, Detailed_Demanding_x_Doc_Attrib!BP113:BQ113, Detailed_Demanding_x_Doc_Attrib!BW113:BX113)</f>
        <v>0.10100000000000001</v>
      </c>
      <c r="AD65" s="195">
        <f>MAX(Detailed_Demanding_x_Doc_Attrib!BF113:BX113)</f>
        <v>0.10100000000000001</v>
      </c>
      <c r="AE65" s="195">
        <f>Detailed_Demanding_x_Doc_Attrib!BY113</f>
        <v>0</v>
      </c>
      <c r="AF65" s="195">
        <f>MAX(Detailed_Demanding_x_Doc_Attrib!BZ113)</f>
        <v>0</v>
      </c>
      <c r="AG65" s="195">
        <f>MAX(Detailed_Demanding_x_Doc_Attrib!CA113)</f>
        <v>0</v>
      </c>
      <c r="AH65" s="195">
        <f>MAX(Detailed_Demanding_x_Doc_Attrib!CB113)</f>
        <v>0</v>
      </c>
      <c r="AI65" s="195">
        <f>MAX(Detailed_Demanding_x_Doc_Attrib!CC113)</f>
        <v>0</v>
      </c>
      <c r="AJ65" s="195">
        <f>MAX(Detailed_Demanding_x_Doc_Attrib!CD113)</f>
        <v>0</v>
      </c>
      <c r="AK65" s="195">
        <f>MAX(Detailed_Demanding_x_Doc_Attrib!CE113)</f>
        <v>0</v>
      </c>
      <c r="AL65" s="195">
        <f>MAX(Detailed_Demanding_x_Doc_Attrib!CF113:CF113)</f>
        <v>0</v>
      </c>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row>
    <row r="66" spans="1:102">
      <c r="A66" s="82" t="s">
        <v>268</v>
      </c>
      <c r="B66" s="82" t="s">
        <v>570</v>
      </c>
      <c r="C66" s="82" t="s">
        <v>362</v>
      </c>
      <c r="D66" s="82" t="s">
        <v>618</v>
      </c>
      <c r="E66" s="196" t="s">
        <v>845</v>
      </c>
      <c r="F66" s="195">
        <f>MAX(Detailed_Demanding_x_Doc_Attrib!I114:L114)</f>
        <v>0</v>
      </c>
      <c r="G66" s="195">
        <f>MAX(Detailed_Demanding_x_Doc_Attrib!N114:O114)</f>
        <v>0</v>
      </c>
      <c r="H66" s="195">
        <f>Detailed_Demanding_x_Doc_Attrib!P114</f>
        <v>0</v>
      </c>
      <c r="I66" s="195">
        <f>Detailed_Demanding_x_Doc_Attrib!Q114</f>
        <v>0</v>
      </c>
      <c r="J66" s="195">
        <f t="shared" si="0"/>
        <v>0</v>
      </c>
      <c r="K66" s="195">
        <f>Detailed_Demanding_x_Doc_Attrib!R114</f>
        <v>0</v>
      </c>
      <c r="L66" s="195">
        <f>Detailed_Demanding_x_Doc_Attrib!S114</f>
        <v>0</v>
      </c>
      <c r="M66" s="195">
        <f>Detailed_Demanding_x_Doc_Attrib!T114</f>
        <v>0</v>
      </c>
      <c r="N66" s="195">
        <f>Detailed_Demanding_x_Doc_Attrib!U114</f>
        <v>0</v>
      </c>
      <c r="O66" s="195">
        <f>Detailed_Demanding_x_Doc_Attrib!V114</f>
        <v>0</v>
      </c>
      <c r="P66" s="195">
        <f>Detailed_Demanding_x_Doc_Attrib!W114</f>
        <v>0</v>
      </c>
      <c r="Q66" s="195">
        <f>Detailed_Demanding_x_Doc_Attrib!X114</f>
        <v>0</v>
      </c>
      <c r="R66" s="195">
        <f>MAX(Detailed_Demanding_x_Doc_Attrib!Z114:AB114)</f>
        <v>0</v>
      </c>
      <c r="S66" s="195">
        <f>MAX(Detailed_Demanding_x_Doc_Attrib!AC114)</f>
        <v>0</v>
      </c>
      <c r="T66" s="195">
        <f>MAX(Detailed_Demanding_x_Doc_Attrib!AD114:AF114)</f>
        <v>0</v>
      </c>
      <c r="U66" s="195">
        <f>MAX(Detailed_Demanding_x_Doc_Attrib!AG114:AH114)</f>
        <v>0.84</v>
      </c>
      <c r="V66" s="195">
        <f>MAX(Detailed_Demanding_x_Doc_Attrib!AJ114)</f>
        <v>0</v>
      </c>
      <c r="W66" s="195">
        <f>MAX(Detailed_Demanding_x_Doc_Attrib!AM114:AW114)</f>
        <v>0</v>
      </c>
      <c r="X66" s="195">
        <f>MAX(Detailed_Demanding_x_Doc_Attrib!AX114)</f>
        <v>0</v>
      </c>
      <c r="Y66" s="195">
        <f>MAX(Detailed_Demanding_x_Doc_Attrib!AY114)</f>
        <v>0</v>
      </c>
      <c r="Z66" s="195">
        <f>MAX(Detailed_Demanding_x_Doc_Attrib!BC114:BE114)</f>
        <v>0</v>
      </c>
      <c r="AA66" s="195">
        <f>MAX(Detailed_Demanding_x_Doc_Attrib!BJ114:BQ114)</f>
        <v>0</v>
      </c>
      <c r="AB66" s="195">
        <f>MAX(Detailed_Demanding_x_Doc_Attrib!BO114:BV114)</f>
        <v>0</v>
      </c>
      <c r="AC66" s="195">
        <f>MAX(Detailed_Demanding_x_Doc_Attrib!BF114:BI114, Detailed_Demanding_x_Doc_Attrib!BP114:BQ114, Detailed_Demanding_x_Doc_Attrib!BW114:BX114)</f>
        <v>8.0799999999999997E-2</v>
      </c>
      <c r="AD66" s="195">
        <f>MAX(Detailed_Demanding_x_Doc_Attrib!BF114:BX114)</f>
        <v>8.0799999999999997E-2</v>
      </c>
      <c r="AE66" s="195">
        <f>Detailed_Demanding_x_Doc_Attrib!BY114</f>
        <v>0</v>
      </c>
      <c r="AF66" s="195">
        <f>MAX(Detailed_Demanding_x_Doc_Attrib!BZ114)</f>
        <v>0</v>
      </c>
      <c r="AG66" s="195">
        <f>MAX(Detailed_Demanding_x_Doc_Attrib!CA114)</f>
        <v>0</v>
      </c>
      <c r="AH66" s="195">
        <f>MAX(Detailed_Demanding_x_Doc_Attrib!CB114)</f>
        <v>0</v>
      </c>
      <c r="AI66" s="195">
        <f>MAX(Detailed_Demanding_x_Doc_Attrib!CC114)</f>
        <v>0</v>
      </c>
      <c r="AJ66" s="195">
        <f>MAX(Detailed_Demanding_x_Doc_Attrib!CD114)</f>
        <v>0</v>
      </c>
      <c r="AK66" s="195">
        <f>MAX(Detailed_Demanding_x_Doc_Attrib!CE114)</f>
        <v>0</v>
      </c>
      <c r="AL66" s="195">
        <f>MAX(Detailed_Demanding_x_Doc_Attrib!CF114:CF114)</f>
        <v>0</v>
      </c>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row>
    <row r="67" spans="1:102">
      <c r="A67" s="82" t="s">
        <v>268</v>
      </c>
      <c r="B67" s="82" t="s">
        <v>571</v>
      </c>
      <c r="C67" s="82" t="s">
        <v>274</v>
      </c>
      <c r="D67" s="82" t="s">
        <v>354</v>
      </c>
      <c r="E67" s="165" t="s">
        <v>1273</v>
      </c>
      <c r="F67" s="195">
        <f>MAX(Detailed_Demanding_x_Doc_Attrib!I115:L115)</f>
        <v>0</v>
      </c>
      <c r="G67" s="195">
        <f>MAX(Detailed_Demanding_x_Doc_Attrib!N115:O115)</f>
        <v>0</v>
      </c>
      <c r="H67" s="195">
        <f>Detailed_Demanding_x_Doc_Attrib!P115</f>
        <v>0.10100000000000001</v>
      </c>
      <c r="I67" s="195">
        <f>Detailed_Demanding_x_Doc_Attrib!Q115</f>
        <v>0.10100000000000001</v>
      </c>
      <c r="J67" s="195">
        <f t="shared" si="0"/>
        <v>0.10100000000000001</v>
      </c>
      <c r="K67" s="195">
        <f>Detailed_Demanding_x_Doc_Attrib!R115</f>
        <v>0</v>
      </c>
      <c r="L67" s="195">
        <f>Detailed_Demanding_x_Doc_Attrib!S115</f>
        <v>0</v>
      </c>
      <c r="M67" s="195">
        <f>Detailed_Demanding_x_Doc_Attrib!T115</f>
        <v>0.10500000000000001</v>
      </c>
      <c r="N67" s="195">
        <f>Detailed_Demanding_x_Doc_Attrib!U115</f>
        <v>0</v>
      </c>
      <c r="O67" s="195">
        <f>Detailed_Demanding_x_Doc_Attrib!V115</f>
        <v>0</v>
      </c>
      <c r="P67" s="195">
        <f>Detailed_Demanding_x_Doc_Attrib!W115</f>
        <v>1.0500000000000003</v>
      </c>
      <c r="Q67" s="195">
        <f>Detailed_Demanding_x_Doc_Attrib!X115</f>
        <v>0</v>
      </c>
      <c r="R67" s="195">
        <f>MAX(Detailed_Demanding_x_Doc_Attrib!Z115:AB115)</f>
        <v>0</v>
      </c>
      <c r="S67" s="195">
        <f>MAX(Detailed_Demanding_x_Doc_Attrib!AC115)</f>
        <v>0</v>
      </c>
      <c r="T67" s="195">
        <f>MAX(Detailed_Demanding_x_Doc_Attrib!AD115:AF115)</f>
        <v>0</v>
      </c>
      <c r="U67" s="195">
        <f>MAX(Detailed_Demanding_x_Doc_Attrib!AG115:AH115)</f>
        <v>1.2250000000000001</v>
      </c>
      <c r="V67" s="195">
        <f>MAX(Detailed_Demanding_x_Doc_Attrib!AJ115)</f>
        <v>0</v>
      </c>
      <c r="W67" s="195">
        <f>MAX(Detailed_Demanding_x_Doc_Attrib!AM115:AW115)</f>
        <v>0.22500000000000003</v>
      </c>
      <c r="X67" s="195">
        <f>MAX(Detailed_Demanding_x_Doc_Attrib!AX115)</f>
        <v>0</v>
      </c>
      <c r="Y67" s="195">
        <f>MAX(Detailed_Demanding_x_Doc_Attrib!AY115)</f>
        <v>0</v>
      </c>
      <c r="Z67" s="195">
        <f>MAX(Detailed_Demanding_x_Doc_Attrib!BC115:BE115)</f>
        <v>0</v>
      </c>
      <c r="AA67" s="195">
        <f>MAX(Detailed_Demanding_x_Doc_Attrib!BJ115:BQ115)</f>
        <v>0.12100000000000002</v>
      </c>
      <c r="AB67" s="195">
        <f>MAX(Detailed_Demanding_x_Doc_Attrib!BO115:BV115)</f>
        <v>2</v>
      </c>
      <c r="AC67" s="195">
        <f>MAX(Detailed_Demanding_x_Doc_Attrib!BF115:BI115, Detailed_Demanding_x_Doc_Attrib!BP115:BQ115, Detailed_Demanding_x_Doc_Attrib!BW115:BX115)</f>
        <v>2.5</v>
      </c>
      <c r="AD67" s="195">
        <f>MAX(Detailed_Demanding_x_Doc_Attrib!BF115:BX115)</f>
        <v>2.5</v>
      </c>
      <c r="AE67" s="195">
        <f>Detailed_Demanding_x_Doc_Attrib!BY115</f>
        <v>0</v>
      </c>
      <c r="AF67" s="195">
        <f>MAX(Detailed_Demanding_x_Doc_Attrib!BZ115)</f>
        <v>0</v>
      </c>
      <c r="AG67" s="195">
        <f>MAX(Detailed_Demanding_x_Doc_Attrib!CA115)</f>
        <v>0</v>
      </c>
      <c r="AH67" s="195">
        <f>MAX(Detailed_Demanding_x_Doc_Attrib!CB115)</f>
        <v>0</v>
      </c>
      <c r="AI67" s="195">
        <f>MAX(Detailed_Demanding_x_Doc_Attrib!CC115)</f>
        <v>0</v>
      </c>
      <c r="AJ67" s="195">
        <f>MAX(Detailed_Demanding_x_Doc_Attrib!CD115)</f>
        <v>0</v>
      </c>
      <c r="AK67" s="195">
        <f>MAX(Detailed_Demanding_x_Doc_Attrib!CE115)</f>
        <v>0</v>
      </c>
      <c r="AL67" s="195">
        <f>MAX(Detailed_Demanding_x_Doc_Attrib!CF115:CF115)</f>
        <v>0</v>
      </c>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row>
    <row r="68" spans="1:102">
      <c r="A68" s="82" t="s">
        <v>268</v>
      </c>
      <c r="B68" s="82" t="s">
        <v>567</v>
      </c>
      <c r="C68" s="82" t="s">
        <v>397</v>
      </c>
      <c r="D68" s="82" t="s">
        <v>354</v>
      </c>
      <c r="E68" s="165" t="s">
        <v>1275</v>
      </c>
      <c r="F68" s="195">
        <f>MAX(Detailed_Demanding_x_Doc_Attrib!I116:L116)</f>
        <v>0</v>
      </c>
      <c r="G68" s="195">
        <f>MAX(Detailed_Demanding_x_Doc_Attrib!N116:O116)</f>
        <v>0</v>
      </c>
      <c r="H68" s="195">
        <f>Detailed_Demanding_x_Doc_Attrib!P116</f>
        <v>0</v>
      </c>
      <c r="I68" s="195">
        <f>Detailed_Demanding_x_Doc_Attrib!Q116</f>
        <v>0</v>
      </c>
      <c r="J68" s="195">
        <f t="shared" ref="J68:J131" si="1">MAX(F68:I68)</f>
        <v>0</v>
      </c>
      <c r="K68" s="195">
        <f>Detailed_Demanding_x_Doc_Attrib!R116</f>
        <v>0</v>
      </c>
      <c r="L68" s="195">
        <f>Detailed_Demanding_x_Doc_Attrib!S116</f>
        <v>0</v>
      </c>
      <c r="M68" s="195">
        <f>Detailed_Demanding_x_Doc_Attrib!T116</f>
        <v>0</v>
      </c>
      <c r="N68" s="195">
        <f>Detailed_Demanding_x_Doc_Attrib!U116</f>
        <v>0</v>
      </c>
      <c r="O68" s="195">
        <f>Detailed_Demanding_x_Doc_Attrib!V116</f>
        <v>0</v>
      </c>
      <c r="P68" s="195">
        <f>Detailed_Demanding_x_Doc_Attrib!W116</f>
        <v>0</v>
      </c>
      <c r="Q68" s="195">
        <f>Detailed_Demanding_x_Doc_Attrib!X116</f>
        <v>0.24</v>
      </c>
      <c r="R68" s="195">
        <f>MAX(Detailed_Demanding_x_Doc_Attrib!Z116:AB116)</f>
        <v>0.24</v>
      </c>
      <c r="S68" s="195">
        <f>MAX(Detailed_Demanding_x_Doc_Attrib!AC116)</f>
        <v>0</v>
      </c>
      <c r="T68" s="195">
        <f>MAX(Detailed_Demanding_x_Doc_Attrib!AD116:AF116)</f>
        <v>0</v>
      </c>
      <c r="U68" s="195">
        <f>MAX(Detailed_Demanding_x_Doc_Attrib!AG116:AH116)</f>
        <v>0</v>
      </c>
      <c r="V68" s="195">
        <f>MAX(Detailed_Demanding_x_Doc_Attrib!AJ116)</f>
        <v>0</v>
      </c>
      <c r="W68" s="195">
        <f>MAX(Detailed_Demanding_x_Doc_Attrib!AM116:AW116)</f>
        <v>0</v>
      </c>
      <c r="X68" s="195">
        <f>MAX(Detailed_Demanding_x_Doc_Attrib!AX116)</f>
        <v>0</v>
      </c>
      <c r="Y68" s="195">
        <f>MAX(Detailed_Demanding_x_Doc_Attrib!AY116)</f>
        <v>0</v>
      </c>
      <c r="Z68" s="195">
        <f>MAX(Detailed_Demanding_x_Doc_Attrib!BC116:BE116)</f>
        <v>0</v>
      </c>
      <c r="AA68" s="195">
        <f>MAX(Detailed_Demanding_x_Doc_Attrib!BJ116:BQ116)</f>
        <v>0</v>
      </c>
      <c r="AB68" s="195">
        <f>MAX(Detailed_Demanding_x_Doc_Attrib!BO116:BV116)</f>
        <v>0</v>
      </c>
      <c r="AC68" s="195">
        <f>MAX(Detailed_Demanding_x_Doc_Attrib!BF116:BI116, Detailed_Demanding_x_Doc_Attrib!BP116:BQ116, Detailed_Demanding_x_Doc_Attrib!BW116:BX116)</f>
        <v>6.0600000000000001E-2</v>
      </c>
      <c r="AD68" s="195">
        <f>MAX(Detailed_Demanding_x_Doc_Attrib!BF116:BX116)</f>
        <v>6.0600000000000001E-2</v>
      </c>
      <c r="AE68" s="195">
        <f>Detailed_Demanding_x_Doc_Attrib!BY116</f>
        <v>0</v>
      </c>
      <c r="AF68" s="195">
        <f>MAX(Detailed_Demanding_x_Doc_Attrib!BZ116)</f>
        <v>0</v>
      </c>
      <c r="AG68" s="195">
        <f>MAX(Detailed_Demanding_x_Doc_Attrib!CA116)</f>
        <v>0</v>
      </c>
      <c r="AH68" s="195">
        <f>MAX(Detailed_Demanding_x_Doc_Attrib!CB116)</f>
        <v>0</v>
      </c>
      <c r="AI68" s="195">
        <f>MAX(Detailed_Demanding_x_Doc_Attrib!CC116)</f>
        <v>0</v>
      </c>
      <c r="AJ68" s="195">
        <f>MAX(Detailed_Demanding_x_Doc_Attrib!CD116)</f>
        <v>0</v>
      </c>
      <c r="AK68" s="195">
        <f>MAX(Detailed_Demanding_x_Doc_Attrib!CE116)</f>
        <v>0</v>
      </c>
      <c r="AL68" s="195">
        <f>MAX(Detailed_Demanding_x_Doc_Attrib!CF116:CF116)</f>
        <v>0</v>
      </c>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row>
    <row r="69" spans="1:102">
      <c r="A69" s="82" t="s">
        <v>268</v>
      </c>
      <c r="B69" s="82" t="s">
        <v>567</v>
      </c>
      <c r="C69" s="82" t="s">
        <v>364</v>
      </c>
      <c r="D69" s="82" t="s">
        <v>354</v>
      </c>
      <c r="E69" s="165" t="s">
        <v>398</v>
      </c>
      <c r="F69" s="195">
        <f>MAX(Detailed_Demanding_x_Doc_Attrib!I117:L117)</f>
        <v>0</v>
      </c>
      <c r="G69" s="195">
        <f>MAX(Detailed_Demanding_x_Doc_Attrib!N117:O117)</f>
        <v>0</v>
      </c>
      <c r="H69" s="195">
        <f>Detailed_Demanding_x_Doc_Attrib!P117</f>
        <v>0.15150000000000002</v>
      </c>
      <c r="I69" s="195">
        <f>Detailed_Demanding_x_Doc_Attrib!Q117</f>
        <v>0</v>
      </c>
      <c r="J69" s="195">
        <f t="shared" si="1"/>
        <v>0.15150000000000002</v>
      </c>
      <c r="K69" s="195">
        <f>Detailed_Demanding_x_Doc_Attrib!R117</f>
        <v>0</v>
      </c>
      <c r="L69" s="195">
        <f>Detailed_Demanding_x_Doc_Attrib!S117</f>
        <v>0</v>
      </c>
      <c r="M69" s="195">
        <f>Detailed_Demanding_x_Doc_Attrib!T117</f>
        <v>0</v>
      </c>
      <c r="N69" s="195">
        <f>Detailed_Demanding_x_Doc_Attrib!U117</f>
        <v>0</v>
      </c>
      <c r="O69" s="195">
        <f>Detailed_Demanding_x_Doc_Attrib!V117</f>
        <v>0</v>
      </c>
      <c r="P69" s="195">
        <f>Detailed_Demanding_x_Doc_Attrib!W117</f>
        <v>1.4000000000000001</v>
      </c>
      <c r="Q69" s="195">
        <f>Detailed_Demanding_x_Doc_Attrib!X117</f>
        <v>0</v>
      </c>
      <c r="R69" s="195">
        <f>MAX(Detailed_Demanding_x_Doc_Attrib!Z117:AB117)</f>
        <v>0</v>
      </c>
      <c r="S69" s="195">
        <f>MAX(Detailed_Demanding_x_Doc_Attrib!AC117)</f>
        <v>0</v>
      </c>
      <c r="T69" s="195">
        <f>MAX(Detailed_Demanding_x_Doc_Attrib!AD117:AF117)</f>
        <v>0</v>
      </c>
      <c r="U69" s="195">
        <f>MAX(Detailed_Demanding_x_Doc_Attrib!AG117:AH117)</f>
        <v>1.6</v>
      </c>
      <c r="V69" s="195">
        <f>MAX(Detailed_Demanding_x_Doc_Attrib!AJ117)</f>
        <v>0</v>
      </c>
      <c r="W69" s="195">
        <f>MAX(Detailed_Demanding_x_Doc_Attrib!AM117:AW117)</f>
        <v>1.35</v>
      </c>
      <c r="X69" s="195">
        <f>MAX(Detailed_Demanding_x_Doc_Attrib!AX117)</f>
        <v>0</v>
      </c>
      <c r="Y69" s="195">
        <f>MAX(Detailed_Demanding_x_Doc_Attrib!AY117)</f>
        <v>0</v>
      </c>
      <c r="Z69" s="195">
        <f>MAX(Detailed_Demanding_x_Doc_Attrib!BC117:BE117)</f>
        <v>0</v>
      </c>
      <c r="AA69" s="195">
        <f>MAX(Detailed_Demanding_x_Doc_Attrib!BJ117:BQ117)</f>
        <v>0</v>
      </c>
      <c r="AB69" s="195">
        <f>MAX(Detailed_Demanding_x_Doc_Attrib!BO117:BV117)</f>
        <v>0</v>
      </c>
      <c r="AC69" s="195">
        <f>MAX(Detailed_Demanding_x_Doc_Attrib!BF117:BI117, Detailed_Demanding_x_Doc_Attrib!BP117:BQ117, Detailed_Demanding_x_Doc_Attrib!BW117:BX117)</f>
        <v>0.10100000000000001</v>
      </c>
      <c r="AD69" s="195">
        <f>MAX(Detailed_Demanding_x_Doc_Attrib!BF117:BX117)</f>
        <v>0.10100000000000001</v>
      </c>
      <c r="AE69" s="195">
        <f>Detailed_Demanding_x_Doc_Attrib!BY117</f>
        <v>0</v>
      </c>
      <c r="AF69" s="195">
        <f>MAX(Detailed_Demanding_x_Doc_Attrib!BZ117)</f>
        <v>0</v>
      </c>
      <c r="AG69" s="195">
        <f>MAX(Detailed_Demanding_x_Doc_Attrib!CA117)</f>
        <v>0</v>
      </c>
      <c r="AH69" s="195">
        <f>MAX(Detailed_Demanding_x_Doc_Attrib!CB117)</f>
        <v>0</v>
      </c>
      <c r="AI69" s="195">
        <f>MAX(Detailed_Demanding_x_Doc_Attrib!CC117)</f>
        <v>0</v>
      </c>
      <c r="AJ69" s="195">
        <f>MAX(Detailed_Demanding_x_Doc_Attrib!CD117)</f>
        <v>0</v>
      </c>
      <c r="AK69" s="195">
        <f>MAX(Detailed_Demanding_x_Doc_Attrib!CE117)</f>
        <v>0</v>
      </c>
      <c r="AL69" s="195">
        <f>MAX(Detailed_Demanding_x_Doc_Attrib!CF117:CF117)</f>
        <v>0</v>
      </c>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row>
    <row r="70" spans="1:102">
      <c r="A70" s="82" t="s">
        <v>268</v>
      </c>
      <c r="B70" s="82" t="s">
        <v>567</v>
      </c>
      <c r="C70" s="82" t="s">
        <v>364</v>
      </c>
      <c r="D70" s="82" t="s">
        <v>354</v>
      </c>
      <c r="E70" s="165" t="s">
        <v>593</v>
      </c>
      <c r="F70" s="195">
        <f>MAX(Detailed_Demanding_x_Doc_Attrib!I118:L118)</f>
        <v>0</v>
      </c>
      <c r="G70" s="195">
        <f>MAX(Detailed_Demanding_x_Doc_Attrib!N118:O118)</f>
        <v>0</v>
      </c>
      <c r="H70" s="195">
        <f>Detailed_Demanding_x_Doc_Attrib!P118</f>
        <v>0.15150000000000002</v>
      </c>
      <c r="I70" s="195">
        <f>Detailed_Demanding_x_Doc_Attrib!Q118</f>
        <v>0</v>
      </c>
      <c r="J70" s="195">
        <f t="shared" si="1"/>
        <v>0.15150000000000002</v>
      </c>
      <c r="K70" s="195">
        <f>Detailed_Demanding_x_Doc_Attrib!R118</f>
        <v>0</v>
      </c>
      <c r="L70" s="195">
        <f>Detailed_Demanding_x_Doc_Attrib!S118</f>
        <v>0</v>
      </c>
      <c r="M70" s="195">
        <f>Detailed_Demanding_x_Doc_Attrib!T118</f>
        <v>0</v>
      </c>
      <c r="N70" s="195">
        <f>Detailed_Demanding_x_Doc_Attrib!U118</f>
        <v>0</v>
      </c>
      <c r="O70" s="195">
        <f>Detailed_Demanding_x_Doc_Attrib!V118</f>
        <v>0</v>
      </c>
      <c r="P70" s="195">
        <f>Detailed_Demanding_x_Doc_Attrib!W118</f>
        <v>1.4000000000000001</v>
      </c>
      <c r="Q70" s="195">
        <f>Detailed_Demanding_x_Doc_Attrib!X118</f>
        <v>0</v>
      </c>
      <c r="R70" s="195">
        <f>MAX(Detailed_Demanding_x_Doc_Attrib!Z118:AB118)</f>
        <v>0</v>
      </c>
      <c r="S70" s="195">
        <f>MAX(Detailed_Demanding_x_Doc_Attrib!AC118)</f>
        <v>0</v>
      </c>
      <c r="T70" s="195">
        <f>MAX(Detailed_Demanding_x_Doc_Attrib!AD118:AF118)</f>
        <v>0</v>
      </c>
      <c r="U70" s="195">
        <f>MAX(Detailed_Demanding_x_Doc_Attrib!AG118:AH118)</f>
        <v>1.6</v>
      </c>
      <c r="V70" s="195">
        <f>MAX(Detailed_Demanding_x_Doc_Attrib!AJ118)</f>
        <v>0</v>
      </c>
      <c r="W70" s="195">
        <f>MAX(Detailed_Demanding_x_Doc_Attrib!AM118:AW118)</f>
        <v>1.125</v>
      </c>
      <c r="X70" s="195">
        <f>MAX(Detailed_Demanding_x_Doc_Attrib!AX118)</f>
        <v>0</v>
      </c>
      <c r="Y70" s="195">
        <f>MAX(Detailed_Demanding_x_Doc_Attrib!AY118)</f>
        <v>0</v>
      </c>
      <c r="Z70" s="195">
        <f>MAX(Detailed_Demanding_x_Doc_Attrib!BC118:BE118)</f>
        <v>0</v>
      </c>
      <c r="AA70" s="195">
        <f>MAX(Detailed_Demanding_x_Doc_Attrib!BJ118:BQ118)</f>
        <v>0</v>
      </c>
      <c r="AB70" s="195">
        <f>MAX(Detailed_Demanding_x_Doc_Attrib!BO118:BV118)</f>
        <v>0</v>
      </c>
      <c r="AC70" s="195">
        <f>MAX(Detailed_Demanding_x_Doc_Attrib!BF118:BI118, Detailed_Demanding_x_Doc_Attrib!BP118:BQ118, Detailed_Demanding_x_Doc_Attrib!BW118:BX118)</f>
        <v>0.10100000000000001</v>
      </c>
      <c r="AD70" s="195">
        <f>MAX(Detailed_Demanding_x_Doc_Attrib!BF118:BX118)</f>
        <v>0.10100000000000001</v>
      </c>
      <c r="AE70" s="195">
        <f>Detailed_Demanding_x_Doc_Attrib!BY118</f>
        <v>0</v>
      </c>
      <c r="AF70" s="195">
        <f>MAX(Detailed_Demanding_x_Doc_Attrib!BZ118)</f>
        <v>0</v>
      </c>
      <c r="AG70" s="195">
        <f>MAX(Detailed_Demanding_x_Doc_Attrib!CA118)</f>
        <v>0</v>
      </c>
      <c r="AH70" s="195">
        <f>MAX(Detailed_Demanding_x_Doc_Attrib!CB118)</f>
        <v>0</v>
      </c>
      <c r="AI70" s="195">
        <f>MAX(Detailed_Demanding_x_Doc_Attrib!CC118)</f>
        <v>0</v>
      </c>
      <c r="AJ70" s="195">
        <f>MAX(Detailed_Demanding_x_Doc_Attrib!CD118)</f>
        <v>0</v>
      </c>
      <c r="AK70" s="195">
        <f>MAX(Detailed_Demanding_x_Doc_Attrib!CE118)</f>
        <v>0</v>
      </c>
      <c r="AL70" s="195">
        <f>MAX(Detailed_Demanding_x_Doc_Attrib!CF118:CF118)</f>
        <v>0</v>
      </c>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row>
    <row r="71" spans="1:102">
      <c r="A71" s="82" t="s">
        <v>268</v>
      </c>
      <c r="B71" s="82" t="s">
        <v>565</v>
      </c>
      <c r="C71" s="82" t="s">
        <v>607</v>
      </c>
      <c r="D71" s="82" t="s">
        <v>618</v>
      </c>
      <c r="E71" s="165" t="s">
        <v>726</v>
      </c>
      <c r="F71" s="195">
        <f>MAX(Detailed_Demanding_x_Doc_Attrib!I119:L119)</f>
        <v>0</v>
      </c>
      <c r="G71" s="195">
        <f>MAX(Detailed_Demanding_x_Doc_Attrib!N119:O119)</f>
        <v>0</v>
      </c>
      <c r="H71" s="195">
        <f>Detailed_Demanding_x_Doc_Attrib!P119</f>
        <v>0</v>
      </c>
      <c r="I71" s="195">
        <f>Detailed_Demanding_x_Doc_Attrib!Q119</f>
        <v>0.375</v>
      </c>
      <c r="J71" s="195">
        <f t="shared" si="1"/>
        <v>0.375</v>
      </c>
      <c r="K71" s="195">
        <f>Detailed_Demanding_x_Doc_Attrib!R119</f>
        <v>0</v>
      </c>
      <c r="L71" s="195">
        <f>Detailed_Demanding_x_Doc_Attrib!S119</f>
        <v>0</v>
      </c>
      <c r="M71" s="195">
        <f>Detailed_Demanding_x_Doc_Attrib!T119</f>
        <v>0</v>
      </c>
      <c r="N71" s="195">
        <f>Detailed_Demanding_x_Doc_Attrib!U119</f>
        <v>0</v>
      </c>
      <c r="O71" s="195">
        <f>Detailed_Demanding_x_Doc_Attrib!V119</f>
        <v>0</v>
      </c>
      <c r="P71" s="195">
        <f>Detailed_Demanding_x_Doc_Attrib!W119</f>
        <v>0</v>
      </c>
      <c r="Q71" s="195">
        <f>Detailed_Demanding_x_Doc_Attrib!X119</f>
        <v>0</v>
      </c>
      <c r="R71" s="195">
        <f>MAX(Detailed_Demanding_x_Doc_Attrib!Z119:AB119)</f>
        <v>0</v>
      </c>
      <c r="S71" s="195">
        <f>MAX(Detailed_Demanding_x_Doc_Attrib!AC119)</f>
        <v>0</v>
      </c>
      <c r="T71" s="195">
        <f>MAX(Detailed_Demanding_x_Doc_Attrib!AD119:AF119)</f>
        <v>0</v>
      </c>
      <c r="U71" s="195">
        <f>MAX(Detailed_Demanding_x_Doc_Attrib!AG119:AH119)</f>
        <v>0</v>
      </c>
      <c r="V71" s="195">
        <f>MAX(Detailed_Demanding_x_Doc_Attrib!AJ119)</f>
        <v>0</v>
      </c>
      <c r="W71" s="195">
        <f>MAX(Detailed_Demanding_x_Doc_Attrib!AM119:AW119)</f>
        <v>0</v>
      </c>
      <c r="X71" s="195">
        <f>MAX(Detailed_Demanding_x_Doc_Attrib!AX119)</f>
        <v>0</v>
      </c>
      <c r="Y71" s="195">
        <f>MAX(Detailed_Demanding_x_Doc_Attrib!AY119)</f>
        <v>0</v>
      </c>
      <c r="Z71" s="195">
        <f>MAX(Detailed_Demanding_x_Doc_Attrib!BC119:BE119)</f>
        <v>0</v>
      </c>
      <c r="AA71" s="195">
        <f>MAX(Detailed_Demanding_x_Doc_Attrib!BJ119:BQ119)</f>
        <v>0</v>
      </c>
      <c r="AB71" s="195">
        <f>MAX(Detailed_Demanding_x_Doc_Attrib!BO119:BV119)</f>
        <v>0.90000000000000013</v>
      </c>
      <c r="AC71" s="195">
        <f>MAX(Detailed_Demanding_x_Doc_Attrib!BF119:BI119, Detailed_Demanding_x_Doc_Attrib!BP119:BQ119, Detailed_Demanding_x_Doc_Attrib!BW119:BX119)</f>
        <v>0</v>
      </c>
      <c r="AD71" s="195">
        <f>MAX(Detailed_Demanding_x_Doc_Attrib!BF119:BX119)</f>
        <v>0.90000000000000013</v>
      </c>
      <c r="AE71" s="195">
        <f>Detailed_Demanding_x_Doc_Attrib!BY119</f>
        <v>0</v>
      </c>
      <c r="AF71" s="195">
        <f>MAX(Detailed_Demanding_x_Doc_Attrib!BZ119)</f>
        <v>0</v>
      </c>
      <c r="AG71" s="195">
        <f>MAX(Detailed_Demanding_x_Doc_Attrib!CA119)</f>
        <v>0</v>
      </c>
      <c r="AH71" s="195">
        <f>MAX(Detailed_Demanding_x_Doc_Attrib!CB119)</f>
        <v>0</v>
      </c>
      <c r="AI71" s="195">
        <f>MAX(Detailed_Demanding_x_Doc_Attrib!CC119)</f>
        <v>0</v>
      </c>
      <c r="AJ71" s="195">
        <f>MAX(Detailed_Demanding_x_Doc_Attrib!CD119)</f>
        <v>0</v>
      </c>
      <c r="AK71" s="195">
        <f>MAX(Detailed_Demanding_x_Doc_Attrib!CE119)</f>
        <v>0</v>
      </c>
      <c r="AL71" s="195">
        <f>MAX(Detailed_Demanding_x_Doc_Attrib!CF119:CF119)</f>
        <v>0</v>
      </c>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row>
    <row r="72" spans="1:102">
      <c r="A72" s="82" t="s">
        <v>268</v>
      </c>
      <c r="B72" s="82" t="s">
        <v>565</v>
      </c>
      <c r="C72" s="82" t="s">
        <v>607</v>
      </c>
      <c r="D72" s="82" t="s">
        <v>618</v>
      </c>
      <c r="E72" s="165" t="s">
        <v>725</v>
      </c>
      <c r="F72" s="195">
        <f>MAX(Detailed_Demanding_x_Doc_Attrib!I120:L120)</f>
        <v>0</v>
      </c>
      <c r="G72" s="195">
        <f>MAX(Detailed_Demanding_x_Doc_Attrib!N120:O120)</f>
        <v>0</v>
      </c>
      <c r="H72" s="195">
        <f>Detailed_Demanding_x_Doc_Attrib!P120</f>
        <v>0</v>
      </c>
      <c r="I72" s="195">
        <f>Detailed_Demanding_x_Doc_Attrib!Q120</f>
        <v>0.22499999999999998</v>
      </c>
      <c r="J72" s="195">
        <f t="shared" si="1"/>
        <v>0.22499999999999998</v>
      </c>
      <c r="K72" s="195">
        <f>Detailed_Demanding_x_Doc_Attrib!R120</f>
        <v>0</v>
      </c>
      <c r="L72" s="195">
        <f>Detailed_Demanding_x_Doc_Attrib!S120</f>
        <v>0</v>
      </c>
      <c r="M72" s="195">
        <f>Detailed_Demanding_x_Doc_Attrib!T120</f>
        <v>0</v>
      </c>
      <c r="N72" s="195">
        <f>Detailed_Demanding_x_Doc_Attrib!U120</f>
        <v>0</v>
      </c>
      <c r="O72" s="195">
        <f>Detailed_Demanding_x_Doc_Attrib!V120</f>
        <v>0</v>
      </c>
      <c r="P72" s="195">
        <f>Detailed_Demanding_x_Doc_Attrib!W120</f>
        <v>0</v>
      </c>
      <c r="Q72" s="195">
        <f>Detailed_Demanding_x_Doc_Attrib!X120</f>
        <v>0</v>
      </c>
      <c r="R72" s="195">
        <f>MAX(Detailed_Demanding_x_Doc_Attrib!Z120:AB120)</f>
        <v>0</v>
      </c>
      <c r="S72" s="195">
        <f>MAX(Detailed_Demanding_x_Doc_Attrib!AC120)</f>
        <v>0</v>
      </c>
      <c r="T72" s="195">
        <f>MAX(Detailed_Demanding_x_Doc_Attrib!AD120:AF120)</f>
        <v>0</v>
      </c>
      <c r="U72" s="195">
        <f>MAX(Detailed_Demanding_x_Doc_Attrib!AG120:AH120)</f>
        <v>0</v>
      </c>
      <c r="V72" s="195">
        <f>MAX(Detailed_Demanding_x_Doc_Attrib!AJ120)</f>
        <v>0</v>
      </c>
      <c r="W72" s="195">
        <f>MAX(Detailed_Demanding_x_Doc_Attrib!AM120:AW120)</f>
        <v>0</v>
      </c>
      <c r="X72" s="195">
        <f>MAX(Detailed_Demanding_x_Doc_Attrib!AX120)</f>
        <v>0</v>
      </c>
      <c r="Y72" s="195">
        <f>MAX(Detailed_Demanding_x_Doc_Attrib!AY120)</f>
        <v>0</v>
      </c>
      <c r="Z72" s="195">
        <f>MAX(Detailed_Demanding_x_Doc_Attrib!BC120:BE120)</f>
        <v>0</v>
      </c>
      <c r="AA72" s="195">
        <f>MAX(Detailed_Demanding_x_Doc_Attrib!BJ120:BQ120)</f>
        <v>0</v>
      </c>
      <c r="AB72" s="195">
        <f>MAX(Detailed_Demanding_x_Doc_Attrib!BO120:BV120)</f>
        <v>0</v>
      </c>
      <c r="AC72" s="195">
        <f>MAX(Detailed_Demanding_x_Doc_Attrib!BF120:BI120, Detailed_Demanding_x_Doc_Attrib!BP120:BQ120, Detailed_Demanding_x_Doc_Attrib!BW120:BX120)</f>
        <v>0</v>
      </c>
      <c r="AD72" s="195">
        <f>MAX(Detailed_Demanding_x_Doc_Attrib!BF120:BX120)</f>
        <v>0</v>
      </c>
      <c r="AE72" s="195">
        <f>Detailed_Demanding_x_Doc_Attrib!BY120</f>
        <v>0</v>
      </c>
      <c r="AF72" s="195">
        <f>MAX(Detailed_Demanding_x_Doc_Attrib!BZ120)</f>
        <v>0</v>
      </c>
      <c r="AG72" s="195">
        <f>MAX(Detailed_Demanding_x_Doc_Attrib!CA120)</f>
        <v>0</v>
      </c>
      <c r="AH72" s="195">
        <f>MAX(Detailed_Demanding_x_Doc_Attrib!CB120)</f>
        <v>0</v>
      </c>
      <c r="AI72" s="195">
        <f>MAX(Detailed_Demanding_x_Doc_Attrib!CC120)</f>
        <v>0</v>
      </c>
      <c r="AJ72" s="195">
        <f>MAX(Detailed_Demanding_x_Doc_Attrib!CD120)</f>
        <v>0</v>
      </c>
      <c r="AK72" s="195">
        <f>MAX(Detailed_Demanding_x_Doc_Attrib!CE120)</f>
        <v>0</v>
      </c>
      <c r="AL72" s="195">
        <f>MAX(Detailed_Demanding_x_Doc_Attrib!CF120:CF120)</f>
        <v>0</v>
      </c>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row>
    <row r="73" spans="1:102">
      <c r="A73" s="82" t="s">
        <v>268</v>
      </c>
      <c r="B73" s="82" t="s">
        <v>567</v>
      </c>
      <c r="C73" s="82" t="s">
        <v>364</v>
      </c>
      <c r="D73" s="82" t="s">
        <v>618</v>
      </c>
      <c r="E73" s="165" t="s">
        <v>376</v>
      </c>
      <c r="F73" s="195">
        <f>MAX(Detailed_Demanding_x_Doc_Attrib!I121:L121)</f>
        <v>0</v>
      </c>
      <c r="G73" s="195">
        <f>MAX(Detailed_Demanding_x_Doc_Attrib!N121:O121)</f>
        <v>0</v>
      </c>
      <c r="H73" s="195">
        <f>Detailed_Demanding_x_Doc_Attrib!P121</f>
        <v>0</v>
      </c>
      <c r="I73" s="195">
        <f>Detailed_Demanding_x_Doc_Attrib!Q121</f>
        <v>0</v>
      </c>
      <c r="J73" s="195">
        <f t="shared" si="1"/>
        <v>0</v>
      </c>
      <c r="K73" s="195">
        <f>Detailed_Demanding_x_Doc_Attrib!R121</f>
        <v>0</v>
      </c>
      <c r="L73" s="195">
        <f>Detailed_Demanding_x_Doc_Attrib!S121</f>
        <v>0</v>
      </c>
      <c r="M73" s="195">
        <f>Detailed_Demanding_x_Doc_Attrib!T121</f>
        <v>0</v>
      </c>
      <c r="N73" s="195">
        <f>Detailed_Demanding_x_Doc_Attrib!U121</f>
        <v>0</v>
      </c>
      <c r="O73" s="195">
        <f>Detailed_Demanding_x_Doc_Attrib!V121</f>
        <v>0</v>
      </c>
      <c r="P73" s="195">
        <f>Detailed_Demanding_x_Doc_Attrib!W121</f>
        <v>0.84000000000000008</v>
      </c>
      <c r="Q73" s="195">
        <f>Detailed_Demanding_x_Doc_Attrib!X121</f>
        <v>0</v>
      </c>
      <c r="R73" s="195">
        <f>MAX(Detailed_Demanding_x_Doc_Attrib!Z121:AB121)</f>
        <v>0</v>
      </c>
      <c r="S73" s="195">
        <f>MAX(Detailed_Demanding_x_Doc_Attrib!AC121)</f>
        <v>0</v>
      </c>
      <c r="T73" s="195">
        <f>MAX(Detailed_Demanding_x_Doc_Attrib!AD121:AF121)</f>
        <v>0</v>
      </c>
      <c r="U73" s="195">
        <f>MAX(Detailed_Demanding_x_Doc_Attrib!AG121:AH121)</f>
        <v>1.44</v>
      </c>
      <c r="V73" s="195">
        <f>MAX(Detailed_Demanding_x_Doc_Attrib!AJ121)</f>
        <v>0</v>
      </c>
      <c r="W73" s="195">
        <f>MAX(Detailed_Demanding_x_Doc_Attrib!AM121:AW121)</f>
        <v>0</v>
      </c>
      <c r="X73" s="195">
        <f>MAX(Detailed_Demanding_x_Doc_Attrib!AX121)</f>
        <v>0</v>
      </c>
      <c r="Y73" s="195">
        <f>MAX(Detailed_Demanding_x_Doc_Attrib!AY121)</f>
        <v>0</v>
      </c>
      <c r="Z73" s="195">
        <f>MAX(Detailed_Demanding_x_Doc_Attrib!BC121:BE121)</f>
        <v>0</v>
      </c>
      <c r="AA73" s="195">
        <f>MAX(Detailed_Demanding_x_Doc_Attrib!BJ121:BQ121)</f>
        <v>8.1608E-2</v>
      </c>
      <c r="AB73" s="195">
        <f>MAX(Detailed_Demanding_x_Doc_Attrib!BO121:BV121)</f>
        <v>0.04</v>
      </c>
      <c r="AC73" s="195">
        <f>MAX(Detailed_Demanding_x_Doc_Attrib!BF121:BI121, Detailed_Demanding_x_Doc_Attrib!BP121:BQ121, Detailed_Demanding_x_Doc_Attrib!BW121:BX121)</f>
        <v>0</v>
      </c>
      <c r="AD73" s="195">
        <f>MAX(Detailed_Demanding_x_Doc_Attrib!BF121:BX121)</f>
        <v>8.1608E-2</v>
      </c>
      <c r="AE73" s="195">
        <f>Detailed_Demanding_x_Doc_Attrib!BY121</f>
        <v>0</v>
      </c>
      <c r="AF73" s="195">
        <f>MAX(Detailed_Demanding_x_Doc_Attrib!BZ121)</f>
        <v>0</v>
      </c>
      <c r="AG73" s="195">
        <f>MAX(Detailed_Demanding_x_Doc_Attrib!CA121)</f>
        <v>0.32</v>
      </c>
      <c r="AH73" s="195">
        <f>MAX(Detailed_Demanding_x_Doc_Attrib!CB121)</f>
        <v>0</v>
      </c>
      <c r="AI73" s="195">
        <f>MAX(Detailed_Demanding_x_Doc_Attrib!CC121)</f>
        <v>0</v>
      </c>
      <c r="AJ73" s="195">
        <f>MAX(Detailed_Demanding_x_Doc_Attrib!CD121)</f>
        <v>0</v>
      </c>
      <c r="AK73" s="195">
        <f>MAX(Detailed_Demanding_x_Doc_Attrib!CE121)</f>
        <v>0</v>
      </c>
      <c r="AL73" s="195">
        <f>MAX(Detailed_Demanding_x_Doc_Attrib!CF121:CF121)</f>
        <v>0</v>
      </c>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row>
    <row r="74" spans="1:102">
      <c r="A74" s="82" t="s">
        <v>268</v>
      </c>
      <c r="B74" s="82" t="s">
        <v>567</v>
      </c>
      <c r="C74" s="82" t="s">
        <v>607</v>
      </c>
      <c r="D74" s="82" t="s">
        <v>618</v>
      </c>
      <c r="E74" s="165" t="s">
        <v>1114</v>
      </c>
      <c r="F74" s="195">
        <f>MAX(Detailed_Demanding_x_Doc_Attrib!I122:L122)</f>
        <v>0</v>
      </c>
      <c r="G74" s="195">
        <f>MAX(Detailed_Demanding_x_Doc_Attrib!N122:O122)</f>
        <v>0</v>
      </c>
      <c r="H74" s="195">
        <f>Detailed_Demanding_x_Doc_Attrib!P122</f>
        <v>0</v>
      </c>
      <c r="I74" s="195">
        <f>Detailed_Demanding_x_Doc_Attrib!Q122</f>
        <v>0</v>
      </c>
      <c r="J74" s="195">
        <f t="shared" si="1"/>
        <v>0</v>
      </c>
      <c r="K74" s="195">
        <f>Detailed_Demanding_x_Doc_Attrib!R122</f>
        <v>0</v>
      </c>
      <c r="L74" s="195">
        <f>Detailed_Demanding_x_Doc_Attrib!S122</f>
        <v>0</v>
      </c>
      <c r="M74" s="195">
        <f>Detailed_Demanding_x_Doc_Attrib!T122</f>
        <v>0</v>
      </c>
      <c r="N74" s="195">
        <f>Detailed_Demanding_x_Doc_Attrib!U122</f>
        <v>0</v>
      </c>
      <c r="O74" s="195">
        <f>Detailed_Demanding_x_Doc_Attrib!V122</f>
        <v>0</v>
      </c>
      <c r="P74" s="195">
        <f>Detailed_Demanding_x_Doc_Attrib!W122</f>
        <v>0</v>
      </c>
      <c r="Q74" s="195">
        <f>Detailed_Demanding_x_Doc_Attrib!X122</f>
        <v>0</v>
      </c>
      <c r="R74" s="195">
        <f>MAX(Detailed_Demanding_x_Doc_Attrib!Z122:AB122)</f>
        <v>0</v>
      </c>
      <c r="S74" s="195">
        <f>MAX(Detailed_Demanding_x_Doc_Attrib!AC122)</f>
        <v>0</v>
      </c>
      <c r="T74" s="195">
        <f>MAX(Detailed_Demanding_x_Doc_Attrib!AD122:AF122)</f>
        <v>0</v>
      </c>
      <c r="U74" s="195">
        <f>MAX(Detailed_Demanding_x_Doc_Attrib!AG122:AH122)</f>
        <v>0</v>
      </c>
      <c r="V74" s="195">
        <f>MAX(Detailed_Demanding_x_Doc_Attrib!AJ122)</f>
        <v>0</v>
      </c>
      <c r="W74" s="195">
        <f>MAX(Detailed_Demanding_x_Doc_Attrib!AM122:AW122)</f>
        <v>0</v>
      </c>
      <c r="X74" s="195">
        <f>MAX(Detailed_Demanding_x_Doc_Attrib!AX122)</f>
        <v>0</v>
      </c>
      <c r="Y74" s="195">
        <f>MAX(Detailed_Demanding_x_Doc_Attrib!AY122)</f>
        <v>0</v>
      </c>
      <c r="Z74" s="195">
        <f>MAX(Detailed_Demanding_x_Doc_Attrib!BC122:BE122)</f>
        <v>0</v>
      </c>
      <c r="AA74" s="195">
        <f>MAX(Detailed_Demanding_x_Doc_Attrib!BJ122:BQ122)</f>
        <v>0</v>
      </c>
      <c r="AB74" s="195">
        <f>MAX(Detailed_Demanding_x_Doc_Attrib!BO122:BV122)</f>
        <v>0</v>
      </c>
      <c r="AC74" s="195">
        <f>MAX(Detailed_Demanding_x_Doc_Attrib!BF122:BI122, Detailed_Demanding_x_Doc_Attrib!BP122:BQ122, Detailed_Demanding_x_Doc_Attrib!BW122:BX122)</f>
        <v>0.10100000000000001</v>
      </c>
      <c r="AD74" s="195">
        <f>MAX(Detailed_Demanding_x_Doc_Attrib!BF122:BX122)</f>
        <v>0.10100000000000001</v>
      </c>
      <c r="AE74" s="195">
        <f>Detailed_Demanding_x_Doc_Attrib!BY122</f>
        <v>0</v>
      </c>
      <c r="AF74" s="195">
        <f>MAX(Detailed_Demanding_x_Doc_Attrib!BZ122)</f>
        <v>0</v>
      </c>
      <c r="AG74" s="195">
        <f>MAX(Detailed_Demanding_x_Doc_Attrib!CA122)</f>
        <v>0</v>
      </c>
      <c r="AH74" s="195">
        <f>MAX(Detailed_Demanding_x_Doc_Attrib!CB122)</f>
        <v>0.90000000000000013</v>
      </c>
      <c r="AI74" s="195">
        <f>MAX(Detailed_Demanding_x_Doc_Attrib!CC122)</f>
        <v>1.2250000000000001</v>
      </c>
      <c r="AJ74" s="195">
        <f>MAX(Detailed_Demanding_x_Doc_Attrib!CD122)</f>
        <v>0</v>
      </c>
      <c r="AK74" s="195">
        <f>MAX(Detailed_Demanding_x_Doc_Attrib!CE122)</f>
        <v>1.4000000000000001</v>
      </c>
      <c r="AL74" s="195">
        <f>MAX(Detailed_Demanding_x_Doc_Attrib!CF122:CF122)</f>
        <v>0</v>
      </c>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row>
    <row r="75" spans="1:102">
      <c r="A75" s="82" t="s">
        <v>268</v>
      </c>
      <c r="B75" s="82" t="s">
        <v>571</v>
      </c>
      <c r="C75" s="82" t="s">
        <v>364</v>
      </c>
      <c r="D75" s="82" t="s">
        <v>357</v>
      </c>
      <c r="E75" s="165" t="s">
        <v>507</v>
      </c>
      <c r="F75" s="195">
        <f>MAX(Detailed_Demanding_x_Doc_Attrib!I123:L123)</f>
        <v>0</v>
      </c>
      <c r="G75" s="195">
        <f>MAX(Detailed_Demanding_x_Doc_Attrib!N123:O123)</f>
        <v>0</v>
      </c>
      <c r="H75" s="195">
        <f>Detailed_Demanding_x_Doc_Attrib!P123</f>
        <v>0</v>
      </c>
      <c r="I75" s="195">
        <f>Detailed_Demanding_x_Doc_Attrib!Q123</f>
        <v>0</v>
      </c>
      <c r="J75" s="195">
        <f t="shared" si="1"/>
        <v>0</v>
      </c>
      <c r="K75" s="195">
        <f>Detailed_Demanding_x_Doc_Attrib!R123</f>
        <v>0</v>
      </c>
      <c r="L75" s="195">
        <f>Detailed_Demanding_x_Doc_Attrib!S123</f>
        <v>0</v>
      </c>
      <c r="M75" s="195">
        <f>Detailed_Demanding_x_Doc_Attrib!T123</f>
        <v>4.0399999999999998E-2</v>
      </c>
      <c r="N75" s="195">
        <f>Detailed_Demanding_x_Doc_Attrib!U123</f>
        <v>0</v>
      </c>
      <c r="O75" s="195">
        <f>Detailed_Demanding_x_Doc_Attrib!V123</f>
        <v>0</v>
      </c>
      <c r="P75" s="195">
        <f>Detailed_Demanding_x_Doc_Attrib!W123</f>
        <v>0</v>
      </c>
      <c r="Q75" s="195">
        <f>Detailed_Demanding_x_Doc_Attrib!X123</f>
        <v>0</v>
      </c>
      <c r="R75" s="195">
        <f>MAX(Detailed_Demanding_x_Doc_Attrib!Z123:AB123)</f>
        <v>0</v>
      </c>
      <c r="S75" s="195">
        <f>MAX(Detailed_Demanding_x_Doc_Attrib!AC123)</f>
        <v>0</v>
      </c>
      <c r="T75" s="195">
        <f>MAX(Detailed_Demanding_x_Doc_Attrib!AD123:AF123)</f>
        <v>0</v>
      </c>
      <c r="U75" s="195">
        <f>MAX(Detailed_Demanding_x_Doc_Attrib!AG123:AH123)</f>
        <v>0</v>
      </c>
      <c r="V75" s="195">
        <f>MAX(Detailed_Demanding_x_Doc_Attrib!AJ123)</f>
        <v>0</v>
      </c>
      <c r="W75" s="195">
        <f>MAX(Detailed_Demanding_x_Doc_Attrib!AM123:AW123)</f>
        <v>0</v>
      </c>
      <c r="X75" s="195">
        <f>MAX(Detailed_Demanding_x_Doc_Attrib!AX123)</f>
        <v>0</v>
      </c>
      <c r="Y75" s="195">
        <f>MAX(Detailed_Demanding_x_Doc_Attrib!AY123)</f>
        <v>0</v>
      </c>
      <c r="Z75" s="195">
        <f>MAX(Detailed_Demanding_x_Doc_Attrib!BC123:BE123)</f>
        <v>0</v>
      </c>
      <c r="AA75" s="195">
        <f>MAX(Detailed_Demanding_x_Doc_Attrib!BJ123:BQ123)</f>
        <v>0</v>
      </c>
      <c r="AB75" s="195">
        <f>MAX(Detailed_Demanding_x_Doc_Attrib!BO123:BV123)</f>
        <v>0</v>
      </c>
      <c r="AC75" s="195">
        <f>MAX(Detailed_Demanding_x_Doc_Attrib!BF123:BI123, Detailed_Demanding_x_Doc_Attrib!BP123:BQ123, Detailed_Demanding_x_Doc_Attrib!BW123:BX123)</f>
        <v>0</v>
      </c>
      <c r="AD75" s="195">
        <f>MAX(Detailed_Demanding_x_Doc_Attrib!BF123:BX123)</f>
        <v>0</v>
      </c>
      <c r="AE75" s="195">
        <f>Detailed_Demanding_x_Doc_Attrib!BY123</f>
        <v>0</v>
      </c>
      <c r="AF75" s="195">
        <f>MAX(Detailed_Demanding_x_Doc_Attrib!BZ123)</f>
        <v>0</v>
      </c>
      <c r="AG75" s="195">
        <f>MAX(Detailed_Demanding_x_Doc_Attrib!CA123)</f>
        <v>0</v>
      </c>
      <c r="AH75" s="195">
        <f>MAX(Detailed_Demanding_x_Doc_Attrib!CB123)</f>
        <v>0</v>
      </c>
      <c r="AI75" s="195">
        <f>MAX(Detailed_Demanding_x_Doc_Attrib!CC123)</f>
        <v>0</v>
      </c>
      <c r="AJ75" s="195">
        <f>MAX(Detailed_Demanding_x_Doc_Attrib!CD123)</f>
        <v>0</v>
      </c>
      <c r="AK75" s="195">
        <f>MAX(Detailed_Demanding_x_Doc_Attrib!CE123)</f>
        <v>0</v>
      </c>
      <c r="AL75" s="195">
        <f>MAX(Detailed_Demanding_x_Doc_Attrib!CF123:CF123)</f>
        <v>0</v>
      </c>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row>
    <row r="76" spans="1:102">
      <c r="A76" s="82" t="s">
        <v>279</v>
      </c>
      <c r="B76" s="82" t="s">
        <v>565</v>
      </c>
      <c r="C76" s="82" t="s">
        <v>365</v>
      </c>
      <c r="D76" s="82" t="s">
        <v>618</v>
      </c>
      <c r="E76" s="165" t="s">
        <v>370</v>
      </c>
      <c r="F76" s="195">
        <f>MAX(Detailed_Demanding_x_Doc_Attrib!I124:L124)</f>
        <v>4.0909090909090908</v>
      </c>
      <c r="G76" s="195">
        <f>MAX(Detailed_Demanding_x_Doc_Attrib!N124:O124)</f>
        <v>0</v>
      </c>
      <c r="H76" s="195">
        <f>Detailed_Demanding_x_Doc_Attrib!P124</f>
        <v>0</v>
      </c>
      <c r="I76" s="195">
        <f>Detailed_Demanding_x_Doc_Attrib!Q124</f>
        <v>0</v>
      </c>
      <c r="J76" s="195">
        <f t="shared" si="1"/>
        <v>4.0909090909090908</v>
      </c>
      <c r="K76" s="195">
        <f>Detailed_Demanding_x_Doc_Attrib!R124</f>
        <v>0</v>
      </c>
      <c r="L76" s="195">
        <f>Detailed_Demanding_x_Doc_Attrib!S124</f>
        <v>0</v>
      </c>
      <c r="M76" s="195">
        <f>Detailed_Demanding_x_Doc_Attrib!T124</f>
        <v>0</v>
      </c>
      <c r="N76" s="195">
        <f>Detailed_Demanding_x_Doc_Attrib!U124</f>
        <v>0</v>
      </c>
      <c r="O76" s="195">
        <f>Detailed_Demanding_x_Doc_Attrib!V124</f>
        <v>0</v>
      </c>
      <c r="P76" s="195">
        <f>Detailed_Demanding_x_Doc_Attrib!W124</f>
        <v>0</v>
      </c>
      <c r="Q76" s="195">
        <f>Detailed_Demanding_x_Doc_Attrib!X124</f>
        <v>0</v>
      </c>
      <c r="R76" s="195">
        <f>MAX(Detailed_Demanding_x_Doc_Attrib!Z124:AB124)</f>
        <v>0</v>
      </c>
      <c r="S76" s="195">
        <f>MAX(Detailed_Demanding_x_Doc_Attrib!AC124)</f>
        <v>0</v>
      </c>
      <c r="T76" s="195">
        <f>MAX(Detailed_Demanding_x_Doc_Attrib!AD124:AF124)</f>
        <v>0</v>
      </c>
      <c r="U76" s="195">
        <f>MAX(Detailed_Demanding_x_Doc_Attrib!AG124:AH124)</f>
        <v>0</v>
      </c>
      <c r="V76" s="195">
        <f>MAX(Detailed_Demanding_x_Doc_Attrib!AJ124)</f>
        <v>0</v>
      </c>
      <c r="W76" s="195">
        <f>MAX(Detailed_Demanding_x_Doc_Attrib!AM124:AW124)</f>
        <v>0</v>
      </c>
      <c r="X76" s="195">
        <f>MAX(Detailed_Demanding_x_Doc_Attrib!AX124)</f>
        <v>0</v>
      </c>
      <c r="Y76" s="195">
        <f>MAX(Detailed_Demanding_x_Doc_Attrib!AY124)</f>
        <v>3.6363636363636362</v>
      </c>
      <c r="Z76" s="195">
        <f>MAX(Detailed_Demanding_x_Doc_Attrib!BC124:BE124)</f>
        <v>0</v>
      </c>
      <c r="AA76" s="195">
        <f>MAX(Detailed_Demanding_x_Doc_Attrib!BJ124:BQ124)</f>
        <v>0</v>
      </c>
      <c r="AB76" s="195">
        <f>MAX(Detailed_Demanding_x_Doc_Attrib!BO124:BV124)</f>
        <v>0</v>
      </c>
      <c r="AC76" s="195">
        <f>MAX(Detailed_Demanding_x_Doc_Attrib!BF124:BI124, Detailed_Demanding_x_Doc_Attrib!BP124:BQ124, Detailed_Demanding_x_Doc_Attrib!BW124:BX124)</f>
        <v>0</v>
      </c>
      <c r="AD76" s="195">
        <f>MAX(Detailed_Demanding_x_Doc_Attrib!BF124:BX124)</f>
        <v>0</v>
      </c>
      <c r="AE76" s="195">
        <f>Detailed_Demanding_x_Doc_Attrib!BY124</f>
        <v>0</v>
      </c>
      <c r="AF76" s="195">
        <f>MAX(Detailed_Demanding_x_Doc_Attrib!BZ124)</f>
        <v>0</v>
      </c>
      <c r="AG76" s="195">
        <f>MAX(Detailed_Demanding_x_Doc_Attrib!CA124)</f>
        <v>0</v>
      </c>
      <c r="AH76" s="195">
        <f>MAX(Detailed_Demanding_x_Doc_Attrib!CB124)</f>
        <v>0</v>
      </c>
      <c r="AI76" s="195">
        <f>MAX(Detailed_Demanding_x_Doc_Attrib!CC124)</f>
        <v>0</v>
      </c>
      <c r="AJ76" s="195">
        <f>MAX(Detailed_Demanding_x_Doc_Attrib!CD124)</f>
        <v>0</v>
      </c>
      <c r="AK76" s="195">
        <f>MAX(Detailed_Demanding_x_Doc_Attrib!CE124)</f>
        <v>0</v>
      </c>
      <c r="AL76" s="195">
        <f>MAX(Detailed_Demanding_x_Doc_Attrib!CF124:CF124)</f>
        <v>0</v>
      </c>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row>
    <row r="77" spans="1:102">
      <c r="A77" s="82" t="s">
        <v>279</v>
      </c>
      <c r="B77" s="82" t="s">
        <v>565</v>
      </c>
      <c r="C77" s="82" t="s">
        <v>365</v>
      </c>
      <c r="D77" s="82" t="s">
        <v>353</v>
      </c>
      <c r="E77" s="165" t="s">
        <v>394</v>
      </c>
      <c r="F77" s="195">
        <f>MAX(Detailed_Demanding_x_Doc_Attrib!I125:L125)</f>
        <v>0</v>
      </c>
      <c r="G77" s="195">
        <f>MAX(Detailed_Demanding_x_Doc_Attrib!N125:O125)</f>
        <v>0.72727272727272729</v>
      </c>
      <c r="H77" s="195">
        <f>Detailed_Demanding_x_Doc_Attrib!P125</f>
        <v>0</v>
      </c>
      <c r="I77" s="195">
        <f>Detailed_Demanding_x_Doc_Attrib!Q125</f>
        <v>0</v>
      </c>
      <c r="J77" s="195">
        <f t="shared" si="1"/>
        <v>0.72727272727272729</v>
      </c>
      <c r="K77" s="195">
        <f>Detailed_Demanding_x_Doc_Attrib!R125</f>
        <v>0</v>
      </c>
      <c r="L77" s="195">
        <f>Detailed_Demanding_x_Doc_Attrib!S125</f>
        <v>0</v>
      </c>
      <c r="M77" s="195">
        <f>Detailed_Demanding_x_Doc_Attrib!T125</f>
        <v>0</v>
      </c>
      <c r="N77" s="195">
        <f>Detailed_Demanding_x_Doc_Attrib!U125</f>
        <v>0</v>
      </c>
      <c r="O77" s="195">
        <f>Detailed_Demanding_x_Doc_Attrib!V125</f>
        <v>0</v>
      </c>
      <c r="P77" s="195">
        <f>Detailed_Demanding_x_Doc_Attrib!W125</f>
        <v>0</v>
      </c>
      <c r="Q77" s="195">
        <f>Detailed_Demanding_x_Doc_Attrib!X125</f>
        <v>0</v>
      </c>
      <c r="R77" s="195">
        <f>MAX(Detailed_Demanding_x_Doc_Attrib!Z125:AB125)</f>
        <v>0</v>
      </c>
      <c r="S77" s="195">
        <f>MAX(Detailed_Demanding_x_Doc_Attrib!AC125)</f>
        <v>0</v>
      </c>
      <c r="T77" s="195">
        <f>MAX(Detailed_Demanding_x_Doc_Attrib!AD125:AF125)</f>
        <v>0</v>
      </c>
      <c r="U77" s="195">
        <f>MAX(Detailed_Demanding_x_Doc_Attrib!AG125:AH125)</f>
        <v>0</v>
      </c>
      <c r="V77" s="195">
        <f>MAX(Detailed_Demanding_x_Doc_Attrib!AJ125)</f>
        <v>0</v>
      </c>
      <c r="W77" s="195">
        <f>MAX(Detailed_Demanding_x_Doc_Attrib!AM125:AW125)</f>
        <v>0</v>
      </c>
      <c r="X77" s="195">
        <f>MAX(Detailed_Demanding_x_Doc_Attrib!AX125)</f>
        <v>0</v>
      </c>
      <c r="Y77" s="195">
        <f>MAX(Detailed_Demanding_x_Doc_Attrib!AY125)</f>
        <v>0</v>
      </c>
      <c r="Z77" s="195">
        <f>MAX(Detailed_Demanding_x_Doc_Attrib!BC125:BE125)</f>
        <v>0</v>
      </c>
      <c r="AA77" s="195">
        <f>MAX(Detailed_Demanding_x_Doc_Attrib!BJ125:BQ125)</f>
        <v>0</v>
      </c>
      <c r="AB77" s="195">
        <f>MAX(Detailed_Demanding_x_Doc_Attrib!BO125:BV125)</f>
        <v>0</v>
      </c>
      <c r="AC77" s="195">
        <f>MAX(Detailed_Demanding_x_Doc_Attrib!BF125:BI125, Detailed_Demanding_x_Doc_Attrib!BP125:BQ125, Detailed_Demanding_x_Doc_Attrib!BW125:BX125)</f>
        <v>0</v>
      </c>
      <c r="AD77" s="195">
        <f>MAX(Detailed_Demanding_x_Doc_Attrib!BF125:BX125)</f>
        <v>0</v>
      </c>
      <c r="AE77" s="195">
        <f>Detailed_Demanding_x_Doc_Attrib!BY125</f>
        <v>0</v>
      </c>
      <c r="AF77" s="195">
        <f>MAX(Detailed_Demanding_x_Doc_Attrib!BZ125)</f>
        <v>0</v>
      </c>
      <c r="AG77" s="195">
        <f>MAX(Detailed_Demanding_x_Doc_Attrib!CA125)</f>
        <v>0</v>
      </c>
      <c r="AH77" s="195">
        <f>MAX(Detailed_Demanding_x_Doc_Attrib!CB125)</f>
        <v>0</v>
      </c>
      <c r="AI77" s="195">
        <f>MAX(Detailed_Demanding_x_Doc_Attrib!CC125)</f>
        <v>0</v>
      </c>
      <c r="AJ77" s="195">
        <f>MAX(Detailed_Demanding_x_Doc_Attrib!CD125)</f>
        <v>0</v>
      </c>
      <c r="AK77" s="195">
        <f>MAX(Detailed_Demanding_x_Doc_Attrib!CE125)</f>
        <v>0</v>
      </c>
      <c r="AL77" s="195">
        <f>MAX(Detailed_Demanding_x_Doc_Attrib!CF125:CF125)</f>
        <v>0</v>
      </c>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row>
    <row r="78" spans="1:102">
      <c r="A78" s="82" t="s">
        <v>279</v>
      </c>
      <c r="B78" s="82" t="s">
        <v>565</v>
      </c>
      <c r="C78" s="82" t="s">
        <v>365</v>
      </c>
      <c r="D78" s="82" t="s">
        <v>354</v>
      </c>
      <c r="E78" s="165" t="s">
        <v>409</v>
      </c>
      <c r="F78" s="195">
        <f>MAX(Detailed_Demanding_x_Doc_Attrib!I126:L126)</f>
        <v>0</v>
      </c>
      <c r="G78" s="195">
        <f>MAX(Detailed_Demanding_x_Doc_Attrib!N126:O126)</f>
        <v>4.0909090909090908</v>
      </c>
      <c r="H78" s="195">
        <f>Detailed_Demanding_x_Doc_Attrib!P126</f>
        <v>0</v>
      </c>
      <c r="I78" s="195">
        <f>Detailed_Demanding_x_Doc_Attrib!Q126</f>
        <v>0</v>
      </c>
      <c r="J78" s="195">
        <f t="shared" si="1"/>
        <v>4.0909090909090908</v>
      </c>
      <c r="K78" s="195">
        <f>Detailed_Demanding_x_Doc_Attrib!R126</f>
        <v>0</v>
      </c>
      <c r="L78" s="195">
        <f>Detailed_Demanding_x_Doc_Attrib!S126</f>
        <v>0</v>
      </c>
      <c r="M78" s="195">
        <f>Detailed_Demanding_x_Doc_Attrib!T126</f>
        <v>0</v>
      </c>
      <c r="N78" s="195">
        <f>Detailed_Demanding_x_Doc_Attrib!U126</f>
        <v>0</v>
      </c>
      <c r="O78" s="195">
        <f>Detailed_Demanding_x_Doc_Attrib!V126</f>
        <v>0</v>
      </c>
      <c r="P78" s="195">
        <f>Detailed_Demanding_x_Doc_Attrib!W126</f>
        <v>0</v>
      </c>
      <c r="Q78" s="195">
        <f>Detailed_Demanding_x_Doc_Attrib!X126</f>
        <v>0</v>
      </c>
      <c r="R78" s="195">
        <f>MAX(Detailed_Demanding_x_Doc_Attrib!Z126:AB126)</f>
        <v>0</v>
      </c>
      <c r="S78" s="195">
        <f>MAX(Detailed_Demanding_x_Doc_Attrib!AC126)</f>
        <v>0</v>
      </c>
      <c r="T78" s="195">
        <f>MAX(Detailed_Demanding_x_Doc_Attrib!AD126:AF126)</f>
        <v>0</v>
      </c>
      <c r="U78" s="195">
        <f>MAX(Detailed_Demanding_x_Doc_Attrib!AG126:AH126)</f>
        <v>0</v>
      </c>
      <c r="V78" s="195">
        <f>MAX(Detailed_Demanding_x_Doc_Attrib!AJ126)</f>
        <v>0</v>
      </c>
      <c r="W78" s="195">
        <f>MAX(Detailed_Demanding_x_Doc_Attrib!AM126:AW126)</f>
        <v>0</v>
      </c>
      <c r="X78" s="195">
        <f>MAX(Detailed_Demanding_x_Doc_Attrib!AX126)</f>
        <v>0</v>
      </c>
      <c r="Y78" s="195">
        <f>MAX(Detailed_Demanding_x_Doc_Attrib!AY126)</f>
        <v>0</v>
      </c>
      <c r="Z78" s="195">
        <f>MAX(Detailed_Demanding_x_Doc_Attrib!BC126:BE126)</f>
        <v>0</v>
      </c>
      <c r="AA78" s="195">
        <f>MAX(Detailed_Demanding_x_Doc_Attrib!BJ126:BQ126)</f>
        <v>0</v>
      </c>
      <c r="AB78" s="195">
        <f>MAX(Detailed_Demanding_x_Doc_Attrib!BO126:BV126)</f>
        <v>0</v>
      </c>
      <c r="AC78" s="195">
        <f>MAX(Detailed_Demanding_x_Doc_Attrib!BF126:BI126, Detailed_Demanding_x_Doc_Attrib!BP126:BQ126, Detailed_Demanding_x_Doc_Attrib!BW126:BX126)</f>
        <v>0</v>
      </c>
      <c r="AD78" s="195">
        <f>MAX(Detailed_Demanding_x_Doc_Attrib!BF126:BX126)</f>
        <v>0</v>
      </c>
      <c r="AE78" s="195">
        <f>Detailed_Demanding_x_Doc_Attrib!BY126</f>
        <v>0</v>
      </c>
      <c r="AF78" s="195">
        <f>MAX(Detailed_Demanding_x_Doc_Attrib!BZ126)</f>
        <v>0</v>
      </c>
      <c r="AG78" s="195">
        <f>MAX(Detailed_Demanding_x_Doc_Attrib!CA126)</f>
        <v>0</v>
      </c>
      <c r="AH78" s="195">
        <f>MAX(Detailed_Demanding_x_Doc_Attrib!CB126)</f>
        <v>0</v>
      </c>
      <c r="AI78" s="195">
        <f>MAX(Detailed_Demanding_x_Doc_Attrib!CC126)</f>
        <v>0</v>
      </c>
      <c r="AJ78" s="195">
        <f>MAX(Detailed_Demanding_x_Doc_Attrib!CD126)</f>
        <v>0</v>
      </c>
      <c r="AK78" s="195">
        <f>MAX(Detailed_Demanding_x_Doc_Attrib!CE126)</f>
        <v>0</v>
      </c>
      <c r="AL78" s="195">
        <f>MAX(Detailed_Demanding_x_Doc_Attrib!CF126:CF126)</f>
        <v>0</v>
      </c>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row>
    <row r="79" spans="1:102">
      <c r="A79" s="82" t="s">
        <v>279</v>
      </c>
      <c r="B79" s="82" t="s">
        <v>565</v>
      </c>
      <c r="C79" s="82" t="s">
        <v>273</v>
      </c>
      <c r="D79" s="82" t="s">
        <v>358</v>
      </c>
      <c r="E79" s="165" t="s">
        <v>408</v>
      </c>
      <c r="F79" s="195">
        <f>MAX(Detailed_Demanding_x_Doc_Attrib!I127:L127)</f>
        <v>0</v>
      </c>
      <c r="G79" s="195">
        <f>MAX(Detailed_Demanding_x_Doc_Attrib!N127:O127)</f>
        <v>2.7272727272727271</v>
      </c>
      <c r="H79" s="195">
        <f>Detailed_Demanding_x_Doc_Attrib!P127</f>
        <v>0</v>
      </c>
      <c r="I79" s="195">
        <f>Detailed_Demanding_x_Doc_Attrib!Q127</f>
        <v>0</v>
      </c>
      <c r="J79" s="195">
        <f t="shared" si="1"/>
        <v>2.7272727272727271</v>
      </c>
      <c r="K79" s="195">
        <f>Detailed_Demanding_x_Doc_Attrib!R127</f>
        <v>0</v>
      </c>
      <c r="L79" s="195">
        <f>Detailed_Demanding_x_Doc_Attrib!S127</f>
        <v>0</v>
      </c>
      <c r="M79" s="195">
        <f>Detailed_Demanding_x_Doc_Attrib!T127</f>
        <v>0</v>
      </c>
      <c r="N79" s="195">
        <f>Detailed_Demanding_x_Doc_Attrib!U127</f>
        <v>0</v>
      </c>
      <c r="O79" s="195">
        <f>Detailed_Demanding_x_Doc_Attrib!V127</f>
        <v>0</v>
      </c>
      <c r="P79" s="195">
        <f>Detailed_Demanding_x_Doc_Attrib!W127</f>
        <v>0</v>
      </c>
      <c r="Q79" s="195">
        <f>Detailed_Demanding_x_Doc_Attrib!X127</f>
        <v>0</v>
      </c>
      <c r="R79" s="195">
        <f>MAX(Detailed_Demanding_x_Doc_Attrib!Z127:AB127)</f>
        <v>0</v>
      </c>
      <c r="S79" s="195">
        <f>MAX(Detailed_Demanding_x_Doc_Attrib!AC127)</f>
        <v>0</v>
      </c>
      <c r="T79" s="195">
        <f>MAX(Detailed_Demanding_x_Doc_Attrib!AD127:AF127)</f>
        <v>0</v>
      </c>
      <c r="U79" s="195">
        <f>MAX(Detailed_Demanding_x_Doc_Attrib!AG127:AH127)</f>
        <v>0</v>
      </c>
      <c r="V79" s="195">
        <f>MAX(Detailed_Demanding_x_Doc_Attrib!AJ127)</f>
        <v>0</v>
      </c>
      <c r="W79" s="195">
        <f>MAX(Detailed_Demanding_x_Doc_Attrib!AM127:AW127)</f>
        <v>0</v>
      </c>
      <c r="X79" s="195">
        <f>MAX(Detailed_Demanding_x_Doc_Attrib!AX127)</f>
        <v>0</v>
      </c>
      <c r="Y79" s="195">
        <f>MAX(Detailed_Demanding_x_Doc_Attrib!AY127)</f>
        <v>0</v>
      </c>
      <c r="Z79" s="195">
        <f>MAX(Detailed_Demanding_x_Doc_Attrib!BC127:BE127)</f>
        <v>0</v>
      </c>
      <c r="AA79" s="195">
        <f>MAX(Detailed_Demanding_x_Doc_Attrib!BJ127:BQ127)</f>
        <v>0</v>
      </c>
      <c r="AB79" s="195">
        <f>MAX(Detailed_Demanding_x_Doc_Attrib!BO127:BV127)</f>
        <v>0</v>
      </c>
      <c r="AC79" s="195">
        <f>MAX(Detailed_Demanding_x_Doc_Attrib!BF127:BI127, Detailed_Demanding_x_Doc_Attrib!BP127:BQ127, Detailed_Demanding_x_Doc_Attrib!BW127:BX127)</f>
        <v>0</v>
      </c>
      <c r="AD79" s="195">
        <f>MAX(Detailed_Demanding_x_Doc_Attrib!BF127:BX127)</f>
        <v>0</v>
      </c>
      <c r="AE79" s="195">
        <f>Detailed_Demanding_x_Doc_Attrib!BY127</f>
        <v>0</v>
      </c>
      <c r="AF79" s="195">
        <f>MAX(Detailed_Demanding_x_Doc_Attrib!BZ127)</f>
        <v>0</v>
      </c>
      <c r="AG79" s="195">
        <f>MAX(Detailed_Demanding_x_Doc_Attrib!CA127)</f>
        <v>0</v>
      </c>
      <c r="AH79" s="195">
        <f>MAX(Detailed_Demanding_x_Doc_Attrib!CB127)</f>
        <v>0</v>
      </c>
      <c r="AI79" s="195">
        <f>MAX(Detailed_Demanding_x_Doc_Attrib!CC127)</f>
        <v>0</v>
      </c>
      <c r="AJ79" s="195">
        <f>MAX(Detailed_Demanding_x_Doc_Attrib!CD127)</f>
        <v>0</v>
      </c>
      <c r="AK79" s="195">
        <f>MAX(Detailed_Demanding_x_Doc_Attrib!CE127)</f>
        <v>0</v>
      </c>
      <c r="AL79" s="195">
        <f>MAX(Detailed_Demanding_x_Doc_Attrib!CF127:CF127)</f>
        <v>0</v>
      </c>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row>
    <row r="80" spans="1:102">
      <c r="A80" s="82" t="s">
        <v>279</v>
      </c>
      <c r="B80" s="82" t="s">
        <v>573</v>
      </c>
      <c r="C80" s="82" t="s">
        <v>368</v>
      </c>
      <c r="D80" s="82" t="s">
        <v>618</v>
      </c>
      <c r="E80" s="196" t="s">
        <v>846</v>
      </c>
      <c r="F80" s="195">
        <f>MAX(Detailed_Demanding_x_Doc_Attrib!I128:L128)</f>
        <v>0</v>
      </c>
      <c r="G80" s="195">
        <f>MAX(Detailed_Demanding_x_Doc_Attrib!N128:O128)</f>
        <v>0</v>
      </c>
      <c r="H80" s="195">
        <f>Detailed_Demanding_x_Doc_Attrib!P128</f>
        <v>0</v>
      </c>
      <c r="I80" s="195">
        <f>Detailed_Demanding_x_Doc_Attrib!Q128</f>
        <v>0</v>
      </c>
      <c r="J80" s="195">
        <f t="shared" si="1"/>
        <v>0</v>
      </c>
      <c r="K80" s="195">
        <f>Detailed_Demanding_x_Doc_Attrib!R128</f>
        <v>0</v>
      </c>
      <c r="L80" s="195">
        <f>Detailed_Demanding_x_Doc_Attrib!S128</f>
        <v>0</v>
      </c>
      <c r="M80" s="195">
        <f>Detailed_Demanding_x_Doc_Attrib!T128</f>
        <v>0</v>
      </c>
      <c r="N80" s="195">
        <f>Detailed_Demanding_x_Doc_Attrib!U128</f>
        <v>0</v>
      </c>
      <c r="O80" s="195">
        <f>Detailed_Demanding_x_Doc_Attrib!V128</f>
        <v>0</v>
      </c>
      <c r="P80" s="195">
        <f>Detailed_Demanding_x_Doc_Attrib!W128</f>
        <v>0</v>
      </c>
      <c r="Q80" s="195">
        <f>Detailed_Demanding_x_Doc_Attrib!X128</f>
        <v>0</v>
      </c>
      <c r="R80" s="195">
        <f>MAX(Detailed_Demanding_x_Doc_Attrib!Z128:AB128)</f>
        <v>0</v>
      </c>
      <c r="S80" s="195">
        <f>MAX(Detailed_Demanding_x_Doc_Attrib!AC128)</f>
        <v>0</v>
      </c>
      <c r="T80" s="195">
        <f>MAX(Detailed_Demanding_x_Doc_Attrib!AD128:AF128)</f>
        <v>0</v>
      </c>
      <c r="U80" s="195">
        <f>MAX(Detailed_Demanding_x_Doc_Attrib!AG128:AH128)</f>
        <v>1.8181818181818181</v>
      </c>
      <c r="V80" s="195">
        <f>MAX(Detailed_Demanding_x_Doc_Attrib!AJ128)</f>
        <v>0</v>
      </c>
      <c r="W80" s="195">
        <f>MAX(Detailed_Demanding_x_Doc_Attrib!AM128:AW128)</f>
        <v>0</v>
      </c>
      <c r="X80" s="195">
        <f>MAX(Detailed_Demanding_x_Doc_Attrib!AX128)</f>
        <v>0</v>
      </c>
      <c r="Y80" s="195">
        <f>MAX(Detailed_Demanding_x_Doc_Attrib!AY128)</f>
        <v>0</v>
      </c>
      <c r="Z80" s="195">
        <f>MAX(Detailed_Demanding_x_Doc_Attrib!BC128:BE128)</f>
        <v>0</v>
      </c>
      <c r="AA80" s="195">
        <f>MAX(Detailed_Demanding_x_Doc_Attrib!BJ128:BQ128)</f>
        <v>0</v>
      </c>
      <c r="AB80" s="195">
        <f>MAX(Detailed_Demanding_x_Doc_Attrib!BO128:BV128)</f>
        <v>0</v>
      </c>
      <c r="AC80" s="195">
        <f>MAX(Detailed_Demanding_x_Doc_Attrib!BF128:BI128, Detailed_Demanding_x_Doc_Attrib!BP128:BQ128, Detailed_Demanding_x_Doc_Attrib!BW128:BX128)</f>
        <v>0</v>
      </c>
      <c r="AD80" s="195">
        <f>MAX(Detailed_Demanding_x_Doc_Attrib!BF128:BX128)</f>
        <v>0</v>
      </c>
      <c r="AE80" s="195">
        <f>Detailed_Demanding_x_Doc_Attrib!BY128</f>
        <v>0</v>
      </c>
      <c r="AF80" s="195">
        <f>MAX(Detailed_Demanding_x_Doc_Attrib!BZ128)</f>
        <v>0</v>
      </c>
      <c r="AG80" s="195">
        <f>MAX(Detailed_Demanding_x_Doc_Attrib!CA128)</f>
        <v>0</v>
      </c>
      <c r="AH80" s="195">
        <f>MAX(Detailed_Demanding_x_Doc_Attrib!CB128)</f>
        <v>0</v>
      </c>
      <c r="AI80" s="195">
        <f>MAX(Detailed_Demanding_x_Doc_Attrib!CC128)</f>
        <v>0</v>
      </c>
      <c r="AJ80" s="195">
        <f>MAX(Detailed_Demanding_x_Doc_Attrib!CD128)</f>
        <v>0</v>
      </c>
      <c r="AK80" s="195">
        <f>MAX(Detailed_Demanding_x_Doc_Attrib!CE128)</f>
        <v>0</v>
      </c>
      <c r="AL80" s="195">
        <f>MAX(Detailed_Demanding_x_Doc_Attrib!CF128:CF128)</f>
        <v>0</v>
      </c>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row>
    <row r="81" spans="1:102">
      <c r="A81" s="82" t="s">
        <v>279</v>
      </c>
      <c r="B81" s="82" t="s">
        <v>565</v>
      </c>
      <c r="C81" s="82" t="s">
        <v>273</v>
      </c>
      <c r="D81" s="82" t="s">
        <v>354</v>
      </c>
      <c r="E81" s="165" t="s">
        <v>411</v>
      </c>
      <c r="F81" s="195">
        <f>MAX(Detailed_Demanding_x_Doc_Attrib!I129:L129)</f>
        <v>0</v>
      </c>
      <c r="G81" s="195">
        <f>MAX(Detailed_Demanding_x_Doc_Attrib!N129:O129)</f>
        <v>1.8181818181818181</v>
      </c>
      <c r="H81" s="195">
        <f>Detailed_Demanding_x_Doc_Attrib!P129</f>
        <v>0</v>
      </c>
      <c r="I81" s="195">
        <f>Detailed_Demanding_x_Doc_Attrib!Q129</f>
        <v>0</v>
      </c>
      <c r="J81" s="195">
        <f t="shared" si="1"/>
        <v>1.8181818181818181</v>
      </c>
      <c r="K81" s="195">
        <f>Detailed_Demanding_x_Doc_Attrib!R129</f>
        <v>0</v>
      </c>
      <c r="L81" s="195">
        <f>Detailed_Demanding_x_Doc_Attrib!S129</f>
        <v>0</v>
      </c>
      <c r="M81" s="195">
        <f>Detailed_Demanding_x_Doc_Attrib!T129</f>
        <v>0</v>
      </c>
      <c r="N81" s="195">
        <f>Detailed_Demanding_x_Doc_Attrib!U129</f>
        <v>0</v>
      </c>
      <c r="O81" s="195">
        <f>Detailed_Demanding_x_Doc_Attrib!V129</f>
        <v>0</v>
      </c>
      <c r="P81" s="195">
        <f>Detailed_Demanding_x_Doc_Attrib!W129</f>
        <v>0</v>
      </c>
      <c r="Q81" s="195">
        <f>Detailed_Demanding_x_Doc_Attrib!X129</f>
        <v>0</v>
      </c>
      <c r="R81" s="195">
        <f>MAX(Detailed_Demanding_x_Doc_Attrib!Z129:AB129)</f>
        <v>0</v>
      </c>
      <c r="S81" s="195">
        <f>MAX(Detailed_Demanding_x_Doc_Attrib!AC129)</f>
        <v>0</v>
      </c>
      <c r="T81" s="195">
        <f>MAX(Detailed_Demanding_x_Doc_Attrib!AD129:AF129)</f>
        <v>0</v>
      </c>
      <c r="U81" s="195">
        <f>MAX(Detailed_Demanding_x_Doc_Attrib!AG129:AH129)</f>
        <v>0</v>
      </c>
      <c r="V81" s="195">
        <f>MAX(Detailed_Demanding_x_Doc_Attrib!AJ129)</f>
        <v>0</v>
      </c>
      <c r="W81" s="195">
        <f>MAX(Detailed_Demanding_x_Doc_Attrib!AM129:AW129)</f>
        <v>0</v>
      </c>
      <c r="X81" s="195">
        <f>MAX(Detailed_Demanding_x_Doc_Attrib!AX129)</f>
        <v>0</v>
      </c>
      <c r="Y81" s="195">
        <f>MAX(Detailed_Demanding_x_Doc_Attrib!AY129)</f>
        <v>0</v>
      </c>
      <c r="Z81" s="195">
        <f>MAX(Detailed_Demanding_x_Doc_Attrib!BC129:BE129)</f>
        <v>0</v>
      </c>
      <c r="AA81" s="195">
        <f>MAX(Detailed_Demanding_x_Doc_Attrib!BJ129:BQ129)</f>
        <v>0</v>
      </c>
      <c r="AB81" s="195">
        <f>MAX(Detailed_Demanding_x_Doc_Attrib!BO129:BV129)</f>
        <v>0</v>
      </c>
      <c r="AC81" s="195">
        <f>MAX(Detailed_Demanding_x_Doc_Attrib!BF129:BI129, Detailed_Demanding_x_Doc_Attrib!BP129:BQ129, Detailed_Demanding_x_Doc_Attrib!BW129:BX129)</f>
        <v>0</v>
      </c>
      <c r="AD81" s="195">
        <f>MAX(Detailed_Demanding_x_Doc_Attrib!BF129:BX129)</f>
        <v>0</v>
      </c>
      <c r="AE81" s="195">
        <f>Detailed_Demanding_x_Doc_Attrib!BY129</f>
        <v>0</v>
      </c>
      <c r="AF81" s="195">
        <f>MAX(Detailed_Demanding_x_Doc_Attrib!BZ129)</f>
        <v>0</v>
      </c>
      <c r="AG81" s="195">
        <f>MAX(Detailed_Demanding_x_Doc_Attrib!CA129)</f>
        <v>0</v>
      </c>
      <c r="AH81" s="195">
        <f>MAX(Detailed_Demanding_x_Doc_Attrib!CB129)</f>
        <v>0</v>
      </c>
      <c r="AI81" s="195">
        <f>MAX(Detailed_Demanding_x_Doc_Attrib!CC129)</f>
        <v>0</v>
      </c>
      <c r="AJ81" s="195">
        <f>MAX(Detailed_Demanding_x_Doc_Attrib!CD129)</f>
        <v>0</v>
      </c>
      <c r="AK81" s="195">
        <f>MAX(Detailed_Demanding_x_Doc_Attrib!CE129)</f>
        <v>0</v>
      </c>
      <c r="AL81" s="195">
        <f>MAX(Detailed_Demanding_x_Doc_Attrib!CF129:CF129)</f>
        <v>0</v>
      </c>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row>
    <row r="82" spans="1:102">
      <c r="A82" s="82" t="s">
        <v>279</v>
      </c>
      <c r="B82" s="82" t="s">
        <v>565</v>
      </c>
      <c r="C82" s="82" t="s">
        <v>365</v>
      </c>
      <c r="D82" s="82" t="s">
        <v>618</v>
      </c>
      <c r="E82" s="165" t="s">
        <v>369</v>
      </c>
      <c r="F82" s="195">
        <f>MAX(Detailed_Demanding_x_Doc_Attrib!I130:L130)</f>
        <v>0</v>
      </c>
      <c r="G82" s="195">
        <f>MAX(Detailed_Demanding_x_Doc_Attrib!N130:O130)</f>
        <v>1.8181818181818181</v>
      </c>
      <c r="H82" s="195">
        <f>Detailed_Demanding_x_Doc_Attrib!P130</f>
        <v>0</v>
      </c>
      <c r="I82" s="195">
        <f>Detailed_Demanding_x_Doc_Attrib!Q130</f>
        <v>1.1363636363636362</v>
      </c>
      <c r="J82" s="195">
        <f t="shared" si="1"/>
        <v>1.8181818181818181</v>
      </c>
      <c r="K82" s="195">
        <f>Detailed_Demanding_x_Doc_Attrib!R130</f>
        <v>0</v>
      </c>
      <c r="L82" s="195">
        <f>Detailed_Demanding_x_Doc_Attrib!S130</f>
        <v>0</v>
      </c>
      <c r="M82" s="195">
        <f>Detailed_Demanding_x_Doc_Attrib!T130</f>
        <v>1.0227272727272727</v>
      </c>
      <c r="N82" s="195">
        <f>Detailed_Demanding_x_Doc_Attrib!U130</f>
        <v>0</v>
      </c>
      <c r="O82" s="195">
        <f>Detailed_Demanding_x_Doc_Attrib!V130</f>
        <v>0</v>
      </c>
      <c r="P82" s="195">
        <f>Detailed_Demanding_x_Doc_Attrib!W130</f>
        <v>0</v>
      </c>
      <c r="Q82" s="195">
        <f>Detailed_Demanding_x_Doc_Attrib!X130</f>
        <v>0</v>
      </c>
      <c r="R82" s="195">
        <f>MAX(Detailed_Demanding_x_Doc_Attrib!Z130:AB130)</f>
        <v>0</v>
      </c>
      <c r="S82" s="195">
        <f>MAX(Detailed_Demanding_x_Doc_Attrib!AC130)</f>
        <v>0</v>
      </c>
      <c r="T82" s="195">
        <f>MAX(Detailed_Demanding_x_Doc_Attrib!AD130:AF130)</f>
        <v>0</v>
      </c>
      <c r="U82" s="195">
        <f>MAX(Detailed_Demanding_x_Doc_Attrib!AG130:AH130)</f>
        <v>0</v>
      </c>
      <c r="V82" s="195">
        <f>MAX(Detailed_Demanding_x_Doc_Attrib!AJ130)</f>
        <v>0</v>
      </c>
      <c r="W82" s="195">
        <f>MAX(Detailed_Demanding_x_Doc_Attrib!AM130:AW130)</f>
        <v>0</v>
      </c>
      <c r="X82" s="195">
        <f>MAX(Detailed_Demanding_x_Doc_Attrib!AX130)</f>
        <v>0</v>
      </c>
      <c r="Y82" s="195">
        <f>MAX(Detailed_Demanding_x_Doc_Attrib!AY130)</f>
        <v>0</v>
      </c>
      <c r="Z82" s="195">
        <f>MAX(Detailed_Demanding_x_Doc_Attrib!BC130:BE130)</f>
        <v>0</v>
      </c>
      <c r="AA82" s="195">
        <f>MAX(Detailed_Demanding_x_Doc_Attrib!BJ130:BQ130)</f>
        <v>0</v>
      </c>
      <c r="AB82" s="195">
        <f>MAX(Detailed_Demanding_x_Doc_Attrib!BO130:BV130)</f>
        <v>0</v>
      </c>
      <c r="AC82" s="195">
        <f>MAX(Detailed_Demanding_x_Doc_Attrib!BF130:BI130, Detailed_Demanding_x_Doc_Attrib!BP130:BQ130, Detailed_Demanding_x_Doc_Attrib!BW130:BX130)</f>
        <v>0</v>
      </c>
      <c r="AD82" s="195">
        <f>MAX(Detailed_Demanding_x_Doc_Attrib!BF130:BX130)</f>
        <v>0</v>
      </c>
      <c r="AE82" s="195">
        <f>Detailed_Demanding_x_Doc_Attrib!BY130</f>
        <v>0</v>
      </c>
      <c r="AF82" s="195">
        <f>MAX(Detailed_Demanding_x_Doc_Attrib!BZ130)</f>
        <v>0</v>
      </c>
      <c r="AG82" s="195">
        <f>MAX(Detailed_Demanding_x_Doc_Attrib!CA130)</f>
        <v>0</v>
      </c>
      <c r="AH82" s="195">
        <f>MAX(Detailed_Demanding_x_Doc_Attrib!CB130)</f>
        <v>0</v>
      </c>
      <c r="AI82" s="195">
        <f>MAX(Detailed_Demanding_x_Doc_Attrib!CC130)</f>
        <v>0</v>
      </c>
      <c r="AJ82" s="195">
        <f>MAX(Detailed_Demanding_x_Doc_Attrib!CD130)</f>
        <v>0</v>
      </c>
      <c r="AK82" s="195">
        <f>MAX(Detailed_Demanding_x_Doc_Attrib!CE130)</f>
        <v>0</v>
      </c>
      <c r="AL82" s="195">
        <f>MAX(Detailed_Demanding_x_Doc_Attrib!CF130:CF130)</f>
        <v>0</v>
      </c>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row>
    <row r="83" spans="1:102">
      <c r="A83" s="82" t="s">
        <v>279</v>
      </c>
      <c r="B83" s="82" t="s">
        <v>565</v>
      </c>
      <c r="C83" s="82" t="s">
        <v>273</v>
      </c>
      <c r="D83" s="82" t="s">
        <v>358</v>
      </c>
      <c r="E83" s="165" t="s">
        <v>207</v>
      </c>
      <c r="F83" s="195">
        <f>MAX(Detailed_Demanding_x_Doc_Attrib!I131:L131)</f>
        <v>0</v>
      </c>
      <c r="G83" s="195">
        <f>MAX(Detailed_Demanding_x_Doc_Attrib!N131:O131)</f>
        <v>1.0909090909090908</v>
      </c>
      <c r="H83" s="195">
        <f>Detailed_Demanding_x_Doc_Attrib!P131</f>
        <v>0</v>
      </c>
      <c r="I83" s="195">
        <f>Detailed_Demanding_x_Doc_Attrib!Q131</f>
        <v>0</v>
      </c>
      <c r="J83" s="195">
        <f t="shared" si="1"/>
        <v>1.0909090909090908</v>
      </c>
      <c r="K83" s="195">
        <f>Detailed_Demanding_x_Doc_Attrib!R131</f>
        <v>0</v>
      </c>
      <c r="L83" s="195">
        <f>Detailed_Demanding_x_Doc_Attrib!S131</f>
        <v>0</v>
      </c>
      <c r="M83" s="195">
        <f>Detailed_Demanding_x_Doc_Attrib!T131</f>
        <v>0</v>
      </c>
      <c r="N83" s="195">
        <f>Detailed_Demanding_x_Doc_Attrib!U131</f>
        <v>0</v>
      </c>
      <c r="O83" s="195">
        <f>Detailed_Demanding_x_Doc_Attrib!V131</f>
        <v>0</v>
      </c>
      <c r="P83" s="195">
        <f>Detailed_Demanding_x_Doc_Attrib!W131</f>
        <v>0</v>
      </c>
      <c r="Q83" s="195">
        <f>Detailed_Demanding_x_Doc_Attrib!X131</f>
        <v>0</v>
      </c>
      <c r="R83" s="195">
        <f>MAX(Detailed_Demanding_x_Doc_Attrib!Z131:AB131)</f>
        <v>0</v>
      </c>
      <c r="S83" s="195">
        <f>MAX(Detailed_Demanding_x_Doc_Attrib!AC131)</f>
        <v>0</v>
      </c>
      <c r="T83" s="195">
        <f>MAX(Detailed_Demanding_x_Doc_Attrib!AD131:AF131)</f>
        <v>0</v>
      </c>
      <c r="U83" s="195">
        <f>MAX(Detailed_Demanding_x_Doc_Attrib!AG131:AH131)</f>
        <v>0</v>
      </c>
      <c r="V83" s="195">
        <f>MAX(Detailed_Demanding_x_Doc_Attrib!AJ131)</f>
        <v>0</v>
      </c>
      <c r="W83" s="195">
        <f>MAX(Detailed_Demanding_x_Doc_Attrib!AM131:AW131)</f>
        <v>0</v>
      </c>
      <c r="X83" s="195">
        <f>MAX(Detailed_Demanding_x_Doc_Attrib!AX131)</f>
        <v>0</v>
      </c>
      <c r="Y83" s="195">
        <f>MAX(Detailed_Demanding_x_Doc_Attrib!AY131)</f>
        <v>0</v>
      </c>
      <c r="Z83" s="195">
        <f>MAX(Detailed_Demanding_x_Doc_Attrib!BC131:BE131)</f>
        <v>0</v>
      </c>
      <c r="AA83" s="195">
        <f>MAX(Detailed_Demanding_x_Doc_Attrib!BJ131:BQ131)</f>
        <v>0</v>
      </c>
      <c r="AB83" s="195">
        <f>MAX(Detailed_Demanding_x_Doc_Attrib!BO131:BV131)</f>
        <v>0</v>
      </c>
      <c r="AC83" s="195">
        <f>MAX(Detailed_Demanding_x_Doc_Attrib!BF131:BI131, Detailed_Demanding_x_Doc_Attrib!BP131:BQ131, Detailed_Demanding_x_Doc_Attrib!BW131:BX131)</f>
        <v>0</v>
      </c>
      <c r="AD83" s="195">
        <f>MAX(Detailed_Demanding_x_Doc_Attrib!BF131:BX131)</f>
        <v>0</v>
      </c>
      <c r="AE83" s="195">
        <f>Detailed_Demanding_x_Doc_Attrib!BY131</f>
        <v>0</v>
      </c>
      <c r="AF83" s="195">
        <f>MAX(Detailed_Demanding_x_Doc_Attrib!BZ131)</f>
        <v>0</v>
      </c>
      <c r="AG83" s="195">
        <f>MAX(Detailed_Demanding_x_Doc_Attrib!CA131)</f>
        <v>0</v>
      </c>
      <c r="AH83" s="195">
        <f>MAX(Detailed_Demanding_x_Doc_Attrib!CB131)</f>
        <v>0</v>
      </c>
      <c r="AI83" s="195">
        <f>MAX(Detailed_Demanding_x_Doc_Attrib!CC131)</f>
        <v>0</v>
      </c>
      <c r="AJ83" s="195">
        <f>MAX(Detailed_Demanding_x_Doc_Attrib!CD131)</f>
        <v>0</v>
      </c>
      <c r="AK83" s="195">
        <f>MAX(Detailed_Demanding_x_Doc_Attrib!CE131)</f>
        <v>0</v>
      </c>
      <c r="AL83" s="195">
        <f>MAX(Detailed_Demanding_x_Doc_Attrib!CF131:CF131)</f>
        <v>0</v>
      </c>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row>
    <row r="84" spans="1:102">
      <c r="A84" s="82" t="s">
        <v>279</v>
      </c>
      <c r="B84" s="82" t="s">
        <v>565</v>
      </c>
      <c r="C84" s="82" t="s">
        <v>273</v>
      </c>
      <c r="D84" s="82" t="s">
        <v>358</v>
      </c>
      <c r="E84" s="165" t="s">
        <v>208</v>
      </c>
      <c r="F84" s="195">
        <f>MAX(Detailed_Demanding_x_Doc_Attrib!I132:L132)</f>
        <v>0</v>
      </c>
      <c r="G84" s="195">
        <f>MAX(Detailed_Demanding_x_Doc_Attrib!N132:O132)</f>
        <v>1.0909090909090908</v>
      </c>
      <c r="H84" s="195">
        <f>Detailed_Demanding_x_Doc_Attrib!P132</f>
        <v>0</v>
      </c>
      <c r="I84" s="195">
        <f>Detailed_Demanding_x_Doc_Attrib!Q132</f>
        <v>0</v>
      </c>
      <c r="J84" s="195">
        <f t="shared" si="1"/>
        <v>1.0909090909090908</v>
      </c>
      <c r="K84" s="195">
        <f>Detailed_Demanding_x_Doc_Attrib!R132</f>
        <v>0</v>
      </c>
      <c r="L84" s="195">
        <f>Detailed_Demanding_x_Doc_Attrib!S132</f>
        <v>0</v>
      </c>
      <c r="M84" s="195">
        <f>Detailed_Demanding_x_Doc_Attrib!T132</f>
        <v>0</v>
      </c>
      <c r="N84" s="195">
        <f>Detailed_Demanding_x_Doc_Attrib!U132</f>
        <v>0</v>
      </c>
      <c r="O84" s="195">
        <f>Detailed_Demanding_x_Doc_Attrib!V132</f>
        <v>0</v>
      </c>
      <c r="P84" s="195">
        <f>Detailed_Demanding_x_Doc_Attrib!W132</f>
        <v>0</v>
      </c>
      <c r="Q84" s="195">
        <f>Detailed_Demanding_x_Doc_Attrib!X132</f>
        <v>0</v>
      </c>
      <c r="R84" s="195">
        <f>MAX(Detailed_Demanding_x_Doc_Attrib!Z132:AB132)</f>
        <v>0</v>
      </c>
      <c r="S84" s="195">
        <f>MAX(Detailed_Demanding_x_Doc_Attrib!AC132)</f>
        <v>0</v>
      </c>
      <c r="T84" s="195">
        <f>MAX(Detailed_Demanding_x_Doc_Attrib!AD132:AF132)</f>
        <v>0</v>
      </c>
      <c r="U84" s="195">
        <f>MAX(Detailed_Demanding_x_Doc_Attrib!AG132:AH132)</f>
        <v>0</v>
      </c>
      <c r="V84" s="195">
        <f>MAX(Detailed_Demanding_x_Doc_Attrib!AJ132)</f>
        <v>0</v>
      </c>
      <c r="W84" s="195">
        <f>MAX(Detailed_Demanding_x_Doc_Attrib!AM132:AW132)</f>
        <v>0</v>
      </c>
      <c r="X84" s="195">
        <f>MAX(Detailed_Demanding_x_Doc_Attrib!AX132)</f>
        <v>0</v>
      </c>
      <c r="Y84" s="195">
        <f>MAX(Detailed_Demanding_x_Doc_Attrib!AY132)</f>
        <v>0</v>
      </c>
      <c r="Z84" s="195">
        <f>MAX(Detailed_Demanding_x_Doc_Attrib!BC132:BE132)</f>
        <v>0</v>
      </c>
      <c r="AA84" s="195">
        <f>MAX(Detailed_Demanding_x_Doc_Attrib!BJ132:BQ132)</f>
        <v>0</v>
      </c>
      <c r="AB84" s="195">
        <f>MAX(Detailed_Demanding_x_Doc_Attrib!BO132:BV132)</f>
        <v>0</v>
      </c>
      <c r="AC84" s="195">
        <f>MAX(Detailed_Demanding_x_Doc_Attrib!BF132:BI132, Detailed_Demanding_x_Doc_Attrib!BP132:BQ132, Detailed_Demanding_x_Doc_Attrib!BW132:BX132)</f>
        <v>0</v>
      </c>
      <c r="AD84" s="195">
        <f>MAX(Detailed_Demanding_x_Doc_Attrib!BF132:BX132)</f>
        <v>0</v>
      </c>
      <c r="AE84" s="195">
        <f>Detailed_Demanding_x_Doc_Attrib!BY132</f>
        <v>0</v>
      </c>
      <c r="AF84" s="195">
        <f>MAX(Detailed_Demanding_x_Doc_Attrib!BZ132)</f>
        <v>0</v>
      </c>
      <c r="AG84" s="195">
        <f>MAX(Detailed_Demanding_x_Doc_Attrib!CA132)</f>
        <v>0</v>
      </c>
      <c r="AH84" s="195">
        <f>MAX(Detailed_Demanding_x_Doc_Attrib!CB132)</f>
        <v>0</v>
      </c>
      <c r="AI84" s="195">
        <f>MAX(Detailed_Demanding_x_Doc_Attrib!CC132)</f>
        <v>0</v>
      </c>
      <c r="AJ84" s="195">
        <f>MAX(Detailed_Demanding_x_Doc_Attrib!CD132)</f>
        <v>0</v>
      </c>
      <c r="AK84" s="195">
        <f>MAX(Detailed_Demanding_x_Doc_Attrib!CE132)</f>
        <v>0</v>
      </c>
      <c r="AL84" s="195">
        <f>MAX(Detailed_Demanding_x_Doc_Attrib!CF132:CF132)</f>
        <v>0</v>
      </c>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row>
    <row r="85" spans="1:102">
      <c r="A85" s="82" t="s">
        <v>279</v>
      </c>
      <c r="B85" s="82" t="s">
        <v>565</v>
      </c>
      <c r="C85" s="82" t="s">
        <v>365</v>
      </c>
      <c r="D85" s="82" t="s">
        <v>353</v>
      </c>
      <c r="E85" s="165" t="s">
        <v>396</v>
      </c>
      <c r="F85" s="195">
        <f>MAX(Detailed_Demanding_x_Doc_Attrib!I133:L133)</f>
        <v>0</v>
      </c>
      <c r="G85" s="195">
        <f>MAX(Detailed_Demanding_x_Doc_Attrib!N133:O133)</f>
        <v>1.0909090909090908</v>
      </c>
      <c r="H85" s="195">
        <f>Detailed_Demanding_x_Doc_Attrib!P133</f>
        <v>0</v>
      </c>
      <c r="I85" s="195">
        <f>Detailed_Demanding_x_Doc_Attrib!Q133</f>
        <v>0</v>
      </c>
      <c r="J85" s="195">
        <f t="shared" si="1"/>
        <v>1.0909090909090908</v>
      </c>
      <c r="K85" s="195">
        <f>Detailed_Demanding_x_Doc_Attrib!R133</f>
        <v>0</v>
      </c>
      <c r="L85" s="195">
        <f>Detailed_Demanding_x_Doc_Attrib!S133</f>
        <v>0</v>
      </c>
      <c r="M85" s="195">
        <f>Detailed_Demanding_x_Doc_Attrib!T133</f>
        <v>0</v>
      </c>
      <c r="N85" s="195">
        <f>Detailed_Demanding_x_Doc_Attrib!U133</f>
        <v>0</v>
      </c>
      <c r="O85" s="195">
        <f>Detailed_Demanding_x_Doc_Attrib!V133</f>
        <v>0</v>
      </c>
      <c r="P85" s="195">
        <f>Detailed_Demanding_x_Doc_Attrib!W133</f>
        <v>0</v>
      </c>
      <c r="Q85" s="195">
        <f>Detailed_Demanding_x_Doc_Attrib!X133</f>
        <v>0</v>
      </c>
      <c r="R85" s="195">
        <f>MAX(Detailed_Demanding_x_Doc_Attrib!Z133:AB133)</f>
        <v>0</v>
      </c>
      <c r="S85" s="195">
        <f>MAX(Detailed_Demanding_x_Doc_Attrib!AC133)</f>
        <v>0</v>
      </c>
      <c r="T85" s="195">
        <f>MAX(Detailed_Demanding_x_Doc_Attrib!AD133:AF133)</f>
        <v>0</v>
      </c>
      <c r="U85" s="195">
        <f>MAX(Detailed_Demanding_x_Doc_Attrib!AG133:AH133)</f>
        <v>0</v>
      </c>
      <c r="V85" s="195">
        <f>MAX(Detailed_Demanding_x_Doc_Attrib!AJ133)</f>
        <v>0</v>
      </c>
      <c r="W85" s="195">
        <f>MAX(Detailed_Demanding_x_Doc_Attrib!AM133:AW133)</f>
        <v>0</v>
      </c>
      <c r="X85" s="195">
        <f>MAX(Detailed_Demanding_x_Doc_Attrib!AX133)</f>
        <v>0</v>
      </c>
      <c r="Y85" s="195">
        <f>MAX(Detailed_Demanding_x_Doc_Attrib!AY133)</f>
        <v>0</v>
      </c>
      <c r="Z85" s="195">
        <f>MAX(Detailed_Demanding_x_Doc_Attrib!BC133:BE133)</f>
        <v>0</v>
      </c>
      <c r="AA85" s="195">
        <f>MAX(Detailed_Demanding_x_Doc_Attrib!BJ133:BQ133)</f>
        <v>0</v>
      </c>
      <c r="AB85" s="195">
        <f>MAX(Detailed_Demanding_x_Doc_Attrib!BO133:BV133)</f>
        <v>0</v>
      </c>
      <c r="AC85" s="195">
        <f>MAX(Detailed_Demanding_x_Doc_Attrib!BF133:BI133, Detailed_Demanding_x_Doc_Attrib!BP133:BQ133, Detailed_Demanding_x_Doc_Attrib!BW133:BX133)</f>
        <v>0</v>
      </c>
      <c r="AD85" s="195">
        <f>MAX(Detailed_Demanding_x_Doc_Attrib!BF133:BX133)</f>
        <v>0</v>
      </c>
      <c r="AE85" s="195">
        <f>Detailed_Demanding_x_Doc_Attrib!BY133</f>
        <v>0</v>
      </c>
      <c r="AF85" s="195">
        <f>MAX(Detailed_Demanding_x_Doc_Attrib!BZ133)</f>
        <v>0</v>
      </c>
      <c r="AG85" s="195">
        <f>MAX(Detailed_Demanding_x_Doc_Attrib!CA133)</f>
        <v>0</v>
      </c>
      <c r="AH85" s="195">
        <f>MAX(Detailed_Demanding_x_Doc_Attrib!CB133)</f>
        <v>0</v>
      </c>
      <c r="AI85" s="195">
        <f>MAX(Detailed_Demanding_x_Doc_Attrib!CC133)</f>
        <v>0</v>
      </c>
      <c r="AJ85" s="195">
        <f>MAX(Detailed_Demanding_x_Doc_Attrib!CD133)</f>
        <v>0</v>
      </c>
      <c r="AK85" s="195">
        <f>MAX(Detailed_Demanding_x_Doc_Attrib!CE133)</f>
        <v>0</v>
      </c>
      <c r="AL85" s="195">
        <f>MAX(Detailed_Demanding_x_Doc_Attrib!CF133:CF133)</f>
        <v>0</v>
      </c>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row>
    <row r="86" spans="1:102">
      <c r="A86" s="82" t="s">
        <v>279</v>
      </c>
      <c r="B86" s="82" t="s">
        <v>565</v>
      </c>
      <c r="C86" s="82" t="s">
        <v>273</v>
      </c>
      <c r="D86" s="82" t="s">
        <v>358</v>
      </c>
      <c r="E86" s="165" t="s">
        <v>206</v>
      </c>
      <c r="F86" s="195">
        <f>MAX(Detailed_Demanding_x_Doc_Attrib!I134:L134)</f>
        <v>0</v>
      </c>
      <c r="G86" s="195">
        <f>MAX(Detailed_Demanding_x_Doc_Attrib!N134:O134)</f>
        <v>2.0454545454545454</v>
      </c>
      <c r="H86" s="195">
        <f>Detailed_Demanding_x_Doc_Attrib!P134</f>
        <v>0</v>
      </c>
      <c r="I86" s="195">
        <f>Detailed_Demanding_x_Doc_Attrib!Q134</f>
        <v>0</v>
      </c>
      <c r="J86" s="195">
        <f t="shared" si="1"/>
        <v>2.0454545454545454</v>
      </c>
      <c r="K86" s="195">
        <f>Detailed_Demanding_x_Doc_Attrib!R134</f>
        <v>0</v>
      </c>
      <c r="L86" s="195">
        <f>Detailed_Demanding_x_Doc_Attrib!S134</f>
        <v>0</v>
      </c>
      <c r="M86" s="195">
        <f>Detailed_Demanding_x_Doc_Attrib!T134</f>
        <v>0</v>
      </c>
      <c r="N86" s="195">
        <f>Detailed_Demanding_x_Doc_Attrib!U134</f>
        <v>0</v>
      </c>
      <c r="O86" s="195">
        <f>Detailed_Demanding_x_Doc_Attrib!V134</f>
        <v>0</v>
      </c>
      <c r="P86" s="195">
        <f>Detailed_Demanding_x_Doc_Attrib!W134</f>
        <v>0</v>
      </c>
      <c r="Q86" s="195">
        <f>Detailed_Demanding_x_Doc_Attrib!X134</f>
        <v>0</v>
      </c>
      <c r="R86" s="195">
        <f>MAX(Detailed_Demanding_x_Doc_Attrib!Z134:AB134)</f>
        <v>0</v>
      </c>
      <c r="S86" s="195">
        <f>MAX(Detailed_Demanding_x_Doc_Attrib!AC134)</f>
        <v>0</v>
      </c>
      <c r="T86" s="195">
        <f>MAX(Detailed_Demanding_x_Doc_Attrib!AD134:AF134)</f>
        <v>0</v>
      </c>
      <c r="U86" s="195">
        <f>MAX(Detailed_Demanding_x_Doc_Attrib!AG134:AH134)</f>
        <v>0</v>
      </c>
      <c r="V86" s="195">
        <f>MAX(Detailed_Demanding_x_Doc_Attrib!AJ134)</f>
        <v>0</v>
      </c>
      <c r="W86" s="195">
        <f>MAX(Detailed_Demanding_x_Doc_Attrib!AM134:AW134)</f>
        <v>0</v>
      </c>
      <c r="X86" s="195">
        <f>MAX(Detailed_Demanding_x_Doc_Attrib!AX134)</f>
        <v>0</v>
      </c>
      <c r="Y86" s="195">
        <f>MAX(Detailed_Demanding_x_Doc_Attrib!AY134)</f>
        <v>0</v>
      </c>
      <c r="Z86" s="195">
        <f>MAX(Detailed_Demanding_x_Doc_Attrib!BC134:BE134)</f>
        <v>0</v>
      </c>
      <c r="AA86" s="195">
        <f>MAX(Detailed_Demanding_x_Doc_Attrib!BJ134:BQ134)</f>
        <v>0</v>
      </c>
      <c r="AB86" s="195">
        <f>MAX(Detailed_Demanding_x_Doc_Attrib!BO134:BV134)</f>
        <v>0</v>
      </c>
      <c r="AC86" s="195">
        <f>MAX(Detailed_Demanding_x_Doc_Attrib!BF134:BI134, Detailed_Demanding_x_Doc_Attrib!BP134:BQ134, Detailed_Demanding_x_Doc_Attrib!BW134:BX134)</f>
        <v>0</v>
      </c>
      <c r="AD86" s="195">
        <f>MAX(Detailed_Demanding_x_Doc_Attrib!BF134:BX134)</f>
        <v>0</v>
      </c>
      <c r="AE86" s="195">
        <f>Detailed_Demanding_x_Doc_Attrib!BY134</f>
        <v>0</v>
      </c>
      <c r="AF86" s="195">
        <f>MAX(Detailed_Demanding_x_Doc_Attrib!BZ134)</f>
        <v>0</v>
      </c>
      <c r="AG86" s="195">
        <f>MAX(Detailed_Demanding_x_Doc_Attrib!CA134)</f>
        <v>0</v>
      </c>
      <c r="AH86" s="195">
        <f>MAX(Detailed_Demanding_x_Doc_Attrib!CB134)</f>
        <v>0</v>
      </c>
      <c r="AI86" s="195">
        <f>MAX(Detailed_Demanding_x_Doc_Attrib!CC134)</f>
        <v>0</v>
      </c>
      <c r="AJ86" s="195">
        <f>MAX(Detailed_Demanding_x_Doc_Attrib!CD134)</f>
        <v>0</v>
      </c>
      <c r="AK86" s="195">
        <f>MAX(Detailed_Demanding_x_Doc_Attrib!CE134)</f>
        <v>0</v>
      </c>
      <c r="AL86" s="195">
        <f>MAX(Detailed_Demanding_x_Doc_Attrib!CF134:CF134)</f>
        <v>0</v>
      </c>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row>
    <row r="87" spans="1:102">
      <c r="A87" s="82" t="s">
        <v>269</v>
      </c>
      <c r="B87" s="82" t="s">
        <v>567</v>
      </c>
      <c r="C87" s="82" t="s">
        <v>273</v>
      </c>
      <c r="D87" s="82" t="s">
        <v>354</v>
      </c>
      <c r="E87" s="165" t="s">
        <v>1008</v>
      </c>
      <c r="F87" s="195">
        <f>MAX(Detailed_Demanding_x_Doc_Attrib!I135:L135)</f>
        <v>0</v>
      </c>
      <c r="G87" s="195">
        <f>MAX(Detailed_Demanding_x_Doc_Attrib!N135:O135)</f>
        <v>0</v>
      </c>
      <c r="H87" s="195">
        <f>Detailed_Demanding_x_Doc_Attrib!P135</f>
        <v>0</v>
      </c>
      <c r="I87" s="195">
        <f>Detailed_Demanding_x_Doc_Attrib!Q135</f>
        <v>0</v>
      </c>
      <c r="J87" s="195">
        <f t="shared" si="1"/>
        <v>0</v>
      </c>
      <c r="K87" s="195">
        <f>Detailed_Demanding_x_Doc_Attrib!R135</f>
        <v>0</v>
      </c>
      <c r="L87" s="195">
        <f>Detailed_Demanding_x_Doc_Attrib!S135</f>
        <v>0</v>
      </c>
      <c r="M87" s="195">
        <f>Detailed_Demanding_x_Doc_Attrib!T135</f>
        <v>0</v>
      </c>
      <c r="N87" s="195">
        <f>Detailed_Demanding_x_Doc_Attrib!U135</f>
        <v>0</v>
      </c>
      <c r="O87" s="195">
        <f>Detailed_Demanding_x_Doc_Attrib!V135</f>
        <v>0</v>
      </c>
      <c r="P87" s="195">
        <f>Detailed_Demanding_x_Doc_Attrib!W135</f>
        <v>0</v>
      </c>
      <c r="Q87" s="195">
        <f>Detailed_Demanding_x_Doc_Attrib!X135</f>
        <v>0</v>
      </c>
      <c r="R87" s="195">
        <f>MAX(Detailed_Demanding_x_Doc_Attrib!Z135:AB135)</f>
        <v>17.777777777777779</v>
      </c>
      <c r="S87" s="195">
        <f>MAX(Detailed_Demanding_x_Doc_Attrib!AC135)</f>
        <v>0</v>
      </c>
      <c r="T87" s="195">
        <f>MAX(Detailed_Demanding_x_Doc_Attrib!AD135:AF135)</f>
        <v>0</v>
      </c>
      <c r="U87" s="195">
        <f>MAX(Detailed_Demanding_x_Doc_Attrib!AG135:AH135)</f>
        <v>0</v>
      </c>
      <c r="V87" s="195">
        <f>MAX(Detailed_Demanding_x_Doc_Attrib!AJ135)</f>
        <v>0</v>
      </c>
      <c r="W87" s="195">
        <f>MAX(Detailed_Demanding_x_Doc_Attrib!AM135:AW135)</f>
        <v>0</v>
      </c>
      <c r="X87" s="195">
        <f>MAX(Detailed_Demanding_x_Doc_Attrib!AX135)</f>
        <v>0</v>
      </c>
      <c r="Y87" s="195">
        <f>MAX(Detailed_Demanding_x_Doc_Attrib!AY135)</f>
        <v>0</v>
      </c>
      <c r="Z87" s="195">
        <f>MAX(Detailed_Demanding_x_Doc_Attrib!BC135:BE135)</f>
        <v>0</v>
      </c>
      <c r="AA87" s="195">
        <f>MAX(Detailed_Demanding_x_Doc_Attrib!BJ135:BQ135)</f>
        <v>0</v>
      </c>
      <c r="AB87" s="195">
        <f>MAX(Detailed_Demanding_x_Doc_Attrib!BO135:BV135)</f>
        <v>0</v>
      </c>
      <c r="AC87" s="195">
        <f>MAX(Detailed_Demanding_x_Doc_Attrib!BF135:BI135, Detailed_Demanding_x_Doc_Attrib!BP135:BQ135, Detailed_Demanding_x_Doc_Attrib!BW135:BX135)</f>
        <v>0</v>
      </c>
      <c r="AD87" s="195">
        <f>MAX(Detailed_Demanding_x_Doc_Attrib!BF135:BX135)</f>
        <v>0</v>
      </c>
      <c r="AE87" s="195">
        <f>Detailed_Demanding_x_Doc_Attrib!BY135</f>
        <v>0</v>
      </c>
      <c r="AF87" s="195">
        <f>MAX(Detailed_Demanding_x_Doc_Attrib!BZ135)</f>
        <v>0</v>
      </c>
      <c r="AG87" s="195">
        <f>MAX(Detailed_Demanding_x_Doc_Attrib!CA135)</f>
        <v>0</v>
      </c>
      <c r="AH87" s="195">
        <f>MAX(Detailed_Demanding_x_Doc_Attrib!CB135)</f>
        <v>0</v>
      </c>
      <c r="AI87" s="195">
        <f>MAX(Detailed_Demanding_x_Doc_Attrib!CC135)</f>
        <v>0</v>
      </c>
      <c r="AJ87" s="195">
        <f>MAX(Detailed_Demanding_x_Doc_Attrib!CD135)</f>
        <v>0</v>
      </c>
      <c r="AK87" s="195">
        <f>MAX(Detailed_Demanding_x_Doc_Attrib!CE135)</f>
        <v>0</v>
      </c>
      <c r="AL87" s="195">
        <f>MAX(Detailed_Demanding_x_Doc_Attrib!CF135:CF135)</f>
        <v>0</v>
      </c>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row>
    <row r="88" spans="1:102">
      <c r="A88" s="82" t="s">
        <v>269</v>
      </c>
      <c r="B88" s="82" t="s">
        <v>642</v>
      </c>
      <c r="C88" s="82" t="s">
        <v>607</v>
      </c>
      <c r="D88" s="82" t="s">
        <v>618</v>
      </c>
      <c r="E88" s="165" t="s">
        <v>988</v>
      </c>
      <c r="F88" s="195">
        <f>MAX(Detailed_Demanding_x_Doc_Attrib!I136:L136)</f>
        <v>0</v>
      </c>
      <c r="G88" s="195">
        <f>MAX(Detailed_Demanding_x_Doc_Attrib!N136:O136)</f>
        <v>0</v>
      </c>
      <c r="H88" s="195">
        <f>Detailed_Demanding_x_Doc_Attrib!P136</f>
        <v>0</v>
      </c>
      <c r="I88" s="195">
        <f>Detailed_Demanding_x_Doc_Attrib!Q136</f>
        <v>0</v>
      </c>
      <c r="J88" s="195">
        <f t="shared" si="1"/>
        <v>0</v>
      </c>
      <c r="K88" s="195">
        <f>Detailed_Demanding_x_Doc_Attrib!R136</f>
        <v>0</v>
      </c>
      <c r="L88" s="195">
        <f>Detailed_Demanding_x_Doc_Attrib!S136</f>
        <v>0</v>
      </c>
      <c r="M88" s="195">
        <f>Detailed_Demanding_x_Doc_Attrib!T136</f>
        <v>0</v>
      </c>
      <c r="N88" s="195">
        <f>Detailed_Demanding_x_Doc_Attrib!U136</f>
        <v>0</v>
      </c>
      <c r="O88" s="195">
        <f>Detailed_Demanding_x_Doc_Attrib!V136</f>
        <v>0</v>
      </c>
      <c r="P88" s="195">
        <f>Detailed_Demanding_x_Doc_Attrib!W136</f>
        <v>0</v>
      </c>
      <c r="Q88" s="195">
        <f>Detailed_Demanding_x_Doc_Attrib!X136</f>
        <v>0</v>
      </c>
      <c r="R88" s="195">
        <f>MAX(Detailed_Demanding_x_Doc_Attrib!Z136:AB136)</f>
        <v>0</v>
      </c>
      <c r="S88" s="195">
        <f>MAX(Detailed_Demanding_x_Doc_Attrib!AC136)</f>
        <v>0</v>
      </c>
      <c r="T88" s="195">
        <f>MAX(Detailed_Demanding_x_Doc_Attrib!AD136:AF136)</f>
        <v>0</v>
      </c>
      <c r="U88" s="195">
        <f>MAX(Detailed_Demanding_x_Doc_Attrib!AG136:AH136)</f>
        <v>0</v>
      </c>
      <c r="V88" s="195">
        <f>MAX(Detailed_Demanding_x_Doc_Attrib!AJ136)</f>
        <v>0</v>
      </c>
      <c r="W88" s="195">
        <f>MAX(Detailed_Demanding_x_Doc_Attrib!AM136:AW136)</f>
        <v>0</v>
      </c>
      <c r="X88" s="195">
        <f>MAX(Detailed_Demanding_x_Doc_Attrib!AX136)</f>
        <v>0</v>
      </c>
      <c r="Y88" s="195">
        <f>MAX(Detailed_Demanding_x_Doc_Attrib!AY136)</f>
        <v>0</v>
      </c>
      <c r="Z88" s="195">
        <f>MAX(Detailed_Demanding_x_Doc_Attrib!BC136:BE136)</f>
        <v>0</v>
      </c>
      <c r="AA88" s="195">
        <f>MAX(Detailed_Demanding_x_Doc_Attrib!BJ136:BQ136)</f>
        <v>8.8888888888888893</v>
      </c>
      <c r="AB88" s="195">
        <f>MAX(Detailed_Demanding_x_Doc_Attrib!BO136:BV136)</f>
        <v>8.8888888888888893</v>
      </c>
      <c r="AC88" s="195">
        <f>MAX(Detailed_Demanding_x_Doc_Attrib!BF136:BI136, Detailed_Demanding_x_Doc_Attrib!BP136:BQ136, Detailed_Demanding_x_Doc_Attrib!BW136:BX136)</f>
        <v>8.8888888888888893</v>
      </c>
      <c r="AD88" s="195">
        <f>MAX(Detailed_Demanding_x_Doc_Attrib!BF136:BX136)</f>
        <v>8.8888888888888893</v>
      </c>
      <c r="AE88" s="195">
        <f>Detailed_Demanding_x_Doc_Attrib!BY136</f>
        <v>0</v>
      </c>
      <c r="AF88" s="195">
        <f>MAX(Detailed_Demanding_x_Doc_Attrib!BZ136)</f>
        <v>0</v>
      </c>
      <c r="AG88" s="195">
        <f>MAX(Detailed_Demanding_x_Doc_Attrib!CA136)</f>
        <v>0</v>
      </c>
      <c r="AH88" s="195">
        <f>MAX(Detailed_Demanding_x_Doc_Attrib!CB136)</f>
        <v>0</v>
      </c>
      <c r="AI88" s="195">
        <f>MAX(Detailed_Demanding_x_Doc_Attrib!CC136)</f>
        <v>0</v>
      </c>
      <c r="AJ88" s="195">
        <f>MAX(Detailed_Demanding_x_Doc_Attrib!CD136)</f>
        <v>0</v>
      </c>
      <c r="AK88" s="195">
        <f>MAX(Detailed_Demanding_x_Doc_Attrib!CE136)</f>
        <v>0</v>
      </c>
      <c r="AL88" s="195">
        <f>MAX(Detailed_Demanding_x_Doc_Attrib!CF136:CF136)</f>
        <v>0</v>
      </c>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row>
    <row r="89" spans="1:102">
      <c r="A89" s="82" t="s">
        <v>269</v>
      </c>
      <c r="B89" s="82" t="s">
        <v>567</v>
      </c>
      <c r="C89" s="82" t="s">
        <v>607</v>
      </c>
      <c r="D89" s="82" t="s">
        <v>354</v>
      </c>
      <c r="E89" s="165" t="s">
        <v>505</v>
      </c>
      <c r="F89" s="195">
        <f>MAX(Detailed_Demanding_x_Doc_Attrib!I137:L137)</f>
        <v>0</v>
      </c>
      <c r="G89" s="195">
        <f>MAX(Detailed_Demanding_x_Doc_Attrib!N137:O137)</f>
        <v>0</v>
      </c>
      <c r="H89" s="195">
        <f>Detailed_Demanding_x_Doc_Attrib!P137</f>
        <v>0</v>
      </c>
      <c r="I89" s="195">
        <f>Detailed_Demanding_x_Doc_Attrib!Q137</f>
        <v>5.8333333333333339</v>
      </c>
      <c r="J89" s="195">
        <f t="shared" si="1"/>
        <v>5.8333333333333339</v>
      </c>
      <c r="K89" s="195">
        <f>Detailed_Demanding_x_Doc_Attrib!R137</f>
        <v>0</v>
      </c>
      <c r="L89" s="195">
        <f>Detailed_Demanding_x_Doc_Attrib!S137</f>
        <v>0</v>
      </c>
      <c r="M89" s="195">
        <f>Detailed_Demanding_x_Doc_Attrib!T137</f>
        <v>0</v>
      </c>
      <c r="N89" s="195">
        <f>Detailed_Demanding_x_Doc_Attrib!U137</f>
        <v>0</v>
      </c>
      <c r="O89" s="195">
        <f>Detailed_Demanding_x_Doc_Attrib!V137</f>
        <v>0</v>
      </c>
      <c r="P89" s="195">
        <f>Detailed_Demanding_x_Doc_Attrib!W137</f>
        <v>0</v>
      </c>
      <c r="Q89" s="195">
        <f>Detailed_Demanding_x_Doc_Attrib!X137</f>
        <v>0</v>
      </c>
      <c r="R89" s="195">
        <f>MAX(Detailed_Demanding_x_Doc_Attrib!Z137:AB137)</f>
        <v>0</v>
      </c>
      <c r="S89" s="195">
        <f>MAX(Detailed_Demanding_x_Doc_Attrib!AC137)</f>
        <v>0</v>
      </c>
      <c r="T89" s="195">
        <f>MAX(Detailed_Demanding_x_Doc_Attrib!AD137:AF137)</f>
        <v>0</v>
      </c>
      <c r="U89" s="195">
        <f>MAX(Detailed_Demanding_x_Doc_Attrib!AG137:AH137)</f>
        <v>11.666666666666668</v>
      </c>
      <c r="V89" s="195">
        <f>MAX(Detailed_Demanding_x_Doc_Attrib!AJ137)</f>
        <v>0</v>
      </c>
      <c r="W89" s="195">
        <f>MAX(Detailed_Demanding_x_Doc_Attrib!AM137:AW137)</f>
        <v>0</v>
      </c>
      <c r="X89" s="195">
        <f>MAX(Detailed_Demanding_x_Doc_Attrib!AX137)</f>
        <v>0</v>
      </c>
      <c r="Y89" s="195">
        <f>MAX(Detailed_Demanding_x_Doc_Attrib!AY137)</f>
        <v>0</v>
      </c>
      <c r="Z89" s="195">
        <f>MAX(Detailed_Demanding_x_Doc_Attrib!BC137:BE137)</f>
        <v>6.666666666666667</v>
      </c>
      <c r="AA89" s="195">
        <f>MAX(Detailed_Demanding_x_Doc_Attrib!BJ137:BQ137)</f>
        <v>6.666666666666667</v>
      </c>
      <c r="AB89" s="195">
        <f>MAX(Detailed_Demanding_x_Doc_Attrib!BO137:BV137)</f>
        <v>6.666666666666667</v>
      </c>
      <c r="AC89" s="195">
        <f>MAX(Detailed_Demanding_x_Doc_Attrib!BF137:BI137, Detailed_Demanding_x_Doc_Attrib!BP137:BQ137, Detailed_Demanding_x_Doc_Attrib!BW137:BX137)</f>
        <v>6.666666666666667</v>
      </c>
      <c r="AD89" s="195">
        <f>MAX(Detailed_Demanding_x_Doc_Attrib!BF137:BX137)</f>
        <v>6.666666666666667</v>
      </c>
      <c r="AE89" s="195">
        <f>Detailed_Demanding_x_Doc_Attrib!BY137</f>
        <v>0</v>
      </c>
      <c r="AF89" s="195">
        <f>MAX(Detailed_Demanding_x_Doc_Attrib!BZ137)</f>
        <v>0</v>
      </c>
      <c r="AG89" s="195">
        <f>MAX(Detailed_Demanding_x_Doc_Attrib!CA137)</f>
        <v>0</v>
      </c>
      <c r="AH89" s="195">
        <f>MAX(Detailed_Demanding_x_Doc_Attrib!CB137)</f>
        <v>4.4444444444444446</v>
      </c>
      <c r="AI89" s="195">
        <f>MAX(Detailed_Demanding_x_Doc_Attrib!CC137)</f>
        <v>0</v>
      </c>
      <c r="AJ89" s="195">
        <f>MAX(Detailed_Demanding_x_Doc_Attrib!CD137)</f>
        <v>0</v>
      </c>
      <c r="AK89" s="195">
        <f>MAX(Detailed_Demanding_x_Doc_Attrib!CE137)</f>
        <v>0</v>
      </c>
      <c r="AL89" s="195">
        <f>MAX(Detailed_Demanding_x_Doc_Attrib!CF137:CF137)</f>
        <v>0</v>
      </c>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row>
    <row r="90" spans="1:102">
      <c r="A90" s="82" t="s">
        <v>269</v>
      </c>
      <c r="B90" s="82" t="s">
        <v>567</v>
      </c>
      <c r="C90" s="82" t="s">
        <v>273</v>
      </c>
      <c r="D90" s="82" t="s">
        <v>356</v>
      </c>
      <c r="E90" s="165" t="s">
        <v>329</v>
      </c>
      <c r="F90" s="195">
        <f>MAX(Detailed_Demanding_x_Doc_Attrib!I138:L138)</f>
        <v>0</v>
      </c>
      <c r="G90" s="195">
        <f>MAX(Detailed_Demanding_x_Doc_Attrib!N138:O138)</f>
        <v>0</v>
      </c>
      <c r="H90" s="195">
        <f>Detailed_Demanding_x_Doc_Attrib!P138</f>
        <v>0</v>
      </c>
      <c r="I90" s="195">
        <f>Detailed_Demanding_x_Doc_Attrib!Q138</f>
        <v>0</v>
      </c>
      <c r="J90" s="195">
        <f t="shared" si="1"/>
        <v>0</v>
      </c>
      <c r="K90" s="195">
        <f>Detailed_Demanding_x_Doc_Attrib!R138</f>
        <v>0</v>
      </c>
      <c r="L90" s="195">
        <f>Detailed_Demanding_x_Doc_Attrib!S138</f>
        <v>0</v>
      </c>
      <c r="M90" s="195">
        <f>Detailed_Demanding_x_Doc_Attrib!T138</f>
        <v>0</v>
      </c>
      <c r="N90" s="195">
        <f>Detailed_Demanding_x_Doc_Attrib!U138</f>
        <v>0</v>
      </c>
      <c r="O90" s="195">
        <f>Detailed_Demanding_x_Doc_Attrib!V138</f>
        <v>0</v>
      </c>
      <c r="P90" s="195">
        <f>Detailed_Demanding_x_Doc_Attrib!W138</f>
        <v>0</v>
      </c>
      <c r="Q90" s="195">
        <f>Detailed_Demanding_x_Doc_Attrib!X138</f>
        <v>8</v>
      </c>
      <c r="R90" s="195">
        <f>MAX(Detailed_Demanding_x_Doc_Attrib!Z138:AB138)</f>
        <v>8</v>
      </c>
      <c r="S90" s="195">
        <f>MAX(Detailed_Demanding_x_Doc_Attrib!AC138)</f>
        <v>0</v>
      </c>
      <c r="T90" s="195">
        <f>MAX(Detailed_Demanding_x_Doc_Attrib!AD138:AF138)</f>
        <v>0</v>
      </c>
      <c r="U90" s="195">
        <f>MAX(Detailed_Demanding_x_Doc_Attrib!AG138:AH138)</f>
        <v>0</v>
      </c>
      <c r="V90" s="195">
        <f>MAX(Detailed_Demanding_x_Doc_Attrib!AJ138)</f>
        <v>0</v>
      </c>
      <c r="W90" s="195">
        <f>MAX(Detailed_Demanding_x_Doc_Attrib!AM138:AW138)</f>
        <v>0</v>
      </c>
      <c r="X90" s="195">
        <f>MAX(Detailed_Demanding_x_Doc_Attrib!AX138)</f>
        <v>0</v>
      </c>
      <c r="Y90" s="195">
        <f>MAX(Detailed_Demanding_x_Doc_Attrib!AY138)</f>
        <v>0</v>
      </c>
      <c r="Z90" s="195">
        <f>MAX(Detailed_Demanding_x_Doc_Attrib!BC138:BE138)</f>
        <v>0</v>
      </c>
      <c r="AA90" s="195">
        <f>MAX(Detailed_Demanding_x_Doc_Attrib!BJ138:BQ138)</f>
        <v>0</v>
      </c>
      <c r="AB90" s="195">
        <f>MAX(Detailed_Demanding_x_Doc_Attrib!BO138:BV138)</f>
        <v>0</v>
      </c>
      <c r="AC90" s="195">
        <f>MAX(Detailed_Demanding_x_Doc_Attrib!BF138:BI138, Detailed_Demanding_x_Doc_Attrib!BP138:BQ138, Detailed_Demanding_x_Doc_Attrib!BW138:BX138)</f>
        <v>0.67333333333333334</v>
      </c>
      <c r="AD90" s="195">
        <f>MAX(Detailed_Demanding_x_Doc_Attrib!BF138:BX138)</f>
        <v>0.67333333333333334</v>
      </c>
      <c r="AE90" s="195">
        <f>Detailed_Demanding_x_Doc_Attrib!BY138</f>
        <v>0</v>
      </c>
      <c r="AF90" s="195">
        <f>MAX(Detailed_Demanding_x_Doc_Attrib!BZ138)</f>
        <v>0</v>
      </c>
      <c r="AG90" s="195">
        <f>MAX(Detailed_Demanding_x_Doc_Attrib!CA138)</f>
        <v>0</v>
      </c>
      <c r="AH90" s="195">
        <f>MAX(Detailed_Demanding_x_Doc_Attrib!CB138)</f>
        <v>0</v>
      </c>
      <c r="AI90" s="195">
        <f>MAX(Detailed_Demanding_x_Doc_Attrib!CC138)</f>
        <v>0</v>
      </c>
      <c r="AJ90" s="195">
        <f>MAX(Detailed_Demanding_x_Doc_Attrib!CD138)</f>
        <v>0</v>
      </c>
      <c r="AK90" s="195">
        <f>MAX(Detailed_Demanding_x_Doc_Attrib!CE138)</f>
        <v>0</v>
      </c>
      <c r="AL90" s="195">
        <f>MAX(Detailed_Demanding_x_Doc_Attrib!CF138:CF138)</f>
        <v>0</v>
      </c>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row>
    <row r="91" spans="1:102">
      <c r="A91" s="82" t="s">
        <v>280</v>
      </c>
      <c r="B91" s="82" t="s">
        <v>565</v>
      </c>
      <c r="C91" s="82" t="s">
        <v>364</v>
      </c>
      <c r="D91" s="82" t="s">
        <v>354</v>
      </c>
      <c r="E91" s="165" t="s">
        <v>373</v>
      </c>
      <c r="F91" s="195">
        <f>MAX(Detailed_Demanding_x_Doc_Attrib!I139:L139)</f>
        <v>7.2727272727272725</v>
      </c>
      <c r="G91" s="195">
        <f>MAX(Detailed_Demanding_x_Doc_Attrib!N139:O139)</f>
        <v>8.1818181818181817</v>
      </c>
      <c r="H91" s="195">
        <f>Detailed_Demanding_x_Doc_Attrib!P139</f>
        <v>0</v>
      </c>
      <c r="I91" s="195">
        <f>Detailed_Demanding_x_Doc_Attrib!Q139</f>
        <v>0</v>
      </c>
      <c r="J91" s="195">
        <f t="shared" si="1"/>
        <v>8.1818181818181817</v>
      </c>
      <c r="K91" s="195">
        <f>Detailed_Demanding_x_Doc_Attrib!R139</f>
        <v>0</v>
      </c>
      <c r="L91" s="195">
        <f>Detailed_Demanding_x_Doc_Attrib!S139</f>
        <v>0</v>
      </c>
      <c r="M91" s="195">
        <f>Detailed_Demanding_x_Doc_Attrib!T139</f>
        <v>0</v>
      </c>
      <c r="N91" s="195">
        <f>Detailed_Demanding_x_Doc_Attrib!U139</f>
        <v>0</v>
      </c>
      <c r="O91" s="195">
        <f>Detailed_Demanding_x_Doc_Attrib!V139</f>
        <v>0</v>
      </c>
      <c r="P91" s="195">
        <f>Detailed_Demanding_x_Doc_Attrib!W139</f>
        <v>0</v>
      </c>
      <c r="Q91" s="195">
        <f>Detailed_Demanding_x_Doc_Attrib!X139</f>
        <v>0</v>
      </c>
      <c r="R91" s="195">
        <f>MAX(Detailed_Demanding_x_Doc_Attrib!Z139:AB139)</f>
        <v>0</v>
      </c>
      <c r="S91" s="195">
        <f>MAX(Detailed_Demanding_x_Doc_Attrib!AC139)</f>
        <v>0</v>
      </c>
      <c r="T91" s="195">
        <f>MAX(Detailed_Demanding_x_Doc_Attrib!AD139:AF139)</f>
        <v>0</v>
      </c>
      <c r="U91" s="195">
        <f>MAX(Detailed_Demanding_x_Doc_Attrib!AG139:AH139)</f>
        <v>0</v>
      </c>
      <c r="V91" s="195">
        <f>MAX(Detailed_Demanding_x_Doc_Attrib!AJ139)</f>
        <v>0</v>
      </c>
      <c r="W91" s="195">
        <f>MAX(Detailed_Demanding_x_Doc_Attrib!AM139:AW139)</f>
        <v>0</v>
      </c>
      <c r="X91" s="195">
        <f>MAX(Detailed_Demanding_x_Doc_Attrib!AX139)</f>
        <v>0</v>
      </c>
      <c r="Y91" s="195">
        <f>MAX(Detailed_Demanding_x_Doc_Attrib!AY139)</f>
        <v>0</v>
      </c>
      <c r="Z91" s="195">
        <f>MAX(Detailed_Demanding_x_Doc_Attrib!BC139:BE139)</f>
        <v>0</v>
      </c>
      <c r="AA91" s="195">
        <f>MAX(Detailed_Demanding_x_Doc_Attrib!BJ139:BQ139)</f>
        <v>0</v>
      </c>
      <c r="AB91" s="195">
        <f>MAX(Detailed_Demanding_x_Doc_Attrib!BO139:BV139)</f>
        <v>0</v>
      </c>
      <c r="AC91" s="195">
        <f>MAX(Detailed_Demanding_x_Doc_Attrib!BF139:BI139, Detailed_Demanding_x_Doc_Attrib!BP139:BQ139, Detailed_Demanding_x_Doc_Attrib!BW139:BX139)</f>
        <v>0</v>
      </c>
      <c r="AD91" s="195">
        <f>MAX(Detailed_Demanding_x_Doc_Attrib!BF139:BX139)</f>
        <v>0</v>
      </c>
      <c r="AE91" s="195">
        <f>Detailed_Demanding_x_Doc_Attrib!BY139</f>
        <v>0</v>
      </c>
      <c r="AF91" s="195">
        <f>MAX(Detailed_Demanding_x_Doc_Attrib!BZ139)</f>
        <v>18.18181818181818</v>
      </c>
      <c r="AG91" s="195">
        <f>MAX(Detailed_Demanding_x_Doc_Attrib!CA139)</f>
        <v>0</v>
      </c>
      <c r="AH91" s="195">
        <f>MAX(Detailed_Demanding_x_Doc_Attrib!CB139)</f>
        <v>0</v>
      </c>
      <c r="AI91" s="195">
        <f>MAX(Detailed_Demanding_x_Doc_Attrib!CC139)</f>
        <v>0</v>
      </c>
      <c r="AJ91" s="195">
        <f>MAX(Detailed_Demanding_x_Doc_Attrib!CD139)</f>
        <v>0</v>
      </c>
      <c r="AK91" s="195">
        <f>MAX(Detailed_Demanding_x_Doc_Attrib!CE139)</f>
        <v>0</v>
      </c>
      <c r="AL91" s="195">
        <f>MAX(Detailed_Demanding_x_Doc_Attrib!CF139:CF139)</f>
        <v>0</v>
      </c>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row>
    <row r="92" spans="1:102">
      <c r="A92" s="82" t="s">
        <v>280</v>
      </c>
      <c r="B92" s="82" t="s">
        <v>565</v>
      </c>
      <c r="C92" s="82" t="s">
        <v>364</v>
      </c>
      <c r="D92" s="82" t="s">
        <v>618</v>
      </c>
      <c r="E92" s="165" t="s">
        <v>330</v>
      </c>
      <c r="F92" s="195">
        <f>MAX(Detailed_Demanding_x_Doc_Attrib!I140:L140)</f>
        <v>0.74189090909090916</v>
      </c>
      <c r="G92" s="195">
        <f>MAX(Detailed_Demanding_x_Doc_Attrib!N140:O140)</f>
        <v>0.74189090909090916</v>
      </c>
      <c r="H92" s="195">
        <f>Detailed_Demanding_x_Doc_Attrib!P140</f>
        <v>0</v>
      </c>
      <c r="I92" s="195">
        <f>Detailed_Demanding_x_Doc_Attrib!Q140</f>
        <v>0</v>
      </c>
      <c r="J92" s="195">
        <f t="shared" si="1"/>
        <v>0.74189090909090916</v>
      </c>
      <c r="K92" s="195">
        <f>Detailed_Demanding_x_Doc_Attrib!R140</f>
        <v>0</v>
      </c>
      <c r="L92" s="195">
        <f>Detailed_Demanding_x_Doc_Attrib!S140</f>
        <v>0</v>
      </c>
      <c r="M92" s="195">
        <f>Detailed_Demanding_x_Doc_Attrib!T140</f>
        <v>0</v>
      </c>
      <c r="N92" s="195">
        <f>Detailed_Demanding_x_Doc_Attrib!U140</f>
        <v>0</v>
      </c>
      <c r="O92" s="195">
        <f>Detailed_Demanding_x_Doc_Attrib!V140</f>
        <v>0</v>
      </c>
      <c r="P92" s="195">
        <f>Detailed_Demanding_x_Doc_Attrib!W140</f>
        <v>0</v>
      </c>
      <c r="Q92" s="195">
        <f>Detailed_Demanding_x_Doc_Attrib!X140</f>
        <v>0</v>
      </c>
      <c r="R92" s="195">
        <f>MAX(Detailed_Demanding_x_Doc_Attrib!Z140:AB140)</f>
        <v>0</v>
      </c>
      <c r="S92" s="195">
        <f>MAX(Detailed_Demanding_x_Doc_Attrib!AC140)</f>
        <v>0</v>
      </c>
      <c r="T92" s="195">
        <f>MAX(Detailed_Demanding_x_Doc_Attrib!AD140:AF140)</f>
        <v>0</v>
      </c>
      <c r="U92" s="195">
        <f>MAX(Detailed_Demanding_x_Doc_Attrib!AG140:AH140)</f>
        <v>0</v>
      </c>
      <c r="V92" s="195">
        <f>MAX(Detailed_Demanding_x_Doc_Attrib!AJ140)</f>
        <v>0</v>
      </c>
      <c r="W92" s="195">
        <f>MAX(Detailed_Demanding_x_Doc_Attrib!AM140:AW140)</f>
        <v>0</v>
      </c>
      <c r="X92" s="195">
        <f>MAX(Detailed_Demanding_x_Doc_Attrib!AX140)</f>
        <v>0</v>
      </c>
      <c r="Y92" s="195">
        <f>MAX(Detailed_Demanding_x_Doc_Attrib!AY140)</f>
        <v>0</v>
      </c>
      <c r="Z92" s="195">
        <f>MAX(Detailed_Demanding_x_Doc_Attrib!BC140:BE140)</f>
        <v>0</v>
      </c>
      <c r="AA92" s="195">
        <f>MAX(Detailed_Demanding_x_Doc_Attrib!BJ140:BQ140)</f>
        <v>6.545454545454545</v>
      </c>
      <c r="AB92" s="195">
        <f>MAX(Detailed_Demanding_x_Doc_Attrib!BO140:BV140)</f>
        <v>6.545454545454545</v>
      </c>
      <c r="AC92" s="195">
        <f>MAX(Detailed_Demanding_x_Doc_Attrib!BF140:BI140, Detailed_Demanding_x_Doc_Attrib!BP140:BQ140, Detailed_Demanding_x_Doc_Attrib!BW140:BX140)</f>
        <v>6.545454545454545</v>
      </c>
      <c r="AD92" s="195">
        <f>MAX(Detailed_Demanding_x_Doc_Attrib!BF140:BX140)</f>
        <v>6.545454545454545</v>
      </c>
      <c r="AE92" s="195">
        <f>Detailed_Demanding_x_Doc_Attrib!BY140</f>
        <v>0</v>
      </c>
      <c r="AF92" s="195">
        <f>MAX(Detailed_Demanding_x_Doc_Attrib!BZ140)</f>
        <v>0</v>
      </c>
      <c r="AG92" s="195">
        <f>MAX(Detailed_Demanding_x_Doc_Attrib!CA140)</f>
        <v>0</v>
      </c>
      <c r="AH92" s="195">
        <f>MAX(Detailed_Demanding_x_Doc_Attrib!CB140)</f>
        <v>0</v>
      </c>
      <c r="AI92" s="195">
        <f>MAX(Detailed_Demanding_x_Doc_Attrib!CC140)</f>
        <v>0</v>
      </c>
      <c r="AJ92" s="195">
        <f>MAX(Detailed_Demanding_x_Doc_Attrib!CD140)</f>
        <v>0</v>
      </c>
      <c r="AK92" s="195">
        <f>MAX(Detailed_Demanding_x_Doc_Attrib!CE140)</f>
        <v>0</v>
      </c>
      <c r="AL92" s="195">
        <f>MAX(Detailed_Demanding_x_Doc_Attrib!CF140:CF140)</f>
        <v>0</v>
      </c>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row>
    <row r="93" spans="1:102">
      <c r="A93" s="82" t="s">
        <v>280</v>
      </c>
      <c r="B93" s="82" t="s">
        <v>565</v>
      </c>
      <c r="C93" s="82" t="s">
        <v>364</v>
      </c>
      <c r="D93" s="82" t="s">
        <v>353</v>
      </c>
      <c r="E93" s="165" t="s">
        <v>17</v>
      </c>
      <c r="F93" s="195">
        <f>MAX(Detailed_Demanding_x_Doc_Attrib!I141:L141)</f>
        <v>0.37094545454545458</v>
      </c>
      <c r="G93" s="195">
        <f>MAX(Detailed_Demanding_x_Doc_Attrib!N141:O141)</f>
        <v>0.37094545454545458</v>
      </c>
      <c r="H93" s="195">
        <f>Detailed_Demanding_x_Doc_Attrib!P141</f>
        <v>0</v>
      </c>
      <c r="I93" s="195">
        <f>Detailed_Demanding_x_Doc_Attrib!Q141</f>
        <v>0</v>
      </c>
      <c r="J93" s="195">
        <f t="shared" si="1"/>
        <v>0.37094545454545458</v>
      </c>
      <c r="K93" s="195">
        <f>Detailed_Demanding_x_Doc_Attrib!R141</f>
        <v>0</v>
      </c>
      <c r="L93" s="195">
        <f>Detailed_Demanding_x_Doc_Attrib!S141</f>
        <v>0</v>
      </c>
      <c r="M93" s="195">
        <f>Detailed_Demanding_x_Doc_Attrib!T141</f>
        <v>0</v>
      </c>
      <c r="N93" s="195">
        <f>Detailed_Demanding_x_Doc_Attrib!U141</f>
        <v>0</v>
      </c>
      <c r="O93" s="195">
        <f>Detailed_Demanding_x_Doc_Attrib!V141</f>
        <v>0</v>
      </c>
      <c r="P93" s="195">
        <f>Detailed_Demanding_x_Doc_Attrib!W141</f>
        <v>0</v>
      </c>
      <c r="Q93" s="195">
        <f>Detailed_Demanding_x_Doc_Attrib!X141</f>
        <v>0</v>
      </c>
      <c r="R93" s="195">
        <f>MAX(Detailed_Demanding_x_Doc_Attrib!Z141:AB141)</f>
        <v>0</v>
      </c>
      <c r="S93" s="195">
        <f>MAX(Detailed_Demanding_x_Doc_Attrib!AC141)</f>
        <v>0</v>
      </c>
      <c r="T93" s="195">
        <f>MAX(Detailed_Demanding_x_Doc_Attrib!AD141:AF141)</f>
        <v>0</v>
      </c>
      <c r="U93" s="195">
        <f>MAX(Detailed_Demanding_x_Doc_Attrib!AG141:AH141)</f>
        <v>0</v>
      </c>
      <c r="V93" s="195">
        <f>MAX(Detailed_Demanding_x_Doc_Attrib!AJ141)</f>
        <v>0</v>
      </c>
      <c r="W93" s="195">
        <f>MAX(Detailed_Demanding_x_Doc_Attrib!AM141:AW141)</f>
        <v>0</v>
      </c>
      <c r="X93" s="195">
        <f>MAX(Detailed_Demanding_x_Doc_Attrib!AX141)</f>
        <v>0</v>
      </c>
      <c r="Y93" s="195">
        <f>MAX(Detailed_Demanding_x_Doc_Attrib!AY141)</f>
        <v>0</v>
      </c>
      <c r="Z93" s="195">
        <f>MAX(Detailed_Demanding_x_Doc_Attrib!BC141:BE141)</f>
        <v>0</v>
      </c>
      <c r="AA93" s="195">
        <f>MAX(Detailed_Demanding_x_Doc_Attrib!BJ141:BQ141)</f>
        <v>0</v>
      </c>
      <c r="AB93" s="195">
        <f>MAX(Detailed_Demanding_x_Doc_Attrib!BO141:BV141)</f>
        <v>0</v>
      </c>
      <c r="AC93" s="195">
        <f>MAX(Detailed_Demanding_x_Doc_Attrib!BF141:BI141, Detailed_Demanding_x_Doc_Attrib!BP141:BQ141, Detailed_Demanding_x_Doc_Attrib!BW141:BX141)</f>
        <v>0</v>
      </c>
      <c r="AD93" s="195">
        <f>MAX(Detailed_Demanding_x_Doc_Attrib!BF141:BX141)</f>
        <v>0</v>
      </c>
      <c r="AE93" s="195">
        <f>Detailed_Demanding_x_Doc_Attrib!BY141</f>
        <v>0</v>
      </c>
      <c r="AF93" s="195">
        <f>MAX(Detailed_Demanding_x_Doc_Attrib!BZ141)</f>
        <v>0</v>
      </c>
      <c r="AG93" s="195">
        <f>MAX(Detailed_Demanding_x_Doc_Attrib!CA141)</f>
        <v>0</v>
      </c>
      <c r="AH93" s="195">
        <f>MAX(Detailed_Demanding_x_Doc_Attrib!CB141)</f>
        <v>0</v>
      </c>
      <c r="AI93" s="195">
        <f>MAX(Detailed_Demanding_x_Doc_Attrib!CC141)</f>
        <v>0</v>
      </c>
      <c r="AJ93" s="195">
        <f>MAX(Detailed_Demanding_x_Doc_Attrib!CD141)</f>
        <v>0</v>
      </c>
      <c r="AK93" s="195">
        <f>MAX(Detailed_Demanding_x_Doc_Attrib!CE141)</f>
        <v>0</v>
      </c>
      <c r="AL93" s="195">
        <f>MAX(Detailed_Demanding_x_Doc_Attrib!CF141:CF141)</f>
        <v>0</v>
      </c>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row>
    <row r="94" spans="1:102">
      <c r="A94" s="82" t="s">
        <v>280</v>
      </c>
      <c r="B94" s="82" t="s">
        <v>565</v>
      </c>
      <c r="C94" s="82" t="s">
        <v>607</v>
      </c>
      <c r="D94" s="82" t="s">
        <v>618</v>
      </c>
      <c r="E94" s="165" t="s">
        <v>997</v>
      </c>
      <c r="F94" s="195">
        <f>MAX(Detailed_Demanding_x_Doc_Attrib!I142:L142)</f>
        <v>0</v>
      </c>
      <c r="G94" s="195">
        <f>MAX(Detailed_Demanding_x_Doc_Attrib!N142:O142)</f>
        <v>0</v>
      </c>
      <c r="H94" s="195">
        <f>Detailed_Demanding_x_Doc_Attrib!P142</f>
        <v>0</v>
      </c>
      <c r="I94" s="195">
        <f>Detailed_Demanding_x_Doc_Attrib!Q142</f>
        <v>0</v>
      </c>
      <c r="J94" s="195">
        <f t="shared" si="1"/>
        <v>0</v>
      </c>
      <c r="K94" s="195">
        <f>Detailed_Demanding_x_Doc_Attrib!R142</f>
        <v>0</v>
      </c>
      <c r="L94" s="195">
        <f>Detailed_Demanding_x_Doc_Attrib!S142</f>
        <v>0</v>
      </c>
      <c r="M94" s="195">
        <f>Detailed_Demanding_x_Doc_Attrib!T142</f>
        <v>0</v>
      </c>
      <c r="N94" s="195">
        <f>Detailed_Demanding_x_Doc_Attrib!U142</f>
        <v>0</v>
      </c>
      <c r="O94" s="195">
        <f>Detailed_Demanding_x_Doc_Attrib!V142</f>
        <v>0</v>
      </c>
      <c r="P94" s="195">
        <f>Detailed_Demanding_x_Doc_Attrib!W142</f>
        <v>0</v>
      </c>
      <c r="Q94" s="195">
        <f>Detailed_Demanding_x_Doc_Attrib!X142</f>
        <v>0</v>
      </c>
      <c r="R94" s="195">
        <f>MAX(Detailed_Demanding_x_Doc_Attrib!Z142:AB142)</f>
        <v>0</v>
      </c>
      <c r="S94" s="195">
        <f>MAX(Detailed_Demanding_x_Doc_Attrib!AC142)</f>
        <v>0</v>
      </c>
      <c r="T94" s="195">
        <f>MAX(Detailed_Demanding_x_Doc_Attrib!AD142:AF142)</f>
        <v>0</v>
      </c>
      <c r="U94" s="195">
        <f>MAX(Detailed_Demanding_x_Doc_Attrib!AG142:AH142)</f>
        <v>0</v>
      </c>
      <c r="V94" s="195">
        <f>MAX(Detailed_Demanding_x_Doc_Attrib!AJ142)</f>
        <v>0</v>
      </c>
      <c r="W94" s="195">
        <f>MAX(Detailed_Demanding_x_Doc_Attrib!AM142:AW142)</f>
        <v>0</v>
      </c>
      <c r="X94" s="195">
        <f>MAX(Detailed_Demanding_x_Doc_Attrib!AX142)</f>
        <v>0</v>
      </c>
      <c r="Y94" s="195">
        <f>MAX(Detailed_Demanding_x_Doc_Attrib!AY142)</f>
        <v>0</v>
      </c>
      <c r="Z94" s="195">
        <f>MAX(Detailed_Demanding_x_Doc_Attrib!BC142:BE142)</f>
        <v>0</v>
      </c>
      <c r="AA94" s="195">
        <f>MAX(Detailed_Demanding_x_Doc_Attrib!BJ142:BQ142)</f>
        <v>10.909090909090908</v>
      </c>
      <c r="AB94" s="195">
        <f>MAX(Detailed_Demanding_x_Doc_Attrib!BO142:BV142)</f>
        <v>10.909090909090908</v>
      </c>
      <c r="AC94" s="195">
        <f>MAX(Detailed_Demanding_x_Doc_Attrib!BF142:BI142, Detailed_Demanding_x_Doc_Attrib!BP142:BQ142, Detailed_Demanding_x_Doc_Attrib!BW142:BX142)</f>
        <v>10.909090909090908</v>
      </c>
      <c r="AD94" s="195">
        <f>MAX(Detailed_Demanding_x_Doc_Attrib!BF142:BX142)</f>
        <v>10.909090909090908</v>
      </c>
      <c r="AE94" s="195">
        <f>Detailed_Demanding_x_Doc_Attrib!BY142</f>
        <v>0</v>
      </c>
      <c r="AF94" s="195">
        <f>MAX(Detailed_Demanding_x_Doc_Attrib!BZ142)</f>
        <v>0</v>
      </c>
      <c r="AG94" s="195">
        <f>MAX(Detailed_Demanding_x_Doc_Attrib!CA142)</f>
        <v>0</v>
      </c>
      <c r="AH94" s="195">
        <f>MAX(Detailed_Demanding_x_Doc_Attrib!CB142)</f>
        <v>0</v>
      </c>
      <c r="AI94" s="195">
        <f>MAX(Detailed_Demanding_x_Doc_Attrib!CC142)</f>
        <v>0</v>
      </c>
      <c r="AJ94" s="195">
        <f>MAX(Detailed_Demanding_x_Doc_Attrib!CD142)</f>
        <v>0</v>
      </c>
      <c r="AK94" s="195">
        <f>MAX(Detailed_Demanding_x_Doc_Attrib!CE142)</f>
        <v>0</v>
      </c>
      <c r="AL94" s="195">
        <f>MAX(Detailed_Demanding_x_Doc_Attrib!CF142:CF142)</f>
        <v>0</v>
      </c>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row>
    <row r="95" spans="1:102">
      <c r="A95" s="82" t="s">
        <v>280</v>
      </c>
      <c r="B95" s="82" t="s">
        <v>565</v>
      </c>
      <c r="C95" s="82" t="s">
        <v>353</v>
      </c>
      <c r="D95" s="82" t="s">
        <v>618</v>
      </c>
      <c r="E95" s="165" t="s">
        <v>603</v>
      </c>
      <c r="F95" s="195">
        <f>MAX(Detailed_Demanding_x_Doc_Attrib!I143:L143)</f>
        <v>1.8181818181818181</v>
      </c>
      <c r="G95" s="195">
        <f>MAX(Detailed_Demanding_x_Doc_Attrib!N143:O143)</f>
        <v>0</v>
      </c>
      <c r="H95" s="195">
        <f>Detailed_Demanding_x_Doc_Attrib!P143</f>
        <v>0</v>
      </c>
      <c r="I95" s="195">
        <f>Detailed_Demanding_x_Doc_Attrib!Q143</f>
        <v>0.91818181818181821</v>
      </c>
      <c r="J95" s="195">
        <f t="shared" si="1"/>
        <v>1.8181818181818181</v>
      </c>
      <c r="K95" s="195">
        <f>Detailed_Demanding_x_Doc_Attrib!R143</f>
        <v>0</v>
      </c>
      <c r="L95" s="195">
        <f>Detailed_Demanding_x_Doc_Attrib!S143</f>
        <v>0</v>
      </c>
      <c r="M95" s="195">
        <f>Detailed_Demanding_x_Doc_Attrib!T143</f>
        <v>0</v>
      </c>
      <c r="N95" s="195">
        <f>Detailed_Demanding_x_Doc_Attrib!U143</f>
        <v>0</v>
      </c>
      <c r="O95" s="195">
        <f>Detailed_Demanding_x_Doc_Attrib!V143</f>
        <v>0</v>
      </c>
      <c r="P95" s="195">
        <f>Detailed_Demanding_x_Doc_Attrib!W143</f>
        <v>0</v>
      </c>
      <c r="Q95" s="195">
        <f>Detailed_Demanding_x_Doc_Attrib!X143</f>
        <v>0</v>
      </c>
      <c r="R95" s="195">
        <f>MAX(Detailed_Demanding_x_Doc_Attrib!Z143:AB143)</f>
        <v>0</v>
      </c>
      <c r="S95" s="195">
        <f>MAX(Detailed_Demanding_x_Doc_Attrib!AC143)</f>
        <v>0</v>
      </c>
      <c r="T95" s="195">
        <f>MAX(Detailed_Demanding_x_Doc_Attrib!AD143:AF143)</f>
        <v>0</v>
      </c>
      <c r="U95" s="195">
        <f>MAX(Detailed_Demanding_x_Doc_Attrib!AG143:AH143)</f>
        <v>0</v>
      </c>
      <c r="V95" s="195">
        <f>MAX(Detailed_Demanding_x_Doc_Attrib!AJ143)</f>
        <v>0</v>
      </c>
      <c r="W95" s="195">
        <f>MAX(Detailed_Demanding_x_Doc_Attrib!AM143:AW143)</f>
        <v>0</v>
      </c>
      <c r="X95" s="195">
        <f>MAX(Detailed_Demanding_x_Doc_Attrib!AX143)</f>
        <v>0</v>
      </c>
      <c r="Y95" s="195">
        <f>MAX(Detailed_Demanding_x_Doc_Attrib!AY143)</f>
        <v>0</v>
      </c>
      <c r="Z95" s="195">
        <f>MAX(Detailed_Demanding_x_Doc_Attrib!BC143:BE143)</f>
        <v>0</v>
      </c>
      <c r="AA95" s="195">
        <f>MAX(Detailed_Demanding_x_Doc_Attrib!BJ143:BQ143)</f>
        <v>0</v>
      </c>
      <c r="AB95" s="195">
        <f>MAX(Detailed_Demanding_x_Doc_Attrib!BO143:BV143)</f>
        <v>0</v>
      </c>
      <c r="AC95" s="195">
        <f>MAX(Detailed_Demanding_x_Doc_Attrib!BF143:BI143, Detailed_Demanding_x_Doc_Attrib!BP143:BQ143, Detailed_Demanding_x_Doc_Attrib!BW143:BX143)</f>
        <v>0</v>
      </c>
      <c r="AD95" s="195">
        <f>MAX(Detailed_Demanding_x_Doc_Attrib!BF143:BX143)</f>
        <v>0</v>
      </c>
      <c r="AE95" s="195">
        <f>Detailed_Demanding_x_Doc_Attrib!BY143</f>
        <v>0</v>
      </c>
      <c r="AF95" s="195">
        <f>MAX(Detailed_Demanding_x_Doc_Attrib!BZ143)</f>
        <v>0</v>
      </c>
      <c r="AG95" s="195">
        <f>MAX(Detailed_Demanding_x_Doc_Attrib!CA143)</f>
        <v>0</v>
      </c>
      <c r="AH95" s="195">
        <f>MAX(Detailed_Demanding_x_Doc_Attrib!CB143)</f>
        <v>3.6363636363636362</v>
      </c>
      <c r="AI95" s="195">
        <f>MAX(Detailed_Demanding_x_Doc_Attrib!CC143)</f>
        <v>0</v>
      </c>
      <c r="AJ95" s="195">
        <f>MAX(Detailed_Demanding_x_Doc_Attrib!CD143)</f>
        <v>0</v>
      </c>
      <c r="AK95" s="195">
        <f>MAX(Detailed_Demanding_x_Doc_Attrib!CE143)</f>
        <v>0</v>
      </c>
      <c r="AL95" s="195">
        <f>MAX(Detailed_Demanding_x_Doc_Attrib!CF143:CF143)</f>
        <v>0</v>
      </c>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row>
    <row r="96" spans="1:102">
      <c r="A96" s="82" t="s">
        <v>280</v>
      </c>
      <c r="B96" s="82" t="s">
        <v>565</v>
      </c>
      <c r="C96" s="82" t="s">
        <v>368</v>
      </c>
      <c r="D96" s="82" t="s">
        <v>360</v>
      </c>
      <c r="E96" s="165" t="s">
        <v>12</v>
      </c>
      <c r="F96" s="195">
        <f>MAX(Detailed_Demanding_x_Doc_Attrib!I144:L144)</f>
        <v>0.72727272727272729</v>
      </c>
      <c r="G96" s="195">
        <f>MAX(Detailed_Demanding_x_Doc_Attrib!N144:O144)</f>
        <v>0</v>
      </c>
      <c r="H96" s="195">
        <f>Detailed_Demanding_x_Doc_Attrib!P144</f>
        <v>0</v>
      </c>
      <c r="I96" s="195">
        <f>Detailed_Demanding_x_Doc_Attrib!Q144</f>
        <v>0</v>
      </c>
      <c r="J96" s="195">
        <f t="shared" si="1"/>
        <v>0.72727272727272729</v>
      </c>
      <c r="K96" s="195">
        <f>Detailed_Demanding_x_Doc_Attrib!R144</f>
        <v>0</v>
      </c>
      <c r="L96" s="195">
        <f>Detailed_Demanding_x_Doc_Attrib!S144</f>
        <v>0</v>
      </c>
      <c r="M96" s="195">
        <f>Detailed_Demanding_x_Doc_Attrib!T144</f>
        <v>0</v>
      </c>
      <c r="N96" s="195">
        <f>Detailed_Demanding_x_Doc_Attrib!U144</f>
        <v>0</v>
      </c>
      <c r="O96" s="195">
        <f>Detailed_Demanding_x_Doc_Attrib!V144</f>
        <v>0</v>
      </c>
      <c r="P96" s="195">
        <f>Detailed_Demanding_x_Doc_Attrib!W144</f>
        <v>0</v>
      </c>
      <c r="Q96" s="195">
        <f>Detailed_Demanding_x_Doc_Attrib!X144</f>
        <v>0</v>
      </c>
      <c r="R96" s="195">
        <f>MAX(Detailed_Demanding_x_Doc_Attrib!Z144:AB144)</f>
        <v>0</v>
      </c>
      <c r="S96" s="195">
        <f>MAX(Detailed_Demanding_x_Doc_Attrib!AC144)</f>
        <v>0</v>
      </c>
      <c r="T96" s="195">
        <f>MAX(Detailed_Demanding_x_Doc_Attrib!AD144:AF144)</f>
        <v>0</v>
      </c>
      <c r="U96" s="195">
        <f>MAX(Detailed_Demanding_x_Doc_Attrib!AG144:AH144)</f>
        <v>0</v>
      </c>
      <c r="V96" s="195">
        <f>MAX(Detailed_Demanding_x_Doc_Attrib!AJ144)</f>
        <v>0</v>
      </c>
      <c r="W96" s="195">
        <f>MAX(Detailed_Demanding_x_Doc_Attrib!AM144:AW144)</f>
        <v>0</v>
      </c>
      <c r="X96" s="195">
        <f>MAX(Detailed_Demanding_x_Doc_Attrib!AX144)</f>
        <v>0</v>
      </c>
      <c r="Y96" s="195">
        <f>MAX(Detailed_Demanding_x_Doc_Attrib!AY144)</f>
        <v>0</v>
      </c>
      <c r="Z96" s="195">
        <f>MAX(Detailed_Demanding_x_Doc_Attrib!BC144:BE144)</f>
        <v>0</v>
      </c>
      <c r="AA96" s="195">
        <f>MAX(Detailed_Demanding_x_Doc_Attrib!BJ144:BQ144)</f>
        <v>0</v>
      </c>
      <c r="AB96" s="195">
        <f>MAX(Detailed_Demanding_x_Doc_Attrib!BO144:BV144)</f>
        <v>0</v>
      </c>
      <c r="AC96" s="195">
        <f>MAX(Detailed_Demanding_x_Doc_Attrib!BF144:BI144, Detailed_Demanding_x_Doc_Attrib!BP144:BQ144, Detailed_Demanding_x_Doc_Attrib!BW144:BX144)</f>
        <v>0</v>
      </c>
      <c r="AD96" s="195">
        <f>MAX(Detailed_Demanding_x_Doc_Attrib!BF144:BX144)</f>
        <v>0</v>
      </c>
      <c r="AE96" s="195">
        <f>Detailed_Demanding_x_Doc_Attrib!BY144</f>
        <v>0</v>
      </c>
      <c r="AF96" s="195">
        <f>MAX(Detailed_Demanding_x_Doc_Attrib!BZ144)</f>
        <v>0</v>
      </c>
      <c r="AG96" s="195">
        <f>MAX(Detailed_Demanding_x_Doc_Attrib!CA144)</f>
        <v>0</v>
      </c>
      <c r="AH96" s="195">
        <f>MAX(Detailed_Demanding_x_Doc_Attrib!CB144)</f>
        <v>0</v>
      </c>
      <c r="AI96" s="195">
        <f>MAX(Detailed_Demanding_x_Doc_Attrib!CC144)</f>
        <v>0</v>
      </c>
      <c r="AJ96" s="195">
        <f>MAX(Detailed_Demanding_x_Doc_Attrib!CD144)</f>
        <v>0</v>
      </c>
      <c r="AK96" s="195">
        <f>MAX(Detailed_Demanding_x_Doc_Attrib!CE144)</f>
        <v>0</v>
      </c>
      <c r="AL96" s="195">
        <f>MAX(Detailed_Demanding_x_Doc_Attrib!CF144:CF144)</f>
        <v>0</v>
      </c>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row>
    <row r="97" spans="1:102">
      <c r="A97" s="82" t="s">
        <v>281</v>
      </c>
      <c r="B97" s="82" t="s">
        <v>565</v>
      </c>
      <c r="C97" s="82" t="s">
        <v>364</v>
      </c>
      <c r="D97" s="82" t="s">
        <v>618</v>
      </c>
      <c r="E97" s="165" t="s">
        <v>572</v>
      </c>
      <c r="F97" s="195">
        <f>MAX(Detailed_Demanding_x_Doc_Attrib!I145:L145)</f>
        <v>0</v>
      </c>
      <c r="G97" s="195">
        <f>MAX(Detailed_Demanding_x_Doc_Attrib!N145:O145)</f>
        <v>0</v>
      </c>
      <c r="H97" s="195">
        <f>Detailed_Demanding_x_Doc_Attrib!P145</f>
        <v>0</v>
      </c>
      <c r="I97" s="195">
        <f>Detailed_Demanding_x_Doc_Attrib!Q145</f>
        <v>0.10292993630573249</v>
      </c>
      <c r="J97" s="195">
        <f t="shared" si="1"/>
        <v>0.10292993630573249</v>
      </c>
      <c r="K97" s="195">
        <f>Detailed_Demanding_x_Doc_Attrib!R145</f>
        <v>0</v>
      </c>
      <c r="L97" s="195">
        <f>Detailed_Demanding_x_Doc_Attrib!S145</f>
        <v>0</v>
      </c>
      <c r="M97" s="195">
        <f>Detailed_Demanding_x_Doc_Attrib!T145</f>
        <v>0</v>
      </c>
      <c r="N97" s="195">
        <f>Detailed_Demanding_x_Doc_Attrib!U145</f>
        <v>0</v>
      </c>
      <c r="O97" s="195">
        <f>Detailed_Demanding_x_Doc_Attrib!V145</f>
        <v>0</v>
      </c>
      <c r="P97" s="195">
        <f>Detailed_Demanding_x_Doc_Attrib!W145</f>
        <v>0</v>
      </c>
      <c r="Q97" s="195">
        <f>Detailed_Demanding_x_Doc_Attrib!X145</f>
        <v>0</v>
      </c>
      <c r="R97" s="195">
        <f>MAX(Detailed_Demanding_x_Doc_Attrib!Z145:AB145)</f>
        <v>0</v>
      </c>
      <c r="S97" s="195">
        <f>MAX(Detailed_Demanding_x_Doc_Attrib!AC145)</f>
        <v>0</v>
      </c>
      <c r="T97" s="195">
        <f>MAX(Detailed_Demanding_x_Doc_Attrib!AD145:AF145)</f>
        <v>0</v>
      </c>
      <c r="U97" s="195">
        <f>MAX(Detailed_Demanding_x_Doc_Attrib!AG145:AH145)</f>
        <v>0</v>
      </c>
      <c r="V97" s="195">
        <f>MAX(Detailed_Demanding_x_Doc_Attrib!AJ145)</f>
        <v>0</v>
      </c>
      <c r="W97" s="195">
        <f>MAX(Detailed_Demanding_x_Doc_Attrib!AM145:AW145)</f>
        <v>0</v>
      </c>
      <c r="X97" s="195">
        <f>MAX(Detailed_Demanding_x_Doc_Attrib!AX145)</f>
        <v>0</v>
      </c>
      <c r="Y97" s="195">
        <f>MAX(Detailed_Demanding_x_Doc_Attrib!AY145)</f>
        <v>0</v>
      </c>
      <c r="Z97" s="195">
        <f>MAX(Detailed_Demanding_x_Doc_Attrib!BC145:BE145)</f>
        <v>0</v>
      </c>
      <c r="AA97" s="195">
        <f>MAX(Detailed_Demanding_x_Doc_Attrib!BJ145:BQ145)</f>
        <v>0</v>
      </c>
      <c r="AB97" s="195">
        <f>MAX(Detailed_Demanding_x_Doc_Attrib!BO145:BV145)</f>
        <v>0</v>
      </c>
      <c r="AC97" s="195">
        <f>MAX(Detailed_Demanding_x_Doc_Attrib!BF145:BI145, Detailed_Demanding_x_Doc_Attrib!BP145:BQ145, Detailed_Demanding_x_Doc_Attrib!BW145:BX145)</f>
        <v>0</v>
      </c>
      <c r="AD97" s="195">
        <f>MAX(Detailed_Demanding_x_Doc_Attrib!BF145:BX145)</f>
        <v>0</v>
      </c>
      <c r="AE97" s="195">
        <f>Detailed_Demanding_x_Doc_Attrib!BY145</f>
        <v>0</v>
      </c>
      <c r="AF97" s="195">
        <f>MAX(Detailed_Demanding_x_Doc_Attrib!BZ145)</f>
        <v>0</v>
      </c>
      <c r="AG97" s="195">
        <f>MAX(Detailed_Demanding_x_Doc_Attrib!CA145)</f>
        <v>0</v>
      </c>
      <c r="AH97" s="195">
        <f>MAX(Detailed_Demanding_x_Doc_Attrib!CB145)</f>
        <v>0</v>
      </c>
      <c r="AI97" s="195">
        <f>MAX(Detailed_Demanding_x_Doc_Attrib!CC145)</f>
        <v>0</v>
      </c>
      <c r="AJ97" s="195">
        <f>MAX(Detailed_Demanding_x_Doc_Attrib!CD145)</f>
        <v>0</v>
      </c>
      <c r="AK97" s="195">
        <f>MAX(Detailed_Demanding_x_Doc_Attrib!CE145)</f>
        <v>0.91719745222929949</v>
      </c>
      <c r="AL97" s="195">
        <f>MAX(Detailed_Demanding_x_Doc_Attrib!CF145:CF145)</f>
        <v>0</v>
      </c>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row>
    <row r="98" spans="1:102">
      <c r="A98" s="82" t="s">
        <v>281</v>
      </c>
      <c r="B98" s="82" t="s">
        <v>573</v>
      </c>
      <c r="C98" s="82" t="s">
        <v>364</v>
      </c>
      <c r="D98" s="82" t="s">
        <v>618</v>
      </c>
      <c r="E98" s="165" t="s">
        <v>530</v>
      </c>
      <c r="F98" s="195">
        <f>MAX(Detailed_Demanding_x_Doc_Attrib!I146:L146)</f>
        <v>0</v>
      </c>
      <c r="G98" s="195">
        <f>MAX(Detailed_Demanding_x_Doc_Attrib!N146:O146)</f>
        <v>0</v>
      </c>
      <c r="H98" s="195">
        <f>Detailed_Demanding_x_Doc_Attrib!P146</f>
        <v>0</v>
      </c>
      <c r="I98" s="195">
        <f>Detailed_Demanding_x_Doc_Attrib!Q146</f>
        <v>0.1286624203821656</v>
      </c>
      <c r="J98" s="195">
        <f t="shared" si="1"/>
        <v>0.1286624203821656</v>
      </c>
      <c r="K98" s="195">
        <f>Detailed_Demanding_x_Doc_Attrib!R146</f>
        <v>0</v>
      </c>
      <c r="L98" s="195">
        <f>Detailed_Demanding_x_Doc_Attrib!S146</f>
        <v>0</v>
      </c>
      <c r="M98" s="195">
        <f>Detailed_Demanding_x_Doc_Attrib!T146</f>
        <v>0</v>
      </c>
      <c r="N98" s="195">
        <f>Detailed_Demanding_x_Doc_Attrib!U146</f>
        <v>0</v>
      </c>
      <c r="O98" s="195">
        <f>Detailed_Demanding_x_Doc_Attrib!V146</f>
        <v>0</v>
      </c>
      <c r="P98" s="195">
        <f>Detailed_Demanding_x_Doc_Attrib!W146</f>
        <v>0</v>
      </c>
      <c r="Q98" s="195">
        <f>Detailed_Demanding_x_Doc_Attrib!X146</f>
        <v>0</v>
      </c>
      <c r="R98" s="195">
        <f>MAX(Detailed_Demanding_x_Doc_Attrib!Z146:AB146)</f>
        <v>0</v>
      </c>
      <c r="S98" s="195">
        <f>MAX(Detailed_Demanding_x_Doc_Attrib!AC146)</f>
        <v>0</v>
      </c>
      <c r="T98" s="195">
        <f>MAX(Detailed_Demanding_x_Doc_Attrib!AD146:AF146)</f>
        <v>0</v>
      </c>
      <c r="U98" s="195">
        <f>MAX(Detailed_Demanding_x_Doc_Attrib!AG146:AH146)</f>
        <v>0</v>
      </c>
      <c r="V98" s="195">
        <f>MAX(Detailed_Demanding_x_Doc_Attrib!AJ146)</f>
        <v>0</v>
      </c>
      <c r="W98" s="195">
        <f>MAX(Detailed_Demanding_x_Doc_Attrib!AM146:AW146)</f>
        <v>0</v>
      </c>
      <c r="X98" s="195">
        <f>MAX(Detailed_Demanding_x_Doc_Attrib!AX146)</f>
        <v>0</v>
      </c>
      <c r="Y98" s="195">
        <f>MAX(Detailed_Demanding_x_Doc_Attrib!AY146)</f>
        <v>0</v>
      </c>
      <c r="Z98" s="195">
        <f>MAX(Detailed_Demanding_x_Doc_Attrib!BC146:BE146)</f>
        <v>0</v>
      </c>
      <c r="AA98" s="195">
        <f>MAX(Detailed_Demanding_x_Doc_Attrib!BJ146:BQ146)</f>
        <v>0</v>
      </c>
      <c r="AB98" s="195">
        <f>MAX(Detailed_Demanding_x_Doc_Attrib!BO146:BV146)</f>
        <v>0</v>
      </c>
      <c r="AC98" s="195">
        <f>MAX(Detailed_Demanding_x_Doc_Attrib!BF146:BI146, Detailed_Demanding_x_Doc_Attrib!BP146:BQ146, Detailed_Demanding_x_Doc_Attrib!BW146:BX146)</f>
        <v>0</v>
      </c>
      <c r="AD98" s="195">
        <f>MAX(Detailed_Demanding_x_Doc_Attrib!BF146:BX146)</f>
        <v>0</v>
      </c>
      <c r="AE98" s="195">
        <f>Detailed_Demanding_x_Doc_Attrib!BY146</f>
        <v>0</v>
      </c>
      <c r="AF98" s="195">
        <f>MAX(Detailed_Demanding_x_Doc_Attrib!BZ146)</f>
        <v>0</v>
      </c>
      <c r="AG98" s="195">
        <f>MAX(Detailed_Demanding_x_Doc_Attrib!CA146)</f>
        <v>0</v>
      </c>
      <c r="AH98" s="195">
        <f>MAX(Detailed_Demanding_x_Doc_Attrib!CB146)</f>
        <v>0</v>
      </c>
      <c r="AI98" s="195">
        <f>MAX(Detailed_Demanding_x_Doc_Attrib!CC146)</f>
        <v>0</v>
      </c>
      <c r="AJ98" s="195">
        <f>MAX(Detailed_Demanding_x_Doc_Attrib!CD146)</f>
        <v>1.0191082802547771</v>
      </c>
      <c r="AK98" s="195">
        <f>MAX(Detailed_Demanding_x_Doc_Attrib!CE146)</f>
        <v>0</v>
      </c>
      <c r="AL98" s="195">
        <f>MAX(Detailed_Demanding_x_Doc_Attrib!CF146:CF146)</f>
        <v>0</v>
      </c>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row>
    <row r="99" spans="1:102">
      <c r="A99" s="82" t="s">
        <v>281</v>
      </c>
      <c r="B99" s="82" t="s">
        <v>567</v>
      </c>
      <c r="C99" s="82" t="s">
        <v>273</v>
      </c>
      <c r="D99" s="82" t="s">
        <v>354</v>
      </c>
      <c r="E99" s="165" t="s">
        <v>1064</v>
      </c>
      <c r="F99" s="195">
        <f>MAX(Detailed_Demanding_x_Doc_Attrib!I147:L147)</f>
        <v>0</v>
      </c>
      <c r="G99" s="195">
        <f>MAX(Detailed_Demanding_x_Doc_Attrib!N147:O147)</f>
        <v>0</v>
      </c>
      <c r="H99" s="195">
        <f>Detailed_Demanding_x_Doc_Attrib!P147</f>
        <v>0</v>
      </c>
      <c r="I99" s="195">
        <f>Detailed_Demanding_x_Doc_Attrib!Q147</f>
        <v>0</v>
      </c>
      <c r="J99" s="195">
        <f t="shared" si="1"/>
        <v>0</v>
      </c>
      <c r="K99" s="195">
        <f>Detailed_Demanding_x_Doc_Attrib!R147</f>
        <v>0</v>
      </c>
      <c r="L99" s="195">
        <f>Detailed_Demanding_x_Doc_Attrib!S147</f>
        <v>2.0382165605095541</v>
      </c>
      <c r="M99" s="195">
        <f>Detailed_Demanding_x_Doc_Attrib!T147</f>
        <v>0</v>
      </c>
      <c r="N99" s="195">
        <f>Detailed_Demanding_x_Doc_Attrib!U147</f>
        <v>0</v>
      </c>
      <c r="O99" s="195">
        <f>Detailed_Demanding_x_Doc_Attrib!V147</f>
        <v>0</v>
      </c>
      <c r="P99" s="195">
        <f>Detailed_Demanding_x_Doc_Attrib!W147</f>
        <v>0</v>
      </c>
      <c r="Q99" s="195">
        <f>Detailed_Demanding_x_Doc_Attrib!X147</f>
        <v>0</v>
      </c>
      <c r="R99" s="195">
        <f>MAX(Detailed_Demanding_x_Doc_Attrib!Z147:AB147)</f>
        <v>0</v>
      </c>
      <c r="S99" s="195">
        <f>MAX(Detailed_Demanding_x_Doc_Attrib!AC147)</f>
        <v>0</v>
      </c>
      <c r="T99" s="195">
        <f>MAX(Detailed_Demanding_x_Doc_Attrib!AD147:AF147)</f>
        <v>0</v>
      </c>
      <c r="U99" s="195">
        <f>MAX(Detailed_Demanding_x_Doc_Attrib!AG147:AH147)</f>
        <v>0</v>
      </c>
      <c r="V99" s="195">
        <f>MAX(Detailed_Demanding_x_Doc_Attrib!AJ147)</f>
        <v>0</v>
      </c>
      <c r="W99" s="195">
        <f>MAX(Detailed_Demanding_x_Doc_Attrib!AM147:AW147)</f>
        <v>0</v>
      </c>
      <c r="X99" s="195">
        <f>MAX(Detailed_Demanding_x_Doc_Attrib!AX147)</f>
        <v>0</v>
      </c>
      <c r="Y99" s="195">
        <f>MAX(Detailed_Demanding_x_Doc_Attrib!AY147)</f>
        <v>0</v>
      </c>
      <c r="Z99" s="195">
        <f>MAX(Detailed_Demanding_x_Doc_Attrib!BC147:BE147)</f>
        <v>0</v>
      </c>
      <c r="AA99" s="195">
        <f>MAX(Detailed_Demanding_x_Doc_Attrib!BJ147:BQ147)</f>
        <v>0</v>
      </c>
      <c r="AB99" s="195">
        <f>MAX(Detailed_Demanding_x_Doc_Attrib!BO147:BV147)</f>
        <v>0.50955414012738853</v>
      </c>
      <c r="AC99" s="195">
        <f>MAX(Detailed_Demanding_x_Doc_Attrib!BF147:BI147, Detailed_Demanding_x_Doc_Attrib!BP147:BQ147, Detailed_Demanding_x_Doc_Attrib!BW147:BX147)</f>
        <v>0</v>
      </c>
      <c r="AD99" s="195">
        <f>MAX(Detailed_Demanding_x_Doc_Attrib!BF147:BX147)</f>
        <v>0.50955414012738853</v>
      </c>
      <c r="AE99" s="195">
        <f>Detailed_Demanding_x_Doc_Attrib!BY147</f>
        <v>0</v>
      </c>
      <c r="AF99" s="195">
        <f>MAX(Detailed_Demanding_x_Doc_Attrib!BZ147)</f>
        <v>0</v>
      </c>
      <c r="AG99" s="195">
        <f>MAX(Detailed_Demanding_x_Doc_Attrib!CA147)</f>
        <v>0</v>
      </c>
      <c r="AH99" s="195">
        <f>MAX(Detailed_Demanding_x_Doc_Attrib!CB147)</f>
        <v>0</v>
      </c>
      <c r="AI99" s="195">
        <f>MAX(Detailed_Demanding_x_Doc_Attrib!CC147)</f>
        <v>0</v>
      </c>
      <c r="AJ99" s="195">
        <f>MAX(Detailed_Demanding_x_Doc_Attrib!CD147)</f>
        <v>0</v>
      </c>
      <c r="AK99" s="195">
        <f>MAX(Detailed_Demanding_x_Doc_Attrib!CE147)</f>
        <v>0</v>
      </c>
      <c r="AL99" s="195">
        <f>MAX(Detailed_Demanding_x_Doc_Attrib!CF147:CF147)</f>
        <v>0</v>
      </c>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row>
    <row r="100" spans="1:102">
      <c r="A100" s="82" t="s">
        <v>281</v>
      </c>
      <c r="B100" s="82" t="s">
        <v>573</v>
      </c>
      <c r="C100" s="82" t="s">
        <v>363</v>
      </c>
      <c r="D100" s="82" t="s">
        <v>618</v>
      </c>
      <c r="E100" s="165" t="s">
        <v>517</v>
      </c>
      <c r="F100" s="195">
        <f>MAX(Detailed_Demanding_x_Doc_Attrib!I148:L148)</f>
        <v>0</v>
      </c>
      <c r="G100" s="195">
        <f>MAX(Detailed_Demanding_x_Doc_Attrib!N148:O148)</f>
        <v>0</v>
      </c>
      <c r="H100" s="195">
        <f>Detailed_Demanding_x_Doc_Attrib!P148</f>
        <v>0</v>
      </c>
      <c r="I100" s="195">
        <f>Detailed_Demanding_x_Doc_Attrib!Q148</f>
        <v>0</v>
      </c>
      <c r="J100" s="195">
        <f t="shared" si="1"/>
        <v>0</v>
      </c>
      <c r="K100" s="195">
        <f>Detailed_Demanding_x_Doc_Attrib!R148</f>
        <v>0</v>
      </c>
      <c r="L100" s="195">
        <f>Detailed_Demanding_x_Doc_Attrib!S148</f>
        <v>0.40764331210191085</v>
      </c>
      <c r="M100" s="195">
        <f>Detailed_Demanding_x_Doc_Attrib!T148</f>
        <v>0</v>
      </c>
      <c r="N100" s="195">
        <f>Detailed_Demanding_x_Doc_Attrib!U148</f>
        <v>0</v>
      </c>
      <c r="O100" s="195">
        <f>Detailed_Demanding_x_Doc_Attrib!V148</f>
        <v>0</v>
      </c>
      <c r="P100" s="195">
        <f>Detailed_Demanding_x_Doc_Attrib!W148</f>
        <v>0</v>
      </c>
      <c r="Q100" s="195">
        <f>Detailed_Demanding_x_Doc_Attrib!X148</f>
        <v>0</v>
      </c>
      <c r="R100" s="195">
        <f>MAX(Detailed_Demanding_x_Doc_Attrib!Z148:AB148)</f>
        <v>0</v>
      </c>
      <c r="S100" s="195">
        <f>MAX(Detailed_Demanding_x_Doc_Attrib!AC148)</f>
        <v>0</v>
      </c>
      <c r="T100" s="195">
        <f>MAX(Detailed_Demanding_x_Doc_Attrib!AD148:AF148)</f>
        <v>0</v>
      </c>
      <c r="U100" s="195">
        <f>MAX(Detailed_Demanding_x_Doc_Attrib!AG148:AH148)</f>
        <v>0</v>
      </c>
      <c r="V100" s="195">
        <f>MAX(Detailed_Demanding_x_Doc_Attrib!AJ148)</f>
        <v>0</v>
      </c>
      <c r="W100" s="195">
        <f>MAX(Detailed_Demanding_x_Doc_Attrib!AM148:AW148)</f>
        <v>0</v>
      </c>
      <c r="X100" s="195">
        <f>MAX(Detailed_Demanding_x_Doc_Attrib!AX148)</f>
        <v>0</v>
      </c>
      <c r="Y100" s="195">
        <f>MAX(Detailed_Demanding_x_Doc_Attrib!AY148)</f>
        <v>0</v>
      </c>
      <c r="Z100" s="195">
        <f>MAX(Detailed_Demanding_x_Doc_Attrib!BC148:BE148)</f>
        <v>0</v>
      </c>
      <c r="AA100" s="195">
        <f>MAX(Detailed_Demanding_x_Doc_Attrib!BJ148:BQ148)</f>
        <v>0</v>
      </c>
      <c r="AB100" s="195">
        <f>MAX(Detailed_Demanding_x_Doc_Attrib!BO148:BV148)</f>
        <v>0</v>
      </c>
      <c r="AC100" s="195">
        <f>MAX(Detailed_Demanding_x_Doc_Attrib!BF148:BI148, Detailed_Demanding_x_Doc_Attrib!BP148:BQ148, Detailed_Demanding_x_Doc_Attrib!BW148:BX148)</f>
        <v>0</v>
      </c>
      <c r="AD100" s="195">
        <f>MAX(Detailed_Demanding_x_Doc_Attrib!BF148:BX148)</f>
        <v>0</v>
      </c>
      <c r="AE100" s="195">
        <f>Detailed_Demanding_x_Doc_Attrib!BY148</f>
        <v>0</v>
      </c>
      <c r="AF100" s="195">
        <f>MAX(Detailed_Demanding_x_Doc_Attrib!BZ148)</f>
        <v>0</v>
      </c>
      <c r="AG100" s="195">
        <f>MAX(Detailed_Demanding_x_Doc_Attrib!CA148)</f>
        <v>0</v>
      </c>
      <c r="AH100" s="195">
        <f>MAX(Detailed_Demanding_x_Doc_Attrib!CB148)</f>
        <v>0</v>
      </c>
      <c r="AI100" s="195">
        <f>MAX(Detailed_Demanding_x_Doc_Attrib!CC148)</f>
        <v>0</v>
      </c>
      <c r="AJ100" s="195">
        <f>MAX(Detailed_Demanding_x_Doc_Attrib!CD148)</f>
        <v>0.40764331210191085</v>
      </c>
      <c r="AK100" s="195">
        <f>MAX(Detailed_Demanding_x_Doc_Attrib!CE148)</f>
        <v>0</v>
      </c>
      <c r="AL100" s="195">
        <f>MAX(Detailed_Demanding_x_Doc_Attrib!CF148:CF148)</f>
        <v>0</v>
      </c>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row>
    <row r="101" spans="1:102">
      <c r="A101" s="82" t="s">
        <v>281</v>
      </c>
      <c r="B101" s="82" t="s">
        <v>573</v>
      </c>
      <c r="C101" s="82" t="s">
        <v>363</v>
      </c>
      <c r="D101" s="82" t="s">
        <v>618</v>
      </c>
      <c r="E101" s="165" t="s">
        <v>914</v>
      </c>
      <c r="F101" s="195">
        <f>MAX(Detailed_Demanding_x_Doc_Attrib!I149:L149)</f>
        <v>0</v>
      </c>
      <c r="G101" s="195">
        <f>MAX(Detailed_Demanding_x_Doc_Attrib!N149:O149)</f>
        <v>0</v>
      </c>
      <c r="H101" s="195">
        <f>Detailed_Demanding_x_Doc_Attrib!P149</f>
        <v>0</v>
      </c>
      <c r="I101" s="195">
        <f>Detailed_Demanding_x_Doc_Attrib!Q149</f>
        <v>0</v>
      </c>
      <c r="J101" s="195">
        <f t="shared" si="1"/>
        <v>0</v>
      </c>
      <c r="K101" s="195">
        <f>Detailed_Demanding_x_Doc_Attrib!R149</f>
        <v>0</v>
      </c>
      <c r="L101" s="195">
        <f>Detailed_Demanding_x_Doc_Attrib!S149</f>
        <v>0</v>
      </c>
      <c r="M101" s="195">
        <f>Detailed_Demanding_x_Doc_Attrib!T149</f>
        <v>0</v>
      </c>
      <c r="N101" s="195">
        <f>Detailed_Demanding_x_Doc_Attrib!U149</f>
        <v>0</v>
      </c>
      <c r="O101" s="195">
        <f>Detailed_Demanding_x_Doc_Attrib!V149</f>
        <v>0</v>
      </c>
      <c r="P101" s="195">
        <f>Detailed_Demanding_x_Doc_Attrib!W149</f>
        <v>0</v>
      </c>
      <c r="Q101" s="195">
        <f>Detailed_Demanding_x_Doc_Attrib!X149</f>
        <v>0</v>
      </c>
      <c r="R101" s="195">
        <f>MAX(Detailed_Demanding_x_Doc_Attrib!Z149:AB149)</f>
        <v>0</v>
      </c>
      <c r="S101" s="195">
        <f>MAX(Detailed_Demanding_x_Doc_Attrib!AC149)</f>
        <v>0</v>
      </c>
      <c r="T101" s="195">
        <f>MAX(Detailed_Demanding_x_Doc_Attrib!AD149:AF149)</f>
        <v>0</v>
      </c>
      <c r="U101" s="195">
        <f>MAX(Detailed_Demanding_x_Doc_Attrib!AG149:AH149)</f>
        <v>0</v>
      </c>
      <c r="V101" s="195">
        <f>MAX(Detailed_Demanding_x_Doc_Attrib!AJ149)</f>
        <v>0</v>
      </c>
      <c r="W101" s="195">
        <f>MAX(Detailed_Demanding_x_Doc_Attrib!AM149:AW149)</f>
        <v>0</v>
      </c>
      <c r="X101" s="195">
        <f>MAX(Detailed_Demanding_x_Doc_Attrib!AX149)</f>
        <v>0</v>
      </c>
      <c r="Y101" s="195">
        <f>MAX(Detailed_Demanding_x_Doc_Attrib!AY149)</f>
        <v>0</v>
      </c>
      <c r="Z101" s="195">
        <f>MAX(Detailed_Demanding_x_Doc_Attrib!BC149:BE149)</f>
        <v>0</v>
      </c>
      <c r="AA101" s="195">
        <f>MAX(Detailed_Demanding_x_Doc_Attrib!BJ149:BQ149)</f>
        <v>0</v>
      </c>
      <c r="AB101" s="195">
        <f>MAX(Detailed_Demanding_x_Doc_Attrib!BO149:BV149)</f>
        <v>0</v>
      </c>
      <c r="AC101" s="195">
        <f>MAX(Detailed_Demanding_x_Doc_Attrib!BF149:BI149, Detailed_Demanding_x_Doc_Attrib!BP149:BQ149, Detailed_Demanding_x_Doc_Attrib!BW149:BX149)</f>
        <v>0</v>
      </c>
      <c r="AD101" s="195">
        <f>MAX(Detailed_Demanding_x_Doc_Attrib!BF149:BX149)</f>
        <v>0</v>
      </c>
      <c r="AE101" s="195">
        <f>Detailed_Demanding_x_Doc_Attrib!BY149</f>
        <v>0</v>
      </c>
      <c r="AF101" s="195">
        <f>MAX(Detailed_Demanding_x_Doc_Attrib!BZ149)</f>
        <v>0</v>
      </c>
      <c r="AG101" s="195">
        <f>MAX(Detailed_Demanding_x_Doc_Attrib!CA149)</f>
        <v>0</v>
      </c>
      <c r="AH101" s="195">
        <f>MAX(Detailed_Demanding_x_Doc_Attrib!CB149)</f>
        <v>0</v>
      </c>
      <c r="AI101" s="195">
        <f>MAX(Detailed_Demanding_x_Doc_Attrib!CC149)</f>
        <v>0</v>
      </c>
      <c r="AJ101" s="195">
        <f>MAX(Detailed_Demanding_x_Doc_Attrib!CD149)</f>
        <v>1.1464968152866244</v>
      </c>
      <c r="AK101" s="195">
        <f>MAX(Detailed_Demanding_x_Doc_Attrib!CE149)</f>
        <v>0</v>
      </c>
      <c r="AL101" s="195">
        <f>MAX(Detailed_Demanding_x_Doc_Attrib!CF149:CF149)</f>
        <v>0</v>
      </c>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row>
    <row r="102" spans="1:102">
      <c r="A102" s="82" t="s">
        <v>281</v>
      </c>
      <c r="B102" s="82" t="s">
        <v>573</v>
      </c>
      <c r="C102" s="82" t="s">
        <v>363</v>
      </c>
      <c r="D102" s="82" t="s">
        <v>618</v>
      </c>
      <c r="E102" s="165" t="s">
        <v>513</v>
      </c>
      <c r="F102" s="195">
        <f>MAX(Detailed_Demanding_x_Doc_Attrib!I150:L150)</f>
        <v>0</v>
      </c>
      <c r="G102" s="195">
        <f>MAX(Detailed_Demanding_x_Doc_Attrib!N150:O150)</f>
        <v>0</v>
      </c>
      <c r="H102" s="195">
        <f>Detailed_Demanding_x_Doc_Attrib!P150</f>
        <v>0</v>
      </c>
      <c r="I102" s="195">
        <f>Detailed_Demanding_x_Doc_Attrib!Q150</f>
        <v>0</v>
      </c>
      <c r="J102" s="195">
        <f t="shared" si="1"/>
        <v>0</v>
      </c>
      <c r="K102" s="195">
        <f>Detailed_Demanding_x_Doc_Attrib!R150</f>
        <v>0</v>
      </c>
      <c r="L102" s="195">
        <f>Detailed_Demanding_x_Doc_Attrib!S150</f>
        <v>1.2229299363057324</v>
      </c>
      <c r="M102" s="195">
        <f>Detailed_Demanding_x_Doc_Attrib!T150</f>
        <v>0</v>
      </c>
      <c r="N102" s="195">
        <f>Detailed_Demanding_x_Doc_Attrib!U150</f>
        <v>0</v>
      </c>
      <c r="O102" s="195">
        <f>Detailed_Demanding_x_Doc_Attrib!V150</f>
        <v>0</v>
      </c>
      <c r="P102" s="195">
        <f>Detailed_Demanding_x_Doc_Attrib!W150</f>
        <v>0</v>
      </c>
      <c r="Q102" s="195">
        <f>Detailed_Demanding_x_Doc_Attrib!X150</f>
        <v>0</v>
      </c>
      <c r="R102" s="195">
        <f>MAX(Detailed_Demanding_x_Doc_Attrib!Z150:AB150)</f>
        <v>0</v>
      </c>
      <c r="S102" s="195">
        <f>MAX(Detailed_Demanding_x_Doc_Attrib!AC150)</f>
        <v>0</v>
      </c>
      <c r="T102" s="195">
        <f>MAX(Detailed_Demanding_x_Doc_Attrib!AD150:AF150)</f>
        <v>0</v>
      </c>
      <c r="U102" s="195">
        <f>MAX(Detailed_Demanding_x_Doc_Attrib!AG150:AH150)</f>
        <v>0</v>
      </c>
      <c r="V102" s="195">
        <f>MAX(Detailed_Demanding_x_Doc_Attrib!AJ150)</f>
        <v>0</v>
      </c>
      <c r="W102" s="195">
        <f>MAX(Detailed_Demanding_x_Doc_Attrib!AM150:AW150)</f>
        <v>0</v>
      </c>
      <c r="X102" s="195">
        <f>MAX(Detailed_Demanding_x_Doc_Attrib!AX150)</f>
        <v>0</v>
      </c>
      <c r="Y102" s="195">
        <f>MAX(Detailed_Demanding_x_Doc_Attrib!AY150)</f>
        <v>0</v>
      </c>
      <c r="Z102" s="195">
        <f>MAX(Detailed_Demanding_x_Doc_Attrib!BC150:BE150)</f>
        <v>0</v>
      </c>
      <c r="AA102" s="195">
        <f>MAX(Detailed_Demanding_x_Doc_Attrib!BJ150:BQ150)</f>
        <v>0</v>
      </c>
      <c r="AB102" s="195">
        <f>MAX(Detailed_Demanding_x_Doc_Attrib!BO150:BV150)</f>
        <v>0</v>
      </c>
      <c r="AC102" s="195">
        <f>MAX(Detailed_Demanding_x_Doc_Attrib!BF150:BI150, Detailed_Demanding_x_Doc_Attrib!BP150:BQ150, Detailed_Demanding_x_Doc_Attrib!BW150:BX150)</f>
        <v>0.68789808917197459</v>
      </c>
      <c r="AD102" s="195">
        <f>MAX(Detailed_Demanding_x_Doc_Attrib!BF150:BX150)</f>
        <v>0.68789808917197459</v>
      </c>
      <c r="AE102" s="195">
        <f>Detailed_Demanding_x_Doc_Attrib!BY150</f>
        <v>0</v>
      </c>
      <c r="AF102" s="195">
        <f>MAX(Detailed_Demanding_x_Doc_Attrib!BZ150)</f>
        <v>0</v>
      </c>
      <c r="AG102" s="195">
        <f>MAX(Detailed_Demanding_x_Doc_Attrib!CA150)</f>
        <v>0</v>
      </c>
      <c r="AH102" s="195">
        <f>MAX(Detailed_Demanding_x_Doc_Attrib!CB150)</f>
        <v>0</v>
      </c>
      <c r="AI102" s="195">
        <f>MAX(Detailed_Demanding_x_Doc_Attrib!CC150)</f>
        <v>0</v>
      </c>
      <c r="AJ102" s="195">
        <f>MAX(Detailed_Demanding_x_Doc_Attrib!CD150)</f>
        <v>0.30573248407643311</v>
      </c>
      <c r="AK102" s="195">
        <f>MAX(Detailed_Demanding_x_Doc_Attrib!CE150)</f>
        <v>0</v>
      </c>
      <c r="AL102" s="195">
        <f>MAX(Detailed_Demanding_x_Doc_Attrib!CF150:CF150)</f>
        <v>0</v>
      </c>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row>
    <row r="103" spans="1:102">
      <c r="A103" s="82" t="s">
        <v>281</v>
      </c>
      <c r="B103" s="82" t="s">
        <v>573</v>
      </c>
      <c r="C103" s="82" t="s">
        <v>363</v>
      </c>
      <c r="D103" s="82" t="s">
        <v>618</v>
      </c>
      <c r="E103" s="165" t="s">
        <v>514</v>
      </c>
      <c r="F103" s="195">
        <f>MAX(Detailed_Demanding_x_Doc_Attrib!I151:L151)</f>
        <v>0</v>
      </c>
      <c r="G103" s="195">
        <f>MAX(Detailed_Demanding_x_Doc_Attrib!N151:O151)</f>
        <v>0</v>
      </c>
      <c r="H103" s="195">
        <f>Detailed_Demanding_x_Doc_Attrib!P151</f>
        <v>0</v>
      </c>
      <c r="I103" s="195">
        <f>Detailed_Demanding_x_Doc_Attrib!Q151</f>
        <v>0</v>
      </c>
      <c r="J103" s="195">
        <f t="shared" si="1"/>
        <v>0</v>
      </c>
      <c r="K103" s="195">
        <f>Detailed_Demanding_x_Doc_Attrib!R151</f>
        <v>0</v>
      </c>
      <c r="L103" s="195">
        <f>Detailed_Demanding_x_Doc_Attrib!S151</f>
        <v>1.9108280254777068</v>
      </c>
      <c r="M103" s="195">
        <f>Detailed_Demanding_x_Doc_Attrib!T151</f>
        <v>0</v>
      </c>
      <c r="N103" s="195">
        <f>Detailed_Demanding_x_Doc_Attrib!U151</f>
        <v>0</v>
      </c>
      <c r="O103" s="195">
        <f>Detailed_Demanding_x_Doc_Attrib!V151</f>
        <v>0</v>
      </c>
      <c r="P103" s="195">
        <f>Detailed_Demanding_x_Doc_Attrib!W151</f>
        <v>0</v>
      </c>
      <c r="Q103" s="195">
        <f>Detailed_Demanding_x_Doc_Attrib!X151</f>
        <v>0</v>
      </c>
      <c r="R103" s="195">
        <f>MAX(Detailed_Demanding_x_Doc_Attrib!Z151:AB151)</f>
        <v>0</v>
      </c>
      <c r="S103" s="195">
        <f>MAX(Detailed_Demanding_x_Doc_Attrib!AC151)</f>
        <v>0</v>
      </c>
      <c r="T103" s="195">
        <f>MAX(Detailed_Demanding_x_Doc_Attrib!AD151:AF151)</f>
        <v>0</v>
      </c>
      <c r="U103" s="195">
        <f>MAX(Detailed_Demanding_x_Doc_Attrib!AG151:AH151)</f>
        <v>0</v>
      </c>
      <c r="V103" s="195">
        <f>MAX(Detailed_Demanding_x_Doc_Attrib!AJ151)</f>
        <v>0</v>
      </c>
      <c r="W103" s="195">
        <f>MAX(Detailed_Demanding_x_Doc_Attrib!AM151:AW151)</f>
        <v>0</v>
      </c>
      <c r="X103" s="195">
        <f>MAX(Detailed_Demanding_x_Doc_Attrib!AX151)</f>
        <v>0</v>
      </c>
      <c r="Y103" s="195">
        <f>MAX(Detailed_Demanding_x_Doc_Attrib!AY151)</f>
        <v>0</v>
      </c>
      <c r="Z103" s="195">
        <f>MAX(Detailed_Demanding_x_Doc_Attrib!BC151:BE151)</f>
        <v>0</v>
      </c>
      <c r="AA103" s="195">
        <f>MAX(Detailed_Demanding_x_Doc_Attrib!BJ151:BQ151)</f>
        <v>0</v>
      </c>
      <c r="AB103" s="195">
        <f>MAX(Detailed_Demanding_x_Doc_Attrib!BO151:BV151)</f>
        <v>0</v>
      </c>
      <c r="AC103" s="195">
        <f>MAX(Detailed_Demanding_x_Doc_Attrib!BF151:BI151, Detailed_Demanding_x_Doc_Attrib!BP151:BQ151, Detailed_Demanding_x_Doc_Attrib!BW151:BX151)</f>
        <v>0.91719745222929938</v>
      </c>
      <c r="AD103" s="195">
        <f>MAX(Detailed_Demanding_x_Doc_Attrib!BF151:BX151)</f>
        <v>0.91719745222929938</v>
      </c>
      <c r="AE103" s="195">
        <f>Detailed_Demanding_x_Doc_Attrib!BY151</f>
        <v>0</v>
      </c>
      <c r="AF103" s="195">
        <f>MAX(Detailed_Demanding_x_Doc_Attrib!BZ151)</f>
        <v>0</v>
      </c>
      <c r="AG103" s="195">
        <f>MAX(Detailed_Demanding_x_Doc_Attrib!CA151)</f>
        <v>0</v>
      </c>
      <c r="AH103" s="195">
        <f>MAX(Detailed_Demanding_x_Doc_Attrib!CB151)</f>
        <v>0</v>
      </c>
      <c r="AI103" s="195">
        <f>MAX(Detailed_Demanding_x_Doc_Attrib!CC151)</f>
        <v>0</v>
      </c>
      <c r="AJ103" s="195">
        <f>MAX(Detailed_Demanding_x_Doc_Attrib!CD151)</f>
        <v>0.15286624203821655</v>
      </c>
      <c r="AK103" s="195">
        <f>MAX(Detailed_Demanding_x_Doc_Attrib!CE151)</f>
        <v>0</v>
      </c>
      <c r="AL103" s="195">
        <f>MAX(Detailed_Demanding_x_Doc_Attrib!CF151:CF151)</f>
        <v>0</v>
      </c>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row>
    <row r="104" spans="1:102">
      <c r="A104" s="82" t="s">
        <v>281</v>
      </c>
      <c r="B104" s="82" t="s">
        <v>573</v>
      </c>
      <c r="C104" s="82" t="s">
        <v>363</v>
      </c>
      <c r="D104" s="82" t="s">
        <v>618</v>
      </c>
      <c r="E104" s="165" t="s">
        <v>515</v>
      </c>
      <c r="F104" s="195">
        <f>MAX(Detailed_Demanding_x_Doc_Attrib!I152:L152)</f>
        <v>0</v>
      </c>
      <c r="G104" s="195">
        <f>MAX(Detailed_Demanding_x_Doc_Attrib!N152:O152)</f>
        <v>0</v>
      </c>
      <c r="H104" s="195">
        <f>Detailed_Demanding_x_Doc_Attrib!P152</f>
        <v>0</v>
      </c>
      <c r="I104" s="195">
        <f>Detailed_Demanding_x_Doc_Attrib!Q152</f>
        <v>0</v>
      </c>
      <c r="J104" s="195">
        <f t="shared" si="1"/>
        <v>0</v>
      </c>
      <c r="K104" s="195">
        <f>Detailed_Demanding_x_Doc_Attrib!R152</f>
        <v>0</v>
      </c>
      <c r="L104" s="195">
        <f>Detailed_Demanding_x_Doc_Attrib!S152</f>
        <v>3.1847133757961781</v>
      </c>
      <c r="M104" s="195">
        <f>Detailed_Demanding_x_Doc_Attrib!T152</f>
        <v>0</v>
      </c>
      <c r="N104" s="195">
        <f>Detailed_Demanding_x_Doc_Attrib!U152</f>
        <v>0</v>
      </c>
      <c r="O104" s="195">
        <f>Detailed_Demanding_x_Doc_Attrib!V152</f>
        <v>0</v>
      </c>
      <c r="P104" s="195">
        <f>Detailed_Demanding_x_Doc_Attrib!W152</f>
        <v>0</v>
      </c>
      <c r="Q104" s="195">
        <f>Detailed_Demanding_x_Doc_Attrib!X152</f>
        <v>0</v>
      </c>
      <c r="R104" s="195">
        <f>MAX(Detailed_Demanding_x_Doc_Attrib!Z152:AB152)</f>
        <v>0</v>
      </c>
      <c r="S104" s="195">
        <f>MAX(Detailed_Demanding_x_Doc_Attrib!AC152)</f>
        <v>0</v>
      </c>
      <c r="T104" s="195">
        <f>MAX(Detailed_Demanding_x_Doc_Attrib!AD152:AF152)</f>
        <v>0</v>
      </c>
      <c r="U104" s="195">
        <f>MAX(Detailed_Demanding_x_Doc_Attrib!AG152:AH152)</f>
        <v>0</v>
      </c>
      <c r="V104" s="195">
        <f>MAX(Detailed_Demanding_x_Doc_Attrib!AJ152)</f>
        <v>0</v>
      </c>
      <c r="W104" s="195">
        <f>MAX(Detailed_Demanding_x_Doc_Attrib!AM152:AW152)</f>
        <v>0</v>
      </c>
      <c r="X104" s="195">
        <f>MAX(Detailed_Demanding_x_Doc_Attrib!AX152)</f>
        <v>0</v>
      </c>
      <c r="Y104" s="195">
        <f>MAX(Detailed_Demanding_x_Doc_Attrib!AY152)</f>
        <v>0</v>
      </c>
      <c r="Z104" s="195">
        <f>MAX(Detailed_Demanding_x_Doc_Attrib!BC152:BE152)</f>
        <v>0</v>
      </c>
      <c r="AA104" s="195">
        <f>MAX(Detailed_Demanding_x_Doc_Attrib!BJ152:BQ152)</f>
        <v>0</v>
      </c>
      <c r="AB104" s="195">
        <f>MAX(Detailed_Demanding_x_Doc_Attrib!BO152:BV152)</f>
        <v>0</v>
      </c>
      <c r="AC104" s="195">
        <f>MAX(Detailed_Demanding_x_Doc_Attrib!BF152:BI152, Detailed_Demanding_x_Doc_Attrib!BP152:BQ152, Detailed_Demanding_x_Doc_Attrib!BW152:BX152)</f>
        <v>2.0382165605095541</v>
      </c>
      <c r="AD104" s="195">
        <f>MAX(Detailed_Demanding_x_Doc_Attrib!BF152:BX152)</f>
        <v>2.0382165605095541</v>
      </c>
      <c r="AE104" s="195">
        <f>Detailed_Demanding_x_Doc_Attrib!BY152</f>
        <v>0</v>
      </c>
      <c r="AF104" s="195">
        <f>MAX(Detailed_Demanding_x_Doc_Attrib!BZ152)</f>
        <v>0</v>
      </c>
      <c r="AG104" s="195">
        <f>MAX(Detailed_Demanding_x_Doc_Attrib!CA152)</f>
        <v>0</v>
      </c>
      <c r="AH104" s="195">
        <f>MAX(Detailed_Demanding_x_Doc_Attrib!CB152)</f>
        <v>0</v>
      </c>
      <c r="AI104" s="195">
        <f>MAX(Detailed_Demanding_x_Doc_Attrib!CC152)</f>
        <v>0</v>
      </c>
      <c r="AJ104" s="195">
        <f>MAX(Detailed_Demanding_x_Doc_Attrib!CD152)</f>
        <v>0.1286624203821656</v>
      </c>
      <c r="AK104" s="195">
        <f>MAX(Detailed_Demanding_x_Doc_Attrib!CE152)</f>
        <v>0</v>
      </c>
      <c r="AL104" s="195">
        <f>MAX(Detailed_Demanding_x_Doc_Attrib!CF152:CF152)</f>
        <v>0</v>
      </c>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row>
    <row r="105" spans="1:102">
      <c r="A105" s="82" t="s">
        <v>281</v>
      </c>
      <c r="B105" s="82" t="s">
        <v>573</v>
      </c>
      <c r="C105" s="82" t="s">
        <v>363</v>
      </c>
      <c r="D105" s="82" t="s">
        <v>618</v>
      </c>
      <c r="E105" s="165" t="s">
        <v>516</v>
      </c>
      <c r="F105" s="195">
        <f>MAX(Detailed_Demanding_x_Doc_Attrib!I153:L153)</f>
        <v>0</v>
      </c>
      <c r="G105" s="195">
        <f>MAX(Detailed_Demanding_x_Doc_Attrib!N153:O153)</f>
        <v>0</v>
      </c>
      <c r="H105" s="195">
        <f>Detailed_Demanding_x_Doc_Attrib!P153</f>
        <v>0</v>
      </c>
      <c r="I105" s="195">
        <f>Detailed_Demanding_x_Doc_Attrib!Q153</f>
        <v>0</v>
      </c>
      <c r="J105" s="195">
        <f t="shared" si="1"/>
        <v>0</v>
      </c>
      <c r="K105" s="195">
        <f>Detailed_Demanding_x_Doc_Attrib!R153</f>
        <v>0</v>
      </c>
      <c r="L105" s="195">
        <f>Detailed_Demanding_x_Doc_Attrib!S153</f>
        <v>0</v>
      </c>
      <c r="M105" s="195">
        <f>Detailed_Demanding_x_Doc_Attrib!T153</f>
        <v>0</v>
      </c>
      <c r="N105" s="195">
        <f>Detailed_Demanding_x_Doc_Attrib!U153</f>
        <v>0</v>
      </c>
      <c r="O105" s="195">
        <f>Detailed_Demanding_x_Doc_Attrib!V153</f>
        <v>0</v>
      </c>
      <c r="P105" s="195">
        <f>Detailed_Demanding_x_Doc_Attrib!W153</f>
        <v>0</v>
      </c>
      <c r="Q105" s="195">
        <f>Detailed_Demanding_x_Doc_Attrib!X153</f>
        <v>0</v>
      </c>
      <c r="R105" s="195">
        <f>MAX(Detailed_Demanding_x_Doc_Attrib!Z153:AB153)</f>
        <v>0</v>
      </c>
      <c r="S105" s="195">
        <f>MAX(Detailed_Demanding_x_Doc_Attrib!AC153)</f>
        <v>0</v>
      </c>
      <c r="T105" s="195">
        <f>MAX(Detailed_Demanding_x_Doc_Attrib!AD153:AF153)</f>
        <v>0</v>
      </c>
      <c r="U105" s="195">
        <f>MAX(Detailed_Demanding_x_Doc_Attrib!AG153:AH153)</f>
        <v>0</v>
      </c>
      <c r="V105" s="195">
        <f>MAX(Detailed_Demanding_x_Doc_Attrib!AJ153)</f>
        <v>0</v>
      </c>
      <c r="W105" s="195">
        <f>MAX(Detailed_Demanding_x_Doc_Attrib!AM153:AW153)</f>
        <v>0</v>
      </c>
      <c r="X105" s="195">
        <f>MAX(Detailed_Demanding_x_Doc_Attrib!AX153)</f>
        <v>0</v>
      </c>
      <c r="Y105" s="195">
        <f>MAX(Detailed_Demanding_x_Doc_Attrib!AY153)</f>
        <v>0</v>
      </c>
      <c r="Z105" s="195">
        <f>MAX(Detailed_Demanding_x_Doc_Attrib!BC153:BE153)</f>
        <v>0</v>
      </c>
      <c r="AA105" s="195">
        <f>MAX(Detailed_Demanding_x_Doc_Attrib!BJ153:BQ153)</f>
        <v>0</v>
      </c>
      <c r="AB105" s="195">
        <f>MAX(Detailed_Demanding_x_Doc_Attrib!BO153:BV153)</f>
        <v>0</v>
      </c>
      <c r="AC105" s="195">
        <f>MAX(Detailed_Demanding_x_Doc_Attrib!BF153:BI153, Detailed_Demanding_x_Doc_Attrib!BP153:BQ153, Detailed_Demanding_x_Doc_Attrib!BW153:BX153)</f>
        <v>0.61146496815286633</v>
      </c>
      <c r="AD105" s="195">
        <f>MAX(Detailed_Demanding_x_Doc_Attrib!BF153:BX153)</f>
        <v>0.61146496815286633</v>
      </c>
      <c r="AE105" s="195">
        <f>Detailed_Demanding_x_Doc_Attrib!BY153</f>
        <v>0</v>
      </c>
      <c r="AF105" s="195">
        <f>MAX(Detailed_Demanding_x_Doc_Attrib!BZ153)</f>
        <v>0</v>
      </c>
      <c r="AG105" s="195">
        <f>MAX(Detailed_Demanding_x_Doc_Attrib!CA153)</f>
        <v>0</v>
      </c>
      <c r="AH105" s="195">
        <f>MAX(Detailed_Demanding_x_Doc_Attrib!CB153)</f>
        <v>0</v>
      </c>
      <c r="AI105" s="195">
        <f>MAX(Detailed_Demanding_x_Doc_Attrib!CC153)</f>
        <v>0</v>
      </c>
      <c r="AJ105" s="195">
        <f>MAX(Detailed_Demanding_x_Doc_Attrib!CD153)</f>
        <v>2.5477707006369426</v>
      </c>
      <c r="AK105" s="195">
        <f>MAX(Detailed_Demanding_x_Doc_Attrib!CE153)</f>
        <v>0</v>
      </c>
      <c r="AL105" s="195">
        <f>MAX(Detailed_Demanding_x_Doc_Attrib!CF153:CF153)</f>
        <v>0</v>
      </c>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row>
    <row r="106" spans="1:102">
      <c r="A106" s="82" t="s">
        <v>281</v>
      </c>
      <c r="B106" s="82" t="s">
        <v>573</v>
      </c>
      <c r="C106" s="82" t="s">
        <v>363</v>
      </c>
      <c r="D106" s="82" t="s">
        <v>618</v>
      </c>
      <c r="E106" s="165" t="s">
        <v>518</v>
      </c>
      <c r="F106" s="195">
        <f>MAX(Detailed_Demanding_x_Doc_Attrib!I154:L154)</f>
        <v>0</v>
      </c>
      <c r="G106" s="195">
        <f>MAX(Detailed_Demanding_x_Doc_Attrib!N154:O154)</f>
        <v>0</v>
      </c>
      <c r="H106" s="195">
        <f>Detailed_Demanding_x_Doc_Attrib!P154</f>
        <v>0</v>
      </c>
      <c r="I106" s="195">
        <f>Detailed_Demanding_x_Doc_Attrib!Q154</f>
        <v>0</v>
      </c>
      <c r="J106" s="195">
        <f t="shared" si="1"/>
        <v>0</v>
      </c>
      <c r="K106" s="195">
        <f>Detailed_Demanding_x_Doc_Attrib!R154</f>
        <v>0</v>
      </c>
      <c r="L106" s="195">
        <f>Detailed_Demanding_x_Doc_Attrib!S154</f>
        <v>0.68789808917197459</v>
      </c>
      <c r="M106" s="195">
        <f>Detailed_Demanding_x_Doc_Attrib!T154</f>
        <v>0</v>
      </c>
      <c r="N106" s="195">
        <f>Detailed_Demanding_x_Doc_Attrib!U154</f>
        <v>0</v>
      </c>
      <c r="O106" s="195">
        <f>Detailed_Demanding_x_Doc_Attrib!V154</f>
        <v>0</v>
      </c>
      <c r="P106" s="195">
        <f>Detailed_Demanding_x_Doc_Attrib!W154</f>
        <v>0</v>
      </c>
      <c r="Q106" s="195">
        <f>Detailed_Demanding_x_Doc_Attrib!X154</f>
        <v>0</v>
      </c>
      <c r="R106" s="195">
        <f>MAX(Detailed_Demanding_x_Doc_Attrib!Z154:AB154)</f>
        <v>0</v>
      </c>
      <c r="S106" s="195">
        <f>MAX(Detailed_Demanding_x_Doc_Attrib!AC154)</f>
        <v>0</v>
      </c>
      <c r="T106" s="195">
        <f>MAX(Detailed_Demanding_x_Doc_Attrib!AD154:AF154)</f>
        <v>0</v>
      </c>
      <c r="U106" s="195">
        <f>MAX(Detailed_Demanding_x_Doc_Attrib!AG154:AH154)</f>
        <v>0</v>
      </c>
      <c r="V106" s="195">
        <f>MAX(Detailed_Demanding_x_Doc_Attrib!AJ154)</f>
        <v>0</v>
      </c>
      <c r="W106" s="195">
        <f>MAX(Detailed_Demanding_x_Doc_Attrib!AM154:AW154)</f>
        <v>0</v>
      </c>
      <c r="X106" s="195">
        <f>MAX(Detailed_Demanding_x_Doc_Attrib!AX154)</f>
        <v>0</v>
      </c>
      <c r="Y106" s="195">
        <f>MAX(Detailed_Demanding_x_Doc_Attrib!AY154)</f>
        <v>0</v>
      </c>
      <c r="Z106" s="195">
        <f>MAX(Detailed_Demanding_x_Doc_Attrib!BC154:BE154)</f>
        <v>0</v>
      </c>
      <c r="AA106" s="195">
        <f>MAX(Detailed_Demanding_x_Doc_Attrib!BJ154:BQ154)</f>
        <v>0</v>
      </c>
      <c r="AB106" s="195">
        <f>MAX(Detailed_Demanding_x_Doc_Attrib!BO154:BV154)</f>
        <v>0</v>
      </c>
      <c r="AC106" s="195">
        <f>MAX(Detailed_Demanding_x_Doc_Attrib!BF154:BI154, Detailed_Demanding_x_Doc_Attrib!BP154:BQ154, Detailed_Demanding_x_Doc_Attrib!BW154:BX154)</f>
        <v>1.9108280254777069E-2</v>
      </c>
      <c r="AD106" s="195">
        <f>MAX(Detailed_Demanding_x_Doc_Attrib!BF154:BX154)</f>
        <v>1.9108280254777069E-2</v>
      </c>
      <c r="AE106" s="195">
        <f>Detailed_Demanding_x_Doc_Attrib!BY154</f>
        <v>0</v>
      </c>
      <c r="AF106" s="195">
        <f>MAX(Detailed_Demanding_x_Doc_Attrib!BZ154)</f>
        <v>0</v>
      </c>
      <c r="AG106" s="195">
        <f>MAX(Detailed_Demanding_x_Doc_Attrib!CA154)</f>
        <v>0</v>
      </c>
      <c r="AH106" s="195">
        <f>MAX(Detailed_Demanding_x_Doc_Attrib!CB154)</f>
        <v>0</v>
      </c>
      <c r="AI106" s="195">
        <f>MAX(Detailed_Demanding_x_Doc_Attrib!CC154)</f>
        <v>0</v>
      </c>
      <c r="AJ106" s="195">
        <f>MAX(Detailed_Demanding_x_Doc_Attrib!CD154)</f>
        <v>7.7197452229299357E-2</v>
      </c>
      <c r="AK106" s="195">
        <f>MAX(Detailed_Demanding_x_Doc_Attrib!CE154)</f>
        <v>0</v>
      </c>
      <c r="AL106" s="195">
        <f>MAX(Detailed_Demanding_x_Doc_Attrib!CF154:CF154)</f>
        <v>0</v>
      </c>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row>
    <row r="107" spans="1:102">
      <c r="A107" s="82" t="s">
        <v>281</v>
      </c>
      <c r="B107" s="82" t="s">
        <v>573</v>
      </c>
      <c r="C107" s="82" t="s">
        <v>363</v>
      </c>
      <c r="D107" s="82" t="s">
        <v>618</v>
      </c>
      <c r="E107" s="165" t="s">
        <v>519</v>
      </c>
      <c r="F107" s="195">
        <f>MAX(Detailed_Demanding_x_Doc_Attrib!I155:L155)</f>
        <v>0</v>
      </c>
      <c r="G107" s="195">
        <f>MAX(Detailed_Demanding_x_Doc_Attrib!N155:O155)</f>
        <v>0</v>
      </c>
      <c r="H107" s="195">
        <f>Detailed_Demanding_x_Doc_Attrib!P155</f>
        <v>0</v>
      </c>
      <c r="I107" s="195">
        <f>Detailed_Demanding_x_Doc_Attrib!Q155</f>
        <v>0</v>
      </c>
      <c r="J107" s="195">
        <f t="shared" si="1"/>
        <v>0</v>
      </c>
      <c r="K107" s="195">
        <f>Detailed_Demanding_x_Doc_Attrib!R155</f>
        <v>0</v>
      </c>
      <c r="L107" s="195">
        <f>Detailed_Demanding_x_Doc_Attrib!S155</f>
        <v>1.2738853503184713</v>
      </c>
      <c r="M107" s="195">
        <f>Detailed_Demanding_x_Doc_Attrib!T155</f>
        <v>0</v>
      </c>
      <c r="N107" s="195">
        <f>Detailed_Demanding_x_Doc_Attrib!U155</f>
        <v>0</v>
      </c>
      <c r="O107" s="195">
        <f>Detailed_Demanding_x_Doc_Attrib!V155</f>
        <v>0</v>
      </c>
      <c r="P107" s="195">
        <f>Detailed_Demanding_x_Doc_Attrib!W155</f>
        <v>0</v>
      </c>
      <c r="Q107" s="195">
        <f>Detailed_Demanding_x_Doc_Attrib!X155</f>
        <v>0</v>
      </c>
      <c r="R107" s="195">
        <f>MAX(Detailed_Demanding_x_Doc_Attrib!Z155:AB155)</f>
        <v>0</v>
      </c>
      <c r="S107" s="195">
        <f>MAX(Detailed_Demanding_x_Doc_Attrib!AC155)</f>
        <v>0</v>
      </c>
      <c r="T107" s="195">
        <f>MAX(Detailed_Demanding_x_Doc_Attrib!AD155:AF155)</f>
        <v>0</v>
      </c>
      <c r="U107" s="195">
        <f>MAX(Detailed_Demanding_x_Doc_Attrib!AG155:AH155)</f>
        <v>0</v>
      </c>
      <c r="V107" s="195">
        <f>MAX(Detailed_Demanding_x_Doc_Attrib!AJ155)</f>
        <v>0</v>
      </c>
      <c r="W107" s="195">
        <f>MAX(Detailed_Demanding_x_Doc_Attrib!AM155:AW155)</f>
        <v>0</v>
      </c>
      <c r="X107" s="195">
        <f>MAX(Detailed_Demanding_x_Doc_Attrib!AX155)</f>
        <v>0</v>
      </c>
      <c r="Y107" s="195">
        <f>MAX(Detailed_Demanding_x_Doc_Attrib!AY155)</f>
        <v>0</v>
      </c>
      <c r="Z107" s="195">
        <f>MAX(Detailed_Demanding_x_Doc_Attrib!BC155:BE155)</f>
        <v>0</v>
      </c>
      <c r="AA107" s="195">
        <f>MAX(Detailed_Demanding_x_Doc_Attrib!BJ155:BQ155)</f>
        <v>0</v>
      </c>
      <c r="AB107" s="195">
        <f>MAX(Detailed_Demanding_x_Doc_Attrib!BO155:BV155)</f>
        <v>0</v>
      </c>
      <c r="AC107" s="195">
        <f>MAX(Detailed_Demanding_x_Doc_Attrib!BF155:BI155, Detailed_Demanding_x_Doc_Attrib!BP155:BQ155, Detailed_Demanding_x_Doc_Attrib!BW155:BX155)</f>
        <v>0</v>
      </c>
      <c r="AD107" s="195">
        <f>MAX(Detailed_Demanding_x_Doc_Attrib!BF155:BX155)</f>
        <v>0</v>
      </c>
      <c r="AE107" s="195">
        <f>Detailed_Demanding_x_Doc_Attrib!BY155</f>
        <v>0</v>
      </c>
      <c r="AF107" s="195">
        <f>MAX(Detailed_Demanding_x_Doc_Attrib!BZ155)</f>
        <v>0</v>
      </c>
      <c r="AG107" s="195">
        <f>MAX(Detailed_Demanding_x_Doc_Attrib!CA155)</f>
        <v>0</v>
      </c>
      <c r="AH107" s="195">
        <f>MAX(Detailed_Demanding_x_Doc_Attrib!CB155)</f>
        <v>0</v>
      </c>
      <c r="AI107" s="195">
        <f>MAX(Detailed_Demanding_x_Doc_Attrib!CC155)</f>
        <v>0</v>
      </c>
      <c r="AJ107" s="195">
        <f>MAX(Detailed_Demanding_x_Doc_Attrib!CD155)</f>
        <v>0.45859872611464975</v>
      </c>
      <c r="AK107" s="195">
        <f>MAX(Detailed_Demanding_x_Doc_Attrib!CE155)</f>
        <v>0</v>
      </c>
      <c r="AL107" s="195">
        <f>MAX(Detailed_Demanding_x_Doc_Attrib!CF155:CF155)</f>
        <v>0</v>
      </c>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row>
    <row r="108" spans="1:102">
      <c r="A108" s="82" t="s">
        <v>281</v>
      </c>
      <c r="B108" s="82" t="s">
        <v>573</v>
      </c>
      <c r="C108" s="82" t="s">
        <v>363</v>
      </c>
      <c r="D108" s="82" t="s">
        <v>618</v>
      </c>
      <c r="E108" s="165" t="s">
        <v>520</v>
      </c>
      <c r="F108" s="195">
        <f>MAX(Detailed_Demanding_x_Doc_Attrib!I156:L156)</f>
        <v>0</v>
      </c>
      <c r="G108" s="195">
        <f>MAX(Detailed_Demanding_x_Doc_Attrib!N156:O156)</f>
        <v>0</v>
      </c>
      <c r="H108" s="195">
        <f>Detailed_Demanding_x_Doc_Attrib!P156</f>
        <v>0</v>
      </c>
      <c r="I108" s="195">
        <f>Detailed_Demanding_x_Doc_Attrib!Q156</f>
        <v>0</v>
      </c>
      <c r="J108" s="195">
        <f t="shared" si="1"/>
        <v>0</v>
      </c>
      <c r="K108" s="195">
        <f>Detailed_Demanding_x_Doc_Attrib!R156</f>
        <v>0</v>
      </c>
      <c r="L108" s="195">
        <f>Detailed_Demanding_x_Doc_Attrib!S156</f>
        <v>2.5477707006369426</v>
      </c>
      <c r="M108" s="195">
        <f>Detailed_Demanding_x_Doc_Attrib!T156</f>
        <v>0</v>
      </c>
      <c r="N108" s="195">
        <f>Detailed_Demanding_x_Doc_Attrib!U156</f>
        <v>0</v>
      </c>
      <c r="O108" s="195">
        <f>Detailed_Demanding_x_Doc_Attrib!V156</f>
        <v>0</v>
      </c>
      <c r="P108" s="195">
        <f>Detailed_Demanding_x_Doc_Attrib!W156</f>
        <v>0</v>
      </c>
      <c r="Q108" s="195">
        <f>Detailed_Demanding_x_Doc_Attrib!X156</f>
        <v>0</v>
      </c>
      <c r="R108" s="195">
        <f>MAX(Detailed_Demanding_x_Doc_Attrib!Z156:AB156)</f>
        <v>0</v>
      </c>
      <c r="S108" s="195">
        <f>MAX(Detailed_Demanding_x_Doc_Attrib!AC156)</f>
        <v>0</v>
      </c>
      <c r="T108" s="195">
        <f>MAX(Detailed_Demanding_x_Doc_Attrib!AD156:AF156)</f>
        <v>0</v>
      </c>
      <c r="U108" s="195">
        <f>MAX(Detailed_Demanding_x_Doc_Attrib!AG156:AH156)</f>
        <v>0</v>
      </c>
      <c r="V108" s="195">
        <f>MAX(Detailed_Demanding_x_Doc_Attrib!AJ156)</f>
        <v>0</v>
      </c>
      <c r="W108" s="195">
        <f>MAX(Detailed_Demanding_x_Doc_Attrib!AM156:AW156)</f>
        <v>0</v>
      </c>
      <c r="X108" s="195">
        <f>MAX(Detailed_Demanding_x_Doc_Attrib!AX156)</f>
        <v>0</v>
      </c>
      <c r="Y108" s="195">
        <f>MAX(Detailed_Demanding_x_Doc_Attrib!AY156)</f>
        <v>0</v>
      </c>
      <c r="Z108" s="195">
        <f>MAX(Detailed_Demanding_x_Doc_Attrib!BC156:BE156)</f>
        <v>0</v>
      </c>
      <c r="AA108" s="195">
        <f>MAX(Detailed_Demanding_x_Doc_Attrib!BJ156:BQ156)</f>
        <v>0</v>
      </c>
      <c r="AB108" s="195">
        <f>MAX(Detailed_Demanding_x_Doc_Attrib!BO156:BV156)</f>
        <v>0</v>
      </c>
      <c r="AC108" s="195">
        <f>MAX(Detailed_Demanding_x_Doc_Attrib!BF156:BI156, Detailed_Demanding_x_Doc_Attrib!BP156:BQ156, Detailed_Demanding_x_Doc_Attrib!BW156:BX156)</f>
        <v>0</v>
      </c>
      <c r="AD108" s="195">
        <f>MAX(Detailed_Demanding_x_Doc_Attrib!BF156:BX156)</f>
        <v>0</v>
      </c>
      <c r="AE108" s="195">
        <f>Detailed_Demanding_x_Doc_Attrib!BY156</f>
        <v>0</v>
      </c>
      <c r="AF108" s="195">
        <f>MAX(Detailed_Demanding_x_Doc_Attrib!BZ156)</f>
        <v>0</v>
      </c>
      <c r="AG108" s="195">
        <f>MAX(Detailed_Demanding_x_Doc_Attrib!CA156)</f>
        <v>0</v>
      </c>
      <c r="AH108" s="195">
        <f>MAX(Detailed_Demanding_x_Doc_Attrib!CB156)</f>
        <v>0</v>
      </c>
      <c r="AI108" s="195">
        <f>MAX(Detailed_Demanding_x_Doc_Attrib!CC156)</f>
        <v>0</v>
      </c>
      <c r="AJ108" s="195">
        <f>MAX(Detailed_Demanding_x_Doc_Attrib!CD156)</f>
        <v>2.5477707006369426</v>
      </c>
      <c r="AK108" s="195">
        <f>MAX(Detailed_Demanding_x_Doc_Attrib!CE156)</f>
        <v>0</v>
      </c>
      <c r="AL108" s="195">
        <f>MAX(Detailed_Demanding_x_Doc_Attrib!CF156:CF156)</f>
        <v>0</v>
      </c>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row>
    <row r="109" spans="1:102">
      <c r="A109" s="82" t="s">
        <v>281</v>
      </c>
      <c r="B109" s="82" t="s">
        <v>573</v>
      </c>
      <c r="C109" s="82" t="s">
        <v>364</v>
      </c>
      <c r="D109" s="82" t="s">
        <v>618</v>
      </c>
      <c r="E109" s="165" t="s">
        <v>521</v>
      </c>
      <c r="F109" s="195">
        <f>MAX(Detailed_Demanding_x_Doc_Attrib!I157:L157)</f>
        <v>0</v>
      </c>
      <c r="G109" s="195">
        <f>MAX(Detailed_Demanding_x_Doc_Attrib!N157:O157)</f>
        <v>0</v>
      </c>
      <c r="H109" s="195">
        <f>Detailed_Demanding_x_Doc_Attrib!P157</f>
        <v>0</v>
      </c>
      <c r="I109" s="195">
        <f>Detailed_Demanding_x_Doc_Attrib!Q157</f>
        <v>0</v>
      </c>
      <c r="J109" s="195">
        <f t="shared" si="1"/>
        <v>0</v>
      </c>
      <c r="K109" s="195">
        <f>Detailed_Demanding_x_Doc_Attrib!R157</f>
        <v>0</v>
      </c>
      <c r="L109" s="195">
        <f>Detailed_Demanding_x_Doc_Attrib!S157</f>
        <v>0</v>
      </c>
      <c r="M109" s="195">
        <f>Detailed_Demanding_x_Doc_Attrib!T157</f>
        <v>0</v>
      </c>
      <c r="N109" s="195">
        <f>Detailed_Demanding_x_Doc_Attrib!U157</f>
        <v>0</v>
      </c>
      <c r="O109" s="195">
        <f>Detailed_Demanding_x_Doc_Attrib!V157</f>
        <v>0</v>
      </c>
      <c r="P109" s="195">
        <f>Detailed_Demanding_x_Doc_Attrib!W157</f>
        <v>0</v>
      </c>
      <c r="Q109" s="195">
        <f>Detailed_Demanding_x_Doc_Attrib!X157</f>
        <v>0</v>
      </c>
      <c r="R109" s="195">
        <f>MAX(Detailed_Demanding_x_Doc_Attrib!Z157:AB157)</f>
        <v>0</v>
      </c>
      <c r="S109" s="195">
        <f>MAX(Detailed_Demanding_x_Doc_Attrib!AC157)</f>
        <v>0</v>
      </c>
      <c r="T109" s="195">
        <f>MAX(Detailed_Demanding_x_Doc_Attrib!AD157:AF157)</f>
        <v>0</v>
      </c>
      <c r="U109" s="195">
        <f>MAX(Detailed_Demanding_x_Doc_Attrib!AG157:AH157)</f>
        <v>0</v>
      </c>
      <c r="V109" s="195">
        <f>MAX(Detailed_Demanding_x_Doc_Attrib!AJ157)</f>
        <v>0</v>
      </c>
      <c r="W109" s="195">
        <f>MAX(Detailed_Demanding_x_Doc_Attrib!AM157:AW157)</f>
        <v>0</v>
      </c>
      <c r="X109" s="195">
        <f>MAX(Detailed_Demanding_x_Doc_Attrib!AX157)</f>
        <v>0</v>
      </c>
      <c r="Y109" s="195">
        <f>MAX(Detailed_Demanding_x_Doc_Attrib!AY157)</f>
        <v>0</v>
      </c>
      <c r="Z109" s="195">
        <f>MAX(Detailed_Demanding_x_Doc_Attrib!BC157:BE157)</f>
        <v>0</v>
      </c>
      <c r="AA109" s="195">
        <f>MAX(Detailed_Demanding_x_Doc_Attrib!BJ157:BQ157)</f>
        <v>0</v>
      </c>
      <c r="AB109" s="195">
        <f>MAX(Detailed_Demanding_x_Doc_Attrib!BO157:BV157)</f>
        <v>0</v>
      </c>
      <c r="AC109" s="195">
        <f>MAX(Detailed_Demanding_x_Doc_Attrib!BF157:BI157, Detailed_Demanding_x_Doc_Attrib!BP157:BQ157, Detailed_Demanding_x_Doc_Attrib!BW157:BX157)</f>
        <v>1.3375796178343951</v>
      </c>
      <c r="AD109" s="195">
        <f>MAX(Detailed_Demanding_x_Doc_Attrib!BF157:BX157)</f>
        <v>1.3375796178343951</v>
      </c>
      <c r="AE109" s="195">
        <f>Detailed_Demanding_x_Doc_Attrib!BY157</f>
        <v>0</v>
      </c>
      <c r="AF109" s="195">
        <f>MAX(Detailed_Demanding_x_Doc_Attrib!BZ157)</f>
        <v>0</v>
      </c>
      <c r="AG109" s="195">
        <f>MAX(Detailed_Demanding_x_Doc_Attrib!CA157)</f>
        <v>0</v>
      </c>
      <c r="AH109" s="195">
        <f>MAX(Detailed_Demanding_x_Doc_Attrib!CB157)</f>
        <v>0</v>
      </c>
      <c r="AI109" s="195">
        <f>MAX(Detailed_Demanding_x_Doc_Attrib!CC157)</f>
        <v>0</v>
      </c>
      <c r="AJ109" s="195">
        <f>MAX(Detailed_Demanding_x_Doc_Attrib!CD157)</f>
        <v>1.1464968152866244</v>
      </c>
      <c r="AK109" s="195">
        <f>MAX(Detailed_Demanding_x_Doc_Attrib!CE157)</f>
        <v>0</v>
      </c>
      <c r="AL109" s="195">
        <f>MAX(Detailed_Demanding_x_Doc_Attrib!CF157:CF157)</f>
        <v>0</v>
      </c>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row>
    <row r="110" spans="1:102">
      <c r="A110" s="82" t="s">
        <v>281</v>
      </c>
      <c r="B110" s="82" t="s">
        <v>573</v>
      </c>
      <c r="C110" s="82" t="s">
        <v>363</v>
      </c>
      <c r="D110" s="82" t="s">
        <v>618</v>
      </c>
      <c r="E110" s="165" t="s">
        <v>522</v>
      </c>
      <c r="F110" s="195">
        <f>MAX(Detailed_Demanding_x_Doc_Attrib!I158:L158)</f>
        <v>0</v>
      </c>
      <c r="G110" s="195">
        <f>MAX(Detailed_Demanding_x_Doc_Attrib!N158:O158)</f>
        <v>0</v>
      </c>
      <c r="H110" s="195">
        <f>Detailed_Demanding_x_Doc_Attrib!P158</f>
        <v>0</v>
      </c>
      <c r="I110" s="195">
        <f>Detailed_Demanding_x_Doc_Attrib!Q158</f>
        <v>0</v>
      </c>
      <c r="J110" s="195">
        <f t="shared" si="1"/>
        <v>0</v>
      </c>
      <c r="K110" s="195">
        <f>Detailed_Demanding_x_Doc_Attrib!R158</f>
        <v>0</v>
      </c>
      <c r="L110" s="195">
        <f>Detailed_Demanding_x_Doc_Attrib!S158</f>
        <v>0.68789808917197459</v>
      </c>
      <c r="M110" s="195">
        <f>Detailed_Demanding_x_Doc_Attrib!T158</f>
        <v>0</v>
      </c>
      <c r="N110" s="195">
        <f>Detailed_Demanding_x_Doc_Attrib!U158</f>
        <v>0</v>
      </c>
      <c r="O110" s="195">
        <f>Detailed_Demanding_x_Doc_Attrib!V158</f>
        <v>0</v>
      </c>
      <c r="P110" s="195">
        <f>Detailed_Demanding_x_Doc_Attrib!W158</f>
        <v>0</v>
      </c>
      <c r="Q110" s="195">
        <f>Detailed_Demanding_x_Doc_Attrib!X158</f>
        <v>0</v>
      </c>
      <c r="R110" s="195">
        <f>MAX(Detailed_Demanding_x_Doc_Attrib!Z158:AB158)</f>
        <v>0</v>
      </c>
      <c r="S110" s="195">
        <f>MAX(Detailed_Demanding_x_Doc_Attrib!AC158)</f>
        <v>0</v>
      </c>
      <c r="T110" s="195">
        <f>MAX(Detailed_Demanding_x_Doc_Attrib!AD158:AF158)</f>
        <v>0</v>
      </c>
      <c r="U110" s="195">
        <f>MAX(Detailed_Demanding_x_Doc_Attrib!AG158:AH158)</f>
        <v>0</v>
      </c>
      <c r="V110" s="195">
        <f>MAX(Detailed_Demanding_x_Doc_Attrib!AJ158)</f>
        <v>0</v>
      </c>
      <c r="W110" s="195">
        <f>MAX(Detailed_Demanding_x_Doc_Attrib!AM158:AW158)</f>
        <v>0</v>
      </c>
      <c r="X110" s="195">
        <f>MAX(Detailed_Demanding_x_Doc_Attrib!AX158)</f>
        <v>0</v>
      </c>
      <c r="Y110" s="195">
        <f>MAX(Detailed_Demanding_x_Doc_Attrib!AY158)</f>
        <v>0</v>
      </c>
      <c r="Z110" s="195">
        <f>MAX(Detailed_Demanding_x_Doc_Attrib!BC158:BE158)</f>
        <v>0</v>
      </c>
      <c r="AA110" s="195">
        <f>MAX(Detailed_Demanding_x_Doc_Attrib!BJ158:BQ158)</f>
        <v>0</v>
      </c>
      <c r="AB110" s="195">
        <f>MAX(Detailed_Demanding_x_Doc_Attrib!BO158:BV158)</f>
        <v>0</v>
      </c>
      <c r="AC110" s="195">
        <f>MAX(Detailed_Demanding_x_Doc_Attrib!BF158:BI158, Detailed_Demanding_x_Doc_Attrib!BP158:BQ158, Detailed_Demanding_x_Doc_Attrib!BW158:BX158)</f>
        <v>0</v>
      </c>
      <c r="AD110" s="195">
        <f>MAX(Detailed_Demanding_x_Doc_Attrib!BF158:BX158)</f>
        <v>0</v>
      </c>
      <c r="AE110" s="195">
        <f>Detailed_Demanding_x_Doc_Attrib!BY158</f>
        <v>0</v>
      </c>
      <c r="AF110" s="195">
        <f>MAX(Detailed_Demanding_x_Doc_Attrib!BZ158)</f>
        <v>0</v>
      </c>
      <c r="AG110" s="195">
        <f>MAX(Detailed_Demanding_x_Doc_Attrib!CA158)</f>
        <v>0</v>
      </c>
      <c r="AH110" s="195">
        <f>MAX(Detailed_Demanding_x_Doc_Attrib!CB158)</f>
        <v>0</v>
      </c>
      <c r="AI110" s="195">
        <f>MAX(Detailed_Demanding_x_Doc_Attrib!CC158)</f>
        <v>0</v>
      </c>
      <c r="AJ110" s="195">
        <f>MAX(Detailed_Demanding_x_Doc_Attrib!CD158)</f>
        <v>0.30573248407643311</v>
      </c>
      <c r="AK110" s="195">
        <f>MAX(Detailed_Demanding_x_Doc_Attrib!CE158)</f>
        <v>0</v>
      </c>
      <c r="AL110" s="195">
        <f>MAX(Detailed_Demanding_x_Doc_Attrib!CF158:CF158)</f>
        <v>0</v>
      </c>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row>
    <row r="111" spans="1:102">
      <c r="A111" s="82" t="s">
        <v>281</v>
      </c>
      <c r="B111" s="82" t="s">
        <v>573</v>
      </c>
      <c r="C111" s="82" t="s">
        <v>363</v>
      </c>
      <c r="D111" s="82" t="s">
        <v>618</v>
      </c>
      <c r="E111" s="165" t="s">
        <v>523</v>
      </c>
      <c r="F111" s="195">
        <f>MAX(Detailed_Demanding_x_Doc_Attrib!I159:L159)</f>
        <v>0</v>
      </c>
      <c r="G111" s="195">
        <f>MAX(Detailed_Demanding_x_Doc_Attrib!N159:O159)</f>
        <v>0</v>
      </c>
      <c r="H111" s="195">
        <f>Detailed_Demanding_x_Doc_Attrib!P159</f>
        <v>0</v>
      </c>
      <c r="I111" s="195">
        <f>Detailed_Demanding_x_Doc_Attrib!Q159</f>
        <v>0</v>
      </c>
      <c r="J111" s="195">
        <f t="shared" si="1"/>
        <v>0</v>
      </c>
      <c r="K111" s="195">
        <f>Detailed_Demanding_x_Doc_Attrib!R159</f>
        <v>0</v>
      </c>
      <c r="L111" s="195">
        <f>Detailed_Demanding_x_Doc_Attrib!S159</f>
        <v>1.1464968152866244</v>
      </c>
      <c r="M111" s="195">
        <f>Detailed_Demanding_x_Doc_Attrib!T159</f>
        <v>0</v>
      </c>
      <c r="N111" s="195">
        <f>Detailed_Demanding_x_Doc_Attrib!U159</f>
        <v>0</v>
      </c>
      <c r="O111" s="195">
        <f>Detailed_Demanding_x_Doc_Attrib!V159</f>
        <v>0</v>
      </c>
      <c r="P111" s="195">
        <f>Detailed_Demanding_x_Doc_Attrib!W159</f>
        <v>0</v>
      </c>
      <c r="Q111" s="195">
        <f>Detailed_Demanding_x_Doc_Attrib!X159</f>
        <v>0</v>
      </c>
      <c r="R111" s="195">
        <f>MAX(Detailed_Demanding_x_Doc_Attrib!Z159:AB159)</f>
        <v>0</v>
      </c>
      <c r="S111" s="195">
        <f>MAX(Detailed_Demanding_x_Doc_Attrib!AC159)</f>
        <v>0</v>
      </c>
      <c r="T111" s="195">
        <f>MAX(Detailed_Demanding_x_Doc_Attrib!AD159:AF159)</f>
        <v>0</v>
      </c>
      <c r="U111" s="195">
        <f>MAX(Detailed_Demanding_x_Doc_Attrib!AG159:AH159)</f>
        <v>0</v>
      </c>
      <c r="V111" s="195">
        <f>MAX(Detailed_Demanding_x_Doc_Attrib!AJ159)</f>
        <v>0</v>
      </c>
      <c r="W111" s="195">
        <f>MAX(Detailed_Demanding_x_Doc_Attrib!AM159:AW159)</f>
        <v>0</v>
      </c>
      <c r="X111" s="195">
        <f>MAX(Detailed_Demanding_x_Doc_Attrib!AX159)</f>
        <v>0</v>
      </c>
      <c r="Y111" s="195">
        <f>MAX(Detailed_Demanding_x_Doc_Attrib!AY159)</f>
        <v>0</v>
      </c>
      <c r="Z111" s="195">
        <f>MAX(Detailed_Demanding_x_Doc_Attrib!BC159:BE159)</f>
        <v>0</v>
      </c>
      <c r="AA111" s="195">
        <f>MAX(Detailed_Demanding_x_Doc_Attrib!BJ159:BQ159)</f>
        <v>0</v>
      </c>
      <c r="AB111" s="195">
        <f>MAX(Detailed_Demanding_x_Doc_Attrib!BO159:BV159)</f>
        <v>0</v>
      </c>
      <c r="AC111" s="195">
        <f>MAX(Detailed_Demanding_x_Doc_Attrib!BF159:BI159, Detailed_Demanding_x_Doc_Attrib!BP159:BQ159, Detailed_Demanding_x_Doc_Attrib!BW159:BX159)</f>
        <v>0</v>
      </c>
      <c r="AD111" s="195">
        <f>MAX(Detailed_Demanding_x_Doc_Attrib!BF159:BX159)</f>
        <v>0</v>
      </c>
      <c r="AE111" s="195">
        <f>Detailed_Demanding_x_Doc_Attrib!BY159</f>
        <v>0</v>
      </c>
      <c r="AF111" s="195">
        <f>MAX(Detailed_Demanding_x_Doc_Attrib!BZ159)</f>
        <v>0</v>
      </c>
      <c r="AG111" s="195">
        <f>MAX(Detailed_Demanding_x_Doc_Attrib!CA159)</f>
        <v>0</v>
      </c>
      <c r="AH111" s="195">
        <f>MAX(Detailed_Demanding_x_Doc_Attrib!CB159)</f>
        <v>0</v>
      </c>
      <c r="AI111" s="195">
        <f>MAX(Detailed_Demanding_x_Doc_Attrib!CC159)</f>
        <v>0</v>
      </c>
      <c r="AJ111" s="195">
        <f>MAX(Detailed_Demanding_x_Doc_Attrib!CD159)</f>
        <v>2.0382165605095541</v>
      </c>
      <c r="AK111" s="195">
        <f>MAX(Detailed_Demanding_x_Doc_Attrib!CE159)</f>
        <v>0</v>
      </c>
      <c r="AL111" s="195">
        <f>MAX(Detailed_Demanding_x_Doc_Attrib!CF159:CF159)</f>
        <v>0</v>
      </c>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row>
    <row r="112" spans="1:102">
      <c r="A112" s="82" t="s">
        <v>281</v>
      </c>
      <c r="B112" s="82" t="s">
        <v>573</v>
      </c>
      <c r="C112" s="82" t="s">
        <v>363</v>
      </c>
      <c r="D112" s="82" t="s">
        <v>618</v>
      </c>
      <c r="E112" s="165" t="s">
        <v>524</v>
      </c>
      <c r="F112" s="195">
        <f>MAX(Detailed_Demanding_x_Doc_Attrib!I160:L160)</f>
        <v>0</v>
      </c>
      <c r="G112" s="195">
        <f>MAX(Detailed_Demanding_x_Doc_Attrib!N160:O160)</f>
        <v>0</v>
      </c>
      <c r="H112" s="195">
        <f>Detailed_Demanding_x_Doc_Attrib!P160</f>
        <v>0</v>
      </c>
      <c r="I112" s="195">
        <f>Detailed_Demanding_x_Doc_Attrib!Q160</f>
        <v>0</v>
      </c>
      <c r="J112" s="195">
        <f t="shared" si="1"/>
        <v>0</v>
      </c>
      <c r="K112" s="195">
        <f>Detailed_Demanding_x_Doc_Attrib!R160</f>
        <v>0</v>
      </c>
      <c r="L112" s="195">
        <f>Detailed_Demanding_x_Doc_Attrib!S160</f>
        <v>1.6305732484076434</v>
      </c>
      <c r="M112" s="195">
        <f>Detailed_Demanding_x_Doc_Attrib!T160</f>
        <v>0</v>
      </c>
      <c r="N112" s="195">
        <f>Detailed_Demanding_x_Doc_Attrib!U160</f>
        <v>0</v>
      </c>
      <c r="O112" s="195">
        <f>Detailed_Demanding_x_Doc_Attrib!V160</f>
        <v>0</v>
      </c>
      <c r="P112" s="195">
        <f>Detailed_Demanding_x_Doc_Attrib!W160</f>
        <v>0</v>
      </c>
      <c r="Q112" s="195">
        <f>Detailed_Demanding_x_Doc_Attrib!X160</f>
        <v>0</v>
      </c>
      <c r="R112" s="195">
        <f>MAX(Detailed_Demanding_x_Doc_Attrib!Z160:AB160)</f>
        <v>0</v>
      </c>
      <c r="S112" s="195">
        <f>MAX(Detailed_Demanding_x_Doc_Attrib!AC160)</f>
        <v>0</v>
      </c>
      <c r="T112" s="195">
        <f>MAX(Detailed_Demanding_x_Doc_Attrib!AD160:AF160)</f>
        <v>0</v>
      </c>
      <c r="U112" s="195">
        <f>MAX(Detailed_Demanding_x_Doc_Attrib!AG160:AH160)</f>
        <v>0</v>
      </c>
      <c r="V112" s="195">
        <f>MAX(Detailed_Demanding_x_Doc_Attrib!AJ160)</f>
        <v>0</v>
      </c>
      <c r="W112" s="195">
        <f>MAX(Detailed_Demanding_x_Doc_Attrib!AM160:AW160)</f>
        <v>0</v>
      </c>
      <c r="X112" s="195">
        <f>MAX(Detailed_Demanding_x_Doc_Attrib!AX160)</f>
        <v>0</v>
      </c>
      <c r="Y112" s="195">
        <f>MAX(Detailed_Demanding_x_Doc_Attrib!AY160)</f>
        <v>0</v>
      </c>
      <c r="Z112" s="195">
        <f>MAX(Detailed_Demanding_x_Doc_Attrib!BC160:BE160)</f>
        <v>0</v>
      </c>
      <c r="AA112" s="195">
        <f>MAX(Detailed_Demanding_x_Doc_Attrib!BJ160:BQ160)</f>
        <v>0</v>
      </c>
      <c r="AB112" s="195">
        <f>MAX(Detailed_Demanding_x_Doc_Attrib!BO160:BV160)</f>
        <v>0</v>
      </c>
      <c r="AC112" s="195">
        <f>MAX(Detailed_Demanding_x_Doc_Attrib!BF160:BI160, Detailed_Demanding_x_Doc_Attrib!BP160:BQ160, Detailed_Demanding_x_Doc_Attrib!BW160:BX160)</f>
        <v>1.6305732484076434</v>
      </c>
      <c r="AD112" s="195">
        <f>MAX(Detailed_Demanding_x_Doc_Attrib!BF160:BX160)</f>
        <v>1.6305732484076434</v>
      </c>
      <c r="AE112" s="195">
        <f>Detailed_Demanding_x_Doc_Attrib!BY160</f>
        <v>0</v>
      </c>
      <c r="AF112" s="195">
        <f>MAX(Detailed_Demanding_x_Doc_Attrib!BZ160)</f>
        <v>0</v>
      </c>
      <c r="AG112" s="195">
        <f>MAX(Detailed_Demanding_x_Doc_Attrib!CA160)</f>
        <v>0</v>
      </c>
      <c r="AH112" s="195">
        <f>MAX(Detailed_Demanding_x_Doc_Attrib!CB160)</f>
        <v>0</v>
      </c>
      <c r="AI112" s="195">
        <f>MAX(Detailed_Demanding_x_Doc_Attrib!CC160)</f>
        <v>0</v>
      </c>
      <c r="AJ112" s="195">
        <f>MAX(Detailed_Demanding_x_Doc_Attrib!CD160)</f>
        <v>2.5477707006369426</v>
      </c>
      <c r="AK112" s="195">
        <f>MAX(Detailed_Demanding_x_Doc_Attrib!CE160)</f>
        <v>0</v>
      </c>
      <c r="AL112" s="195">
        <f>MAX(Detailed_Demanding_x_Doc_Attrib!CF160:CF160)</f>
        <v>0</v>
      </c>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row>
    <row r="113" spans="1:102">
      <c r="A113" s="82" t="s">
        <v>281</v>
      </c>
      <c r="B113" s="82" t="s">
        <v>573</v>
      </c>
      <c r="C113" s="82" t="s">
        <v>363</v>
      </c>
      <c r="D113" s="82" t="s">
        <v>618</v>
      </c>
      <c r="E113" s="165" t="s">
        <v>525</v>
      </c>
      <c r="F113" s="195">
        <f>MAX(Detailed_Demanding_x_Doc_Attrib!I161:L161)</f>
        <v>0</v>
      </c>
      <c r="G113" s="195">
        <f>MAX(Detailed_Demanding_x_Doc_Attrib!N161:O161)</f>
        <v>0</v>
      </c>
      <c r="H113" s="195">
        <f>Detailed_Demanding_x_Doc_Attrib!P161</f>
        <v>0</v>
      </c>
      <c r="I113" s="195">
        <f>Detailed_Demanding_x_Doc_Attrib!Q161</f>
        <v>0</v>
      </c>
      <c r="J113" s="195">
        <f t="shared" si="1"/>
        <v>0</v>
      </c>
      <c r="K113" s="195">
        <f>Detailed_Demanding_x_Doc_Attrib!R161</f>
        <v>0</v>
      </c>
      <c r="L113" s="195">
        <f>Detailed_Demanding_x_Doc_Attrib!S161</f>
        <v>1.6305732484076434</v>
      </c>
      <c r="M113" s="195">
        <f>Detailed_Demanding_x_Doc_Attrib!T161</f>
        <v>0</v>
      </c>
      <c r="N113" s="195">
        <f>Detailed_Demanding_x_Doc_Attrib!U161</f>
        <v>0</v>
      </c>
      <c r="O113" s="195">
        <f>Detailed_Demanding_x_Doc_Attrib!V161</f>
        <v>0</v>
      </c>
      <c r="P113" s="195">
        <f>Detailed_Demanding_x_Doc_Attrib!W161</f>
        <v>0</v>
      </c>
      <c r="Q113" s="195">
        <f>Detailed_Demanding_x_Doc_Attrib!X161</f>
        <v>0</v>
      </c>
      <c r="R113" s="195">
        <f>MAX(Detailed_Demanding_x_Doc_Attrib!Z161:AB161)</f>
        <v>0</v>
      </c>
      <c r="S113" s="195">
        <f>MAX(Detailed_Demanding_x_Doc_Attrib!AC161)</f>
        <v>0</v>
      </c>
      <c r="T113" s="195">
        <f>MAX(Detailed_Demanding_x_Doc_Attrib!AD161:AF161)</f>
        <v>0</v>
      </c>
      <c r="U113" s="195">
        <f>MAX(Detailed_Demanding_x_Doc_Attrib!AG161:AH161)</f>
        <v>0</v>
      </c>
      <c r="V113" s="195">
        <f>MAX(Detailed_Demanding_x_Doc_Attrib!AJ161)</f>
        <v>0</v>
      </c>
      <c r="W113" s="195">
        <f>MAX(Detailed_Demanding_x_Doc_Attrib!AM161:AW161)</f>
        <v>0</v>
      </c>
      <c r="X113" s="195">
        <f>MAX(Detailed_Demanding_x_Doc_Attrib!AX161)</f>
        <v>0</v>
      </c>
      <c r="Y113" s="195">
        <f>MAX(Detailed_Demanding_x_Doc_Attrib!AY161)</f>
        <v>0</v>
      </c>
      <c r="Z113" s="195">
        <f>MAX(Detailed_Demanding_x_Doc_Attrib!BC161:BE161)</f>
        <v>0</v>
      </c>
      <c r="AA113" s="195">
        <f>MAX(Detailed_Demanding_x_Doc_Attrib!BJ161:BQ161)</f>
        <v>0</v>
      </c>
      <c r="AB113" s="195">
        <f>MAX(Detailed_Demanding_x_Doc_Attrib!BO161:BV161)</f>
        <v>0</v>
      </c>
      <c r="AC113" s="195">
        <f>MAX(Detailed_Demanding_x_Doc_Attrib!BF161:BI161, Detailed_Demanding_x_Doc_Attrib!BP161:BQ161, Detailed_Demanding_x_Doc_Attrib!BW161:BX161)</f>
        <v>1.6305732484076434</v>
      </c>
      <c r="AD113" s="195">
        <f>MAX(Detailed_Demanding_x_Doc_Attrib!BF161:BX161)</f>
        <v>1.6305732484076434</v>
      </c>
      <c r="AE113" s="195">
        <f>Detailed_Demanding_x_Doc_Attrib!BY161</f>
        <v>0</v>
      </c>
      <c r="AF113" s="195">
        <f>MAX(Detailed_Demanding_x_Doc_Attrib!BZ161)</f>
        <v>0</v>
      </c>
      <c r="AG113" s="195">
        <f>MAX(Detailed_Demanding_x_Doc_Attrib!CA161)</f>
        <v>0</v>
      </c>
      <c r="AH113" s="195">
        <f>MAX(Detailed_Demanding_x_Doc_Attrib!CB161)</f>
        <v>0</v>
      </c>
      <c r="AI113" s="195">
        <f>MAX(Detailed_Demanding_x_Doc_Attrib!CC161)</f>
        <v>0</v>
      </c>
      <c r="AJ113" s="195">
        <f>MAX(Detailed_Demanding_x_Doc_Attrib!CD161)</f>
        <v>1.2229299363057327</v>
      </c>
      <c r="AK113" s="195">
        <f>MAX(Detailed_Demanding_x_Doc_Attrib!CE161)</f>
        <v>0</v>
      </c>
      <c r="AL113" s="195">
        <f>MAX(Detailed_Demanding_x_Doc_Attrib!CF161:CF161)</f>
        <v>0</v>
      </c>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row>
    <row r="114" spans="1:102">
      <c r="A114" s="82" t="s">
        <v>281</v>
      </c>
      <c r="B114" s="82" t="s">
        <v>573</v>
      </c>
      <c r="C114" s="82" t="s">
        <v>363</v>
      </c>
      <c r="D114" s="82" t="s">
        <v>618</v>
      </c>
      <c r="E114" s="165" t="s">
        <v>526</v>
      </c>
      <c r="F114" s="195">
        <f>MAX(Detailed_Demanding_x_Doc_Attrib!I162:L162)</f>
        <v>0</v>
      </c>
      <c r="G114" s="195">
        <f>MAX(Detailed_Demanding_x_Doc_Attrib!N162:O162)</f>
        <v>0</v>
      </c>
      <c r="H114" s="195">
        <f>Detailed_Demanding_x_Doc_Attrib!P162</f>
        <v>0</v>
      </c>
      <c r="I114" s="195">
        <f>Detailed_Demanding_x_Doc_Attrib!Q162</f>
        <v>0</v>
      </c>
      <c r="J114" s="195">
        <f t="shared" si="1"/>
        <v>0</v>
      </c>
      <c r="K114" s="195">
        <f>Detailed_Demanding_x_Doc_Attrib!R162</f>
        <v>0</v>
      </c>
      <c r="L114" s="195">
        <f>Detailed_Demanding_x_Doc_Attrib!S162</f>
        <v>1.6305732484076434</v>
      </c>
      <c r="M114" s="195">
        <f>Detailed_Demanding_x_Doc_Attrib!T162</f>
        <v>0</v>
      </c>
      <c r="N114" s="195">
        <f>Detailed_Demanding_x_Doc_Attrib!U162</f>
        <v>0</v>
      </c>
      <c r="O114" s="195">
        <f>Detailed_Demanding_x_Doc_Attrib!V162</f>
        <v>0</v>
      </c>
      <c r="P114" s="195">
        <f>Detailed_Demanding_x_Doc_Attrib!W162</f>
        <v>0</v>
      </c>
      <c r="Q114" s="195">
        <f>Detailed_Demanding_x_Doc_Attrib!X162</f>
        <v>0</v>
      </c>
      <c r="R114" s="195">
        <f>MAX(Detailed_Demanding_x_Doc_Attrib!Z162:AB162)</f>
        <v>0</v>
      </c>
      <c r="S114" s="195">
        <f>MAX(Detailed_Demanding_x_Doc_Attrib!AC162)</f>
        <v>0</v>
      </c>
      <c r="T114" s="195">
        <f>MAX(Detailed_Demanding_x_Doc_Attrib!AD162:AF162)</f>
        <v>0</v>
      </c>
      <c r="U114" s="195">
        <f>MAX(Detailed_Demanding_x_Doc_Attrib!AG162:AH162)</f>
        <v>0</v>
      </c>
      <c r="V114" s="195">
        <f>MAX(Detailed_Demanding_x_Doc_Attrib!AJ162)</f>
        <v>0</v>
      </c>
      <c r="W114" s="195">
        <f>MAX(Detailed_Demanding_x_Doc_Attrib!AM162:AW162)</f>
        <v>0</v>
      </c>
      <c r="X114" s="195">
        <f>MAX(Detailed_Demanding_x_Doc_Attrib!AX162)</f>
        <v>0</v>
      </c>
      <c r="Y114" s="195">
        <f>MAX(Detailed_Demanding_x_Doc_Attrib!AY162)</f>
        <v>0</v>
      </c>
      <c r="Z114" s="195">
        <f>MAX(Detailed_Demanding_x_Doc_Attrib!BC162:BE162)</f>
        <v>0</v>
      </c>
      <c r="AA114" s="195">
        <f>MAX(Detailed_Demanding_x_Doc_Attrib!BJ162:BQ162)</f>
        <v>0</v>
      </c>
      <c r="AB114" s="195">
        <f>MAX(Detailed_Demanding_x_Doc_Attrib!BO162:BV162)</f>
        <v>0</v>
      </c>
      <c r="AC114" s="195">
        <f>MAX(Detailed_Demanding_x_Doc_Attrib!BF162:BI162, Detailed_Demanding_x_Doc_Attrib!BP162:BQ162, Detailed_Demanding_x_Doc_Attrib!BW162:BX162)</f>
        <v>0</v>
      </c>
      <c r="AD114" s="195">
        <f>MAX(Detailed_Demanding_x_Doc_Attrib!BF162:BX162)</f>
        <v>0</v>
      </c>
      <c r="AE114" s="195">
        <f>Detailed_Demanding_x_Doc_Attrib!BY162</f>
        <v>0</v>
      </c>
      <c r="AF114" s="195">
        <f>MAX(Detailed_Demanding_x_Doc_Attrib!BZ162)</f>
        <v>0</v>
      </c>
      <c r="AG114" s="195">
        <f>MAX(Detailed_Demanding_x_Doc_Attrib!CA162)</f>
        <v>0</v>
      </c>
      <c r="AH114" s="195">
        <f>MAX(Detailed_Demanding_x_Doc_Attrib!CB162)</f>
        <v>0</v>
      </c>
      <c r="AI114" s="195">
        <f>MAX(Detailed_Demanding_x_Doc_Attrib!CC162)</f>
        <v>0</v>
      </c>
      <c r="AJ114" s="195">
        <f>MAX(Detailed_Demanding_x_Doc_Attrib!CD162)</f>
        <v>2.5477707006369426</v>
      </c>
      <c r="AK114" s="195">
        <f>MAX(Detailed_Demanding_x_Doc_Attrib!CE162)</f>
        <v>0</v>
      </c>
      <c r="AL114" s="195">
        <f>MAX(Detailed_Demanding_x_Doc_Attrib!CF162:CF162)</f>
        <v>0</v>
      </c>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row>
    <row r="115" spans="1:102">
      <c r="A115" s="82" t="s">
        <v>281</v>
      </c>
      <c r="B115" s="82" t="s">
        <v>573</v>
      </c>
      <c r="C115" s="82" t="s">
        <v>363</v>
      </c>
      <c r="D115" s="82" t="s">
        <v>618</v>
      </c>
      <c r="E115" s="165" t="s">
        <v>527</v>
      </c>
      <c r="F115" s="195">
        <f>MAX(Detailed_Demanding_x_Doc_Attrib!I163:L163)</f>
        <v>0</v>
      </c>
      <c r="G115" s="195">
        <f>MAX(Detailed_Demanding_x_Doc_Attrib!N163:O163)</f>
        <v>0</v>
      </c>
      <c r="H115" s="195">
        <f>Detailed_Demanding_x_Doc_Attrib!P163</f>
        <v>0</v>
      </c>
      <c r="I115" s="195">
        <f>Detailed_Demanding_x_Doc_Attrib!Q163</f>
        <v>0</v>
      </c>
      <c r="J115" s="195">
        <f t="shared" si="1"/>
        <v>0</v>
      </c>
      <c r="K115" s="195">
        <f>Detailed_Demanding_x_Doc_Attrib!R163</f>
        <v>0</v>
      </c>
      <c r="L115" s="195">
        <f>Detailed_Demanding_x_Doc_Attrib!S163</f>
        <v>1.9108280254777068</v>
      </c>
      <c r="M115" s="195">
        <f>Detailed_Demanding_x_Doc_Attrib!T163</f>
        <v>0</v>
      </c>
      <c r="N115" s="195">
        <f>Detailed_Demanding_x_Doc_Attrib!U163</f>
        <v>0</v>
      </c>
      <c r="O115" s="195">
        <f>Detailed_Demanding_x_Doc_Attrib!V163</f>
        <v>0</v>
      </c>
      <c r="P115" s="195">
        <f>Detailed_Demanding_x_Doc_Attrib!W163</f>
        <v>0</v>
      </c>
      <c r="Q115" s="195">
        <f>Detailed_Demanding_x_Doc_Attrib!X163</f>
        <v>0</v>
      </c>
      <c r="R115" s="195">
        <f>MAX(Detailed_Demanding_x_Doc_Attrib!Z163:AB163)</f>
        <v>0</v>
      </c>
      <c r="S115" s="195">
        <f>MAX(Detailed_Demanding_x_Doc_Attrib!AC163)</f>
        <v>0</v>
      </c>
      <c r="T115" s="195">
        <f>MAX(Detailed_Demanding_x_Doc_Attrib!AD163:AF163)</f>
        <v>0</v>
      </c>
      <c r="U115" s="195">
        <f>MAX(Detailed_Demanding_x_Doc_Attrib!AG163:AH163)</f>
        <v>0</v>
      </c>
      <c r="V115" s="195">
        <f>MAX(Detailed_Demanding_x_Doc_Attrib!AJ163)</f>
        <v>0</v>
      </c>
      <c r="W115" s="195">
        <f>MAX(Detailed_Demanding_x_Doc_Attrib!AM163:AW163)</f>
        <v>0</v>
      </c>
      <c r="X115" s="195">
        <f>MAX(Detailed_Demanding_x_Doc_Attrib!AX163)</f>
        <v>0</v>
      </c>
      <c r="Y115" s="195">
        <f>MAX(Detailed_Demanding_x_Doc_Attrib!AY163)</f>
        <v>0</v>
      </c>
      <c r="Z115" s="195">
        <f>MAX(Detailed_Demanding_x_Doc_Attrib!BC163:BE163)</f>
        <v>0</v>
      </c>
      <c r="AA115" s="195">
        <f>MAX(Detailed_Demanding_x_Doc_Attrib!BJ163:BQ163)</f>
        <v>0</v>
      </c>
      <c r="AB115" s="195">
        <f>MAX(Detailed_Demanding_x_Doc_Attrib!BO163:BV163)</f>
        <v>0</v>
      </c>
      <c r="AC115" s="195">
        <f>MAX(Detailed_Demanding_x_Doc_Attrib!BF163:BI163, Detailed_Demanding_x_Doc_Attrib!BP163:BQ163, Detailed_Demanding_x_Doc_Attrib!BW163:BX163)</f>
        <v>0</v>
      </c>
      <c r="AD115" s="195">
        <f>MAX(Detailed_Demanding_x_Doc_Attrib!BF163:BX163)</f>
        <v>0</v>
      </c>
      <c r="AE115" s="195">
        <f>Detailed_Demanding_x_Doc_Attrib!BY163</f>
        <v>0</v>
      </c>
      <c r="AF115" s="195">
        <f>MAX(Detailed_Demanding_x_Doc_Attrib!BZ163)</f>
        <v>0</v>
      </c>
      <c r="AG115" s="195">
        <f>MAX(Detailed_Demanding_x_Doc_Attrib!CA163)</f>
        <v>0</v>
      </c>
      <c r="AH115" s="195">
        <f>MAX(Detailed_Demanding_x_Doc_Attrib!CB163)</f>
        <v>0</v>
      </c>
      <c r="AI115" s="195">
        <f>MAX(Detailed_Demanding_x_Doc_Attrib!CC163)</f>
        <v>0</v>
      </c>
      <c r="AJ115" s="195">
        <f>MAX(Detailed_Demanding_x_Doc_Attrib!CD163)</f>
        <v>1.9108280254777068</v>
      </c>
      <c r="AK115" s="195">
        <f>MAX(Detailed_Demanding_x_Doc_Attrib!CE163)</f>
        <v>0</v>
      </c>
      <c r="AL115" s="195">
        <f>MAX(Detailed_Demanding_x_Doc_Attrib!CF163:CF163)</f>
        <v>0</v>
      </c>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row>
    <row r="116" spans="1:102">
      <c r="A116" s="82" t="s">
        <v>281</v>
      </c>
      <c r="B116" s="82" t="s">
        <v>573</v>
      </c>
      <c r="C116" s="82" t="s">
        <v>363</v>
      </c>
      <c r="D116" s="82" t="s">
        <v>618</v>
      </c>
      <c r="E116" s="165" t="s">
        <v>528</v>
      </c>
      <c r="F116" s="195">
        <f>MAX(Detailed_Demanding_x_Doc_Attrib!I164:L164)</f>
        <v>0</v>
      </c>
      <c r="G116" s="195">
        <f>MAX(Detailed_Demanding_x_Doc_Attrib!N164:O164)</f>
        <v>0</v>
      </c>
      <c r="H116" s="195">
        <f>Detailed_Demanding_x_Doc_Attrib!P164</f>
        <v>0</v>
      </c>
      <c r="I116" s="195">
        <f>Detailed_Demanding_x_Doc_Attrib!Q164</f>
        <v>0</v>
      </c>
      <c r="J116" s="195">
        <f t="shared" si="1"/>
        <v>0</v>
      </c>
      <c r="K116" s="195">
        <f>Detailed_Demanding_x_Doc_Attrib!R164</f>
        <v>0</v>
      </c>
      <c r="L116" s="195">
        <f>Detailed_Demanding_x_Doc_Attrib!S164</f>
        <v>0</v>
      </c>
      <c r="M116" s="195">
        <f>Detailed_Demanding_x_Doc_Attrib!T164</f>
        <v>0</v>
      </c>
      <c r="N116" s="195">
        <f>Detailed_Demanding_x_Doc_Attrib!U164</f>
        <v>0</v>
      </c>
      <c r="O116" s="195">
        <f>Detailed_Demanding_x_Doc_Attrib!V164</f>
        <v>0</v>
      </c>
      <c r="P116" s="195">
        <f>Detailed_Demanding_x_Doc_Attrib!W164</f>
        <v>0</v>
      </c>
      <c r="Q116" s="195">
        <f>Detailed_Demanding_x_Doc_Attrib!X164</f>
        <v>0</v>
      </c>
      <c r="R116" s="195">
        <f>MAX(Detailed_Demanding_x_Doc_Attrib!Z164:AB164)</f>
        <v>0</v>
      </c>
      <c r="S116" s="195">
        <f>MAX(Detailed_Demanding_x_Doc_Attrib!AC164)</f>
        <v>0</v>
      </c>
      <c r="T116" s="195">
        <f>MAX(Detailed_Demanding_x_Doc_Attrib!AD164:AF164)</f>
        <v>0</v>
      </c>
      <c r="U116" s="195">
        <f>MAX(Detailed_Demanding_x_Doc_Attrib!AG164:AH164)</f>
        <v>0</v>
      </c>
      <c r="V116" s="195">
        <f>MAX(Detailed_Demanding_x_Doc_Attrib!AJ164)</f>
        <v>0</v>
      </c>
      <c r="W116" s="195">
        <f>MAX(Detailed_Demanding_x_Doc_Attrib!AM164:AW164)</f>
        <v>0</v>
      </c>
      <c r="X116" s="195">
        <f>MAX(Detailed_Demanding_x_Doc_Attrib!AX164)</f>
        <v>0</v>
      </c>
      <c r="Y116" s="195">
        <f>MAX(Detailed_Demanding_x_Doc_Attrib!AY164)</f>
        <v>0</v>
      </c>
      <c r="Z116" s="195">
        <f>MAX(Detailed_Demanding_x_Doc_Attrib!BC164:BE164)</f>
        <v>0</v>
      </c>
      <c r="AA116" s="195">
        <f>MAX(Detailed_Demanding_x_Doc_Attrib!BJ164:BQ164)</f>
        <v>0</v>
      </c>
      <c r="AB116" s="195">
        <f>MAX(Detailed_Demanding_x_Doc_Attrib!BO164:BV164)</f>
        <v>0</v>
      </c>
      <c r="AC116" s="195">
        <f>MAX(Detailed_Demanding_x_Doc_Attrib!BF164:BI164, Detailed_Demanding_x_Doc_Attrib!BP164:BQ164, Detailed_Demanding_x_Doc_Attrib!BW164:BX164)</f>
        <v>0</v>
      </c>
      <c r="AD116" s="195">
        <f>MAX(Detailed_Demanding_x_Doc_Attrib!BF164:BX164)</f>
        <v>0</v>
      </c>
      <c r="AE116" s="195">
        <f>Detailed_Demanding_x_Doc_Attrib!BY164</f>
        <v>0</v>
      </c>
      <c r="AF116" s="195">
        <f>MAX(Detailed_Demanding_x_Doc_Attrib!BZ164)</f>
        <v>0</v>
      </c>
      <c r="AG116" s="195">
        <f>MAX(Detailed_Demanding_x_Doc_Attrib!CA164)</f>
        <v>0</v>
      </c>
      <c r="AH116" s="195">
        <f>MAX(Detailed_Demanding_x_Doc_Attrib!CB164)</f>
        <v>0</v>
      </c>
      <c r="AI116" s="195">
        <f>MAX(Detailed_Demanding_x_Doc_Attrib!CC164)</f>
        <v>0</v>
      </c>
      <c r="AJ116" s="195">
        <f>MAX(Detailed_Demanding_x_Doc_Attrib!CD164)</f>
        <v>1.2229299363057327</v>
      </c>
      <c r="AK116" s="195">
        <f>MAX(Detailed_Demanding_x_Doc_Attrib!CE164)</f>
        <v>0</v>
      </c>
      <c r="AL116" s="195">
        <f>MAX(Detailed_Demanding_x_Doc_Attrib!CF164:CF164)</f>
        <v>0</v>
      </c>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row>
    <row r="117" spans="1:102">
      <c r="A117" s="82" t="s">
        <v>281</v>
      </c>
      <c r="B117" s="82" t="s">
        <v>573</v>
      </c>
      <c r="C117" s="82" t="s">
        <v>363</v>
      </c>
      <c r="D117" s="82" t="s">
        <v>618</v>
      </c>
      <c r="E117" s="165" t="s">
        <v>529</v>
      </c>
      <c r="F117" s="195">
        <f>MAX(Detailed_Demanding_x_Doc_Attrib!I165:L165)</f>
        <v>0</v>
      </c>
      <c r="G117" s="195">
        <f>MAX(Detailed_Demanding_x_Doc_Attrib!N165:O165)</f>
        <v>0</v>
      </c>
      <c r="H117" s="195">
        <f>Detailed_Demanding_x_Doc_Attrib!P165</f>
        <v>0</v>
      </c>
      <c r="I117" s="195">
        <f>Detailed_Demanding_x_Doc_Attrib!Q165</f>
        <v>0</v>
      </c>
      <c r="J117" s="195">
        <f t="shared" si="1"/>
        <v>0</v>
      </c>
      <c r="K117" s="195">
        <f>Detailed_Demanding_x_Doc_Attrib!R165</f>
        <v>0</v>
      </c>
      <c r="L117" s="195">
        <f>Detailed_Demanding_x_Doc_Attrib!S165</f>
        <v>1.2229299363057324</v>
      </c>
      <c r="M117" s="195">
        <f>Detailed_Demanding_x_Doc_Attrib!T165</f>
        <v>0</v>
      </c>
      <c r="N117" s="195">
        <f>Detailed_Demanding_x_Doc_Attrib!U165</f>
        <v>0</v>
      </c>
      <c r="O117" s="195">
        <f>Detailed_Demanding_x_Doc_Attrib!V165</f>
        <v>0</v>
      </c>
      <c r="P117" s="195">
        <f>Detailed_Demanding_x_Doc_Attrib!W165</f>
        <v>0</v>
      </c>
      <c r="Q117" s="195">
        <f>Detailed_Demanding_x_Doc_Attrib!X165</f>
        <v>0</v>
      </c>
      <c r="R117" s="195">
        <f>MAX(Detailed_Demanding_x_Doc_Attrib!Z165:AB165)</f>
        <v>0</v>
      </c>
      <c r="S117" s="195">
        <f>MAX(Detailed_Demanding_x_Doc_Attrib!AC165)</f>
        <v>0</v>
      </c>
      <c r="T117" s="195">
        <f>MAX(Detailed_Demanding_x_Doc_Attrib!AD165:AF165)</f>
        <v>0</v>
      </c>
      <c r="U117" s="195">
        <f>MAX(Detailed_Demanding_x_Doc_Attrib!AG165:AH165)</f>
        <v>0</v>
      </c>
      <c r="V117" s="195">
        <f>MAX(Detailed_Demanding_x_Doc_Attrib!AJ165)</f>
        <v>0</v>
      </c>
      <c r="W117" s="195">
        <f>MAX(Detailed_Demanding_x_Doc_Attrib!AM165:AW165)</f>
        <v>0</v>
      </c>
      <c r="X117" s="195">
        <f>MAX(Detailed_Demanding_x_Doc_Attrib!AX165)</f>
        <v>0</v>
      </c>
      <c r="Y117" s="195">
        <f>MAX(Detailed_Demanding_x_Doc_Attrib!AY165)</f>
        <v>0</v>
      </c>
      <c r="Z117" s="195">
        <f>MAX(Detailed_Demanding_x_Doc_Attrib!BC165:BE165)</f>
        <v>0</v>
      </c>
      <c r="AA117" s="195">
        <f>MAX(Detailed_Demanding_x_Doc_Attrib!BJ165:BQ165)</f>
        <v>0</v>
      </c>
      <c r="AB117" s="195">
        <f>MAX(Detailed_Demanding_x_Doc_Attrib!BO165:BV165)</f>
        <v>0</v>
      </c>
      <c r="AC117" s="195">
        <f>MAX(Detailed_Demanding_x_Doc_Attrib!BF165:BI165, Detailed_Demanding_x_Doc_Attrib!BP165:BQ165, Detailed_Demanding_x_Doc_Attrib!BW165:BX165)</f>
        <v>0</v>
      </c>
      <c r="AD117" s="195">
        <f>MAX(Detailed_Demanding_x_Doc_Attrib!BF165:BX165)</f>
        <v>0</v>
      </c>
      <c r="AE117" s="195">
        <f>Detailed_Demanding_x_Doc_Attrib!BY165</f>
        <v>0</v>
      </c>
      <c r="AF117" s="195">
        <f>MAX(Detailed_Demanding_x_Doc_Attrib!BZ165)</f>
        <v>0</v>
      </c>
      <c r="AG117" s="195">
        <f>MAX(Detailed_Demanding_x_Doc_Attrib!CA165)</f>
        <v>0</v>
      </c>
      <c r="AH117" s="195">
        <f>MAX(Detailed_Demanding_x_Doc_Attrib!CB165)</f>
        <v>0</v>
      </c>
      <c r="AI117" s="195">
        <f>MAX(Detailed_Demanding_x_Doc_Attrib!CC165)</f>
        <v>0</v>
      </c>
      <c r="AJ117" s="195">
        <f>MAX(Detailed_Demanding_x_Doc_Attrib!CD165)</f>
        <v>1.9108280254777068</v>
      </c>
      <c r="AK117" s="195">
        <f>MAX(Detailed_Demanding_x_Doc_Attrib!CE165)</f>
        <v>0</v>
      </c>
      <c r="AL117" s="195">
        <f>MAX(Detailed_Demanding_x_Doc_Attrib!CF165:CF165)</f>
        <v>0</v>
      </c>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row>
    <row r="118" spans="1:102">
      <c r="A118" s="82" t="s">
        <v>281</v>
      </c>
      <c r="B118" s="82" t="s">
        <v>565</v>
      </c>
      <c r="C118" s="82" t="s">
        <v>364</v>
      </c>
      <c r="D118" s="82" t="s">
        <v>360</v>
      </c>
      <c r="E118" s="165" t="s">
        <v>558</v>
      </c>
      <c r="F118" s="195">
        <f>MAX(Detailed_Demanding_x_Doc_Attrib!I166:L166)</f>
        <v>0</v>
      </c>
      <c r="G118" s="195">
        <f>MAX(Detailed_Demanding_x_Doc_Attrib!N166:O166)</f>
        <v>0</v>
      </c>
      <c r="H118" s="195">
        <f>Detailed_Demanding_x_Doc_Attrib!P166</f>
        <v>0</v>
      </c>
      <c r="I118" s="195">
        <f>Detailed_Demanding_x_Doc_Attrib!Q166</f>
        <v>0.10292993630573249</v>
      </c>
      <c r="J118" s="195">
        <f t="shared" si="1"/>
        <v>0.10292993630573249</v>
      </c>
      <c r="K118" s="195">
        <f>Detailed_Demanding_x_Doc_Attrib!R166</f>
        <v>0</v>
      </c>
      <c r="L118" s="195">
        <f>Detailed_Demanding_x_Doc_Attrib!S166</f>
        <v>0.91719745222929949</v>
      </c>
      <c r="M118" s="195">
        <f>Detailed_Demanding_x_Doc_Attrib!T166</f>
        <v>0</v>
      </c>
      <c r="N118" s="195">
        <f>Detailed_Demanding_x_Doc_Attrib!U166</f>
        <v>0</v>
      </c>
      <c r="O118" s="195">
        <f>Detailed_Demanding_x_Doc_Attrib!V166</f>
        <v>0</v>
      </c>
      <c r="P118" s="195">
        <f>Detailed_Demanding_x_Doc_Attrib!W166</f>
        <v>0</v>
      </c>
      <c r="Q118" s="195">
        <f>Detailed_Demanding_x_Doc_Attrib!X166</f>
        <v>0</v>
      </c>
      <c r="R118" s="195">
        <f>MAX(Detailed_Demanding_x_Doc_Attrib!Z166:AB166)</f>
        <v>0</v>
      </c>
      <c r="S118" s="195">
        <f>MAX(Detailed_Demanding_x_Doc_Attrib!AC166)</f>
        <v>0</v>
      </c>
      <c r="T118" s="195">
        <f>MAX(Detailed_Demanding_x_Doc_Attrib!AD166:AF166)</f>
        <v>0</v>
      </c>
      <c r="U118" s="195">
        <f>MAX(Detailed_Demanding_x_Doc_Attrib!AG166:AH166)</f>
        <v>0</v>
      </c>
      <c r="V118" s="195">
        <f>MAX(Detailed_Demanding_x_Doc_Attrib!AJ166)</f>
        <v>0</v>
      </c>
      <c r="W118" s="195">
        <f>MAX(Detailed_Demanding_x_Doc_Attrib!AM166:AW166)</f>
        <v>0</v>
      </c>
      <c r="X118" s="195">
        <f>MAX(Detailed_Demanding_x_Doc_Attrib!AX166)</f>
        <v>0</v>
      </c>
      <c r="Y118" s="195">
        <f>MAX(Detailed_Demanding_x_Doc_Attrib!AY166)</f>
        <v>0</v>
      </c>
      <c r="Z118" s="195">
        <f>MAX(Detailed_Demanding_x_Doc_Attrib!BC166:BE166)</f>
        <v>0</v>
      </c>
      <c r="AA118" s="195">
        <f>MAX(Detailed_Demanding_x_Doc_Attrib!BJ166:BQ166)</f>
        <v>0</v>
      </c>
      <c r="AB118" s="195">
        <f>MAX(Detailed_Demanding_x_Doc_Attrib!BO166:BV166)</f>
        <v>0</v>
      </c>
      <c r="AC118" s="195">
        <f>MAX(Detailed_Demanding_x_Doc_Attrib!BF166:BI166, Detailed_Demanding_x_Doc_Attrib!BP166:BQ166, Detailed_Demanding_x_Doc_Attrib!BW166:BX166)</f>
        <v>0</v>
      </c>
      <c r="AD118" s="195">
        <f>MAX(Detailed_Demanding_x_Doc_Attrib!BF166:BX166)</f>
        <v>0</v>
      </c>
      <c r="AE118" s="195">
        <f>Detailed_Demanding_x_Doc_Attrib!BY166</f>
        <v>0</v>
      </c>
      <c r="AF118" s="195">
        <f>MAX(Detailed_Demanding_x_Doc_Attrib!BZ166)</f>
        <v>0</v>
      </c>
      <c r="AG118" s="195">
        <f>MAX(Detailed_Demanding_x_Doc_Attrib!CA166)</f>
        <v>0</v>
      </c>
      <c r="AH118" s="195">
        <f>MAX(Detailed_Demanding_x_Doc_Attrib!CB166)</f>
        <v>0</v>
      </c>
      <c r="AI118" s="195">
        <f>MAX(Detailed_Demanding_x_Doc_Attrib!CC166)</f>
        <v>0</v>
      </c>
      <c r="AJ118" s="195">
        <f>MAX(Detailed_Demanding_x_Doc_Attrib!CD166)</f>
        <v>0</v>
      </c>
      <c r="AK118" s="195">
        <f>MAX(Detailed_Demanding_x_Doc_Attrib!CE166)</f>
        <v>0</v>
      </c>
      <c r="AL118" s="195">
        <f>MAX(Detailed_Demanding_x_Doc_Attrib!CF166:CF166)</f>
        <v>0</v>
      </c>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row>
    <row r="119" spans="1:102">
      <c r="A119" s="82" t="s">
        <v>281</v>
      </c>
      <c r="B119" s="82" t="s">
        <v>567</v>
      </c>
      <c r="C119" s="82" t="s">
        <v>607</v>
      </c>
      <c r="D119" s="82" t="s">
        <v>618</v>
      </c>
      <c r="E119" s="165" t="s">
        <v>1356</v>
      </c>
      <c r="F119" s="195">
        <f>MAX(Detailed_Demanding_x_Doc_Attrib!I167:L167)</f>
        <v>0.1286624203821656</v>
      </c>
      <c r="G119" s="195">
        <f>MAX(Detailed_Demanding_x_Doc_Attrib!N167:O167)</f>
        <v>0</v>
      </c>
      <c r="H119" s="195">
        <f>Detailed_Demanding_x_Doc_Attrib!P167</f>
        <v>0</v>
      </c>
      <c r="I119" s="195">
        <f>Detailed_Demanding_x_Doc_Attrib!Q167</f>
        <v>0</v>
      </c>
      <c r="J119" s="195">
        <f t="shared" si="1"/>
        <v>0.1286624203821656</v>
      </c>
      <c r="K119" s="195">
        <f>Detailed_Demanding_x_Doc_Attrib!R167</f>
        <v>0</v>
      </c>
      <c r="L119" s="195">
        <f>Detailed_Demanding_x_Doc_Attrib!S167</f>
        <v>2.0382165605095541</v>
      </c>
      <c r="M119" s="195">
        <f>Detailed_Demanding_x_Doc_Attrib!T167</f>
        <v>0</v>
      </c>
      <c r="N119" s="195">
        <f>Detailed_Demanding_x_Doc_Attrib!U167</f>
        <v>0</v>
      </c>
      <c r="O119" s="195">
        <f>Detailed_Demanding_x_Doc_Attrib!V167</f>
        <v>0</v>
      </c>
      <c r="P119" s="195">
        <f>Detailed_Demanding_x_Doc_Attrib!W167</f>
        <v>0</v>
      </c>
      <c r="Q119" s="195">
        <f>Detailed_Demanding_x_Doc_Attrib!X167</f>
        <v>0</v>
      </c>
      <c r="R119" s="195">
        <f>MAX(Detailed_Demanding_x_Doc_Attrib!Z167:AB167)</f>
        <v>0</v>
      </c>
      <c r="S119" s="195">
        <f>MAX(Detailed_Demanding_x_Doc_Attrib!AC167)</f>
        <v>0</v>
      </c>
      <c r="T119" s="195">
        <f>MAX(Detailed_Demanding_x_Doc_Attrib!AD167:AF167)</f>
        <v>0</v>
      </c>
      <c r="U119" s="195">
        <f>MAX(Detailed_Demanding_x_Doc_Attrib!AG167:AH167)</f>
        <v>0</v>
      </c>
      <c r="V119" s="195">
        <f>MAX(Detailed_Demanding_x_Doc_Attrib!AJ167)</f>
        <v>0</v>
      </c>
      <c r="W119" s="195">
        <f>MAX(Detailed_Demanding_x_Doc_Attrib!AM167:AW167)</f>
        <v>0</v>
      </c>
      <c r="X119" s="195">
        <f>MAX(Detailed_Demanding_x_Doc_Attrib!AX167)</f>
        <v>0</v>
      </c>
      <c r="Y119" s="195">
        <f>MAX(Detailed_Demanding_x_Doc_Attrib!AY167)</f>
        <v>0</v>
      </c>
      <c r="Z119" s="195">
        <f>MAX(Detailed_Demanding_x_Doc_Attrib!BC167:BE167)</f>
        <v>0</v>
      </c>
      <c r="AA119" s="195">
        <f>MAX(Detailed_Demanding_x_Doc_Attrib!BJ167:BQ167)</f>
        <v>1.5286624203821657</v>
      </c>
      <c r="AB119" s="195">
        <f>MAX(Detailed_Demanding_x_Doc_Attrib!BO167:BV167)</f>
        <v>0</v>
      </c>
      <c r="AC119" s="195">
        <f>MAX(Detailed_Demanding_x_Doc_Attrib!BF167:BI167, Detailed_Demanding_x_Doc_Attrib!BP167:BQ167, Detailed_Demanding_x_Doc_Attrib!BW167:BX167)</f>
        <v>0</v>
      </c>
      <c r="AD119" s="195">
        <f>MAX(Detailed_Demanding_x_Doc_Attrib!BF167:BX167)</f>
        <v>1.5286624203821657</v>
      </c>
      <c r="AE119" s="195">
        <f>Detailed_Demanding_x_Doc_Attrib!BY167</f>
        <v>0</v>
      </c>
      <c r="AF119" s="195">
        <f>MAX(Detailed_Demanding_x_Doc_Attrib!BZ167)</f>
        <v>0.50955414012738853</v>
      </c>
      <c r="AG119" s="195">
        <f>MAX(Detailed_Demanding_x_Doc_Attrib!CA167)</f>
        <v>0</v>
      </c>
      <c r="AH119" s="195">
        <f>MAX(Detailed_Demanding_x_Doc_Attrib!CB167)</f>
        <v>0</v>
      </c>
      <c r="AI119" s="195">
        <f>MAX(Detailed_Demanding_x_Doc_Attrib!CC167)</f>
        <v>1.1464968152866244</v>
      </c>
      <c r="AJ119" s="195">
        <f>MAX(Detailed_Demanding_x_Doc_Attrib!CD167)</f>
        <v>0</v>
      </c>
      <c r="AK119" s="195">
        <f>MAX(Detailed_Demanding_x_Doc_Attrib!CE167)</f>
        <v>1.1464968152866244</v>
      </c>
      <c r="AL119" s="195">
        <f>MAX(Detailed_Demanding_x_Doc_Attrib!CF167:CF167)</f>
        <v>0</v>
      </c>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row>
    <row r="120" spans="1:102">
      <c r="A120" s="82" t="s">
        <v>281</v>
      </c>
      <c r="B120" s="82" t="s">
        <v>567</v>
      </c>
      <c r="C120" s="82" t="s">
        <v>364</v>
      </c>
      <c r="D120" s="82" t="s">
        <v>360</v>
      </c>
      <c r="E120" s="165" t="s">
        <v>552</v>
      </c>
      <c r="F120" s="195">
        <f>MAX(Detailed_Demanding_x_Doc_Attrib!I168:L168)</f>
        <v>0</v>
      </c>
      <c r="G120" s="195">
        <f>MAX(Detailed_Demanding_x_Doc_Attrib!N168:O168)</f>
        <v>0</v>
      </c>
      <c r="H120" s="195">
        <f>Detailed_Demanding_x_Doc_Attrib!P168</f>
        <v>0</v>
      </c>
      <c r="I120" s="195">
        <f>Detailed_Demanding_x_Doc_Attrib!Q168</f>
        <v>0</v>
      </c>
      <c r="J120" s="195">
        <f t="shared" si="1"/>
        <v>0</v>
      </c>
      <c r="K120" s="195">
        <f>Detailed_Demanding_x_Doc_Attrib!R168</f>
        <v>0</v>
      </c>
      <c r="L120" s="195">
        <f>Detailed_Demanding_x_Doc_Attrib!S168</f>
        <v>1.6305732484076434</v>
      </c>
      <c r="M120" s="195">
        <f>Detailed_Demanding_x_Doc_Attrib!T168</f>
        <v>0</v>
      </c>
      <c r="N120" s="195">
        <f>Detailed_Demanding_x_Doc_Attrib!U168</f>
        <v>0</v>
      </c>
      <c r="O120" s="195">
        <f>Detailed_Demanding_x_Doc_Attrib!V168</f>
        <v>0</v>
      </c>
      <c r="P120" s="195">
        <f>Detailed_Demanding_x_Doc_Attrib!W168</f>
        <v>0</v>
      </c>
      <c r="Q120" s="195">
        <f>Detailed_Demanding_x_Doc_Attrib!X168</f>
        <v>0</v>
      </c>
      <c r="R120" s="195">
        <f>MAX(Detailed_Demanding_x_Doc_Attrib!Z168:AB168)</f>
        <v>0</v>
      </c>
      <c r="S120" s="195">
        <f>MAX(Detailed_Demanding_x_Doc_Attrib!AC168)</f>
        <v>0</v>
      </c>
      <c r="T120" s="195">
        <f>MAX(Detailed_Demanding_x_Doc_Attrib!AD168:AF168)</f>
        <v>0</v>
      </c>
      <c r="U120" s="195">
        <f>MAX(Detailed_Demanding_x_Doc_Attrib!AG168:AH168)</f>
        <v>0.40764331210191085</v>
      </c>
      <c r="V120" s="195">
        <f>MAX(Detailed_Demanding_x_Doc_Attrib!AJ168)</f>
        <v>0</v>
      </c>
      <c r="W120" s="195">
        <f>MAX(Detailed_Demanding_x_Doc_Attrib!AM168:AW168)</f>
        <v>0</v>
      </c>
      <c r="X120" s="195">
        <f>MAX(Detailed_Demanding_x_Doc_Attrib!AX168)</f>
        <v>0</v>
      </c>
      <c r="Y120" s="195">
        <f>MAX(Detailed_Demanding_x_Doc_Attrib!AY168)</f>
        <v>0</v>
      </c>
      <c r="Z120" s="195">
        <f>MAX(Detailed_Demanding_x_Doc_Attrib!BC168:BE168)</f>
        <v>0</v>
      </c>
      <c r="AA120" s="195">
        <f>MAX(Detailed_Demanding_x_Doc_Attrib!BJ168:BQ168)</f>
        <v>0</v>
      </c>
      <c r="AB120" s="195">
        <f>MAX(Detailed_Demanding_x_Doc_Attrib!BO168:BV168)</f>
        <v>0</v>
      </c>
      <c r="AC120" s="195">
        <f>MAX(Detailed_Demanding_x_Doc_Attrib!BF168:BI168, Detailed_Demanding_x_Doc_Attrib!BP168:BQ168, Detailed_Demanding_x_Doc_Attrib!BW168:BX168)</f>
        <v>0.40764331210191085</v>
      </c>
      <c r="AD120" s="195">
        <f>MAX(Detailed_Demanding_x_Doc_Attrib!BF168:BX168)</f>
        <v>0.40764331210191085</v>
      </c>
      <c r="AE120" s="195">
        <f>Detailed_Demanding_x_Doc_Attrib!BY168</f>
        <v>0</v>
      </c>
      <c r="AF120" s="195">
        <f>MAX(Detailed_Demanding_x_Doc_Attrib!BZ168)</f>
        <v>0</v>
      </c>
      <c r="AG120" s="195">
        <f>MAX(Detailed_Demanding_x_Doc_Attrib!CA168)</f>
        <v>0</v>
      </c>
      <c r="AH120" s="195">
        <f>MAX(Detailed_Demanding_x_Doc_Attrib!CB168)</f>
        <v>0</v>
      </c>
      <c r="AI120" s="195">
        <f>MAX(Detailed_Demanding_x_Doc_Attrib!CC168)</f>
        <v>0</v>
      </c>
      <c r="AJ120" s="195">
        <f>MAX(Detailed_Demanding_x_Doc_Attrib!CD168)</f>
        <v>0</v>
      </c>
      <c r="AK120" s="195">
        <f>MAX(Detailed_Demanding_x_Doc_Attrib!CE168)</f>
        <v>0</v>
      </c>
      <c r="AL120" s="195">
        <f>MAX(Detailed_Demanding_x_Doc_Attrib!CF168:CF168)</f>
        <v>0</v>
      </c>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row>
    <row r="121" spans="1:102">
      <c r="A121" s="82" t="s">
        <v>281</v>
      </c>
      <c r="B121" s="82" t="s">
        <v>565</v>
      </c>
      <c r="C121" s="82" t="s">
        <v>364</v>
      </c>
      <c r="D121" s="82" t="s">
        <v>618</v>
      </c>
      <c r="E121" s="165" t="s">
        <v>552</v>
      </c>
      <c r="F121" s="195">
        <f>MAX(Detailed_Demanding_x_Doc_Attrib!I169:L169)</f>
        <v>0</v>
      </c>
      <c r="G121" s="195">
        <f>MAX(Detailed_Demanding_x_Doc_Attrib!N169:O169)</f>
        <v>0</v>
      </c>
      <c r="H121" s="195">
        <f>Detailed_Demanding_x_Doc_Attrib!P169</f>
        <v>0</v>
      </c>
      <c r="I121" s="195">
        <f>Detailed_Demanding_x_Doc_Attrib!Q169</f>
        <v>0.22929936305732487</v>
      </c>
      <c r="J121" s="195">
        <f t="shared" si="1"/>
        <v>0.22929936305732487</v>
      </c>
      <c r="K121" s="195">
        <f>Detailed_Demanding_x_Doc_Attrib!R169</f>
        <v>0</v>
      </c>
      <c r="L121" s="195">
        <f>Detailed_Demanding_x_Doc_Attrib!S169</f>
        <v>1.6305732484076434</v>
      </c>
      <c r="M121" s="195">
        <f>Detailed_Demanding_x_Doc_Attrib!T169</f>
        <v>0</v>
      </c>
      <c r="N121" s="195">
        <f>Detailed_Demanding_x_Doc_Attrib!U169</f>
        <v>0</v>
      </c>
      <c r="O121" s="195">
        <f>Detailed_Demanding_x_Doc_Attrib!V169</f>
        <v>0</v>
      </c>
      <c r="P121" s="195">
        <f>Detailed_Demanding_x_Doc_Attrib!W169</f>
        <v>0</v>
      </c>
      <c r="Q121" s="195">
        <f>Detailed_Demanding_x_Doc_Attrib!X169</f>
        <v>0</v>
      </c>
      <c r="R121" s="195">
        <f>MAX(Detailed_Demanding_x_Doc_Attrib!Z169:AB169)</f>
        <v>0</v>
      </c>
      <c r="S121" s="195">
        <f>MAX(Detailed_Demanding_x_Doc_Attrib!AC169)</f>
        <v>0</v>
      </c>
      <c r="T121" s="195">
        <f>MAX(Detailed_Demanding_x_Doc_Attrib!AD169:AF169)</f>
        <v>0</v>
      </c>
      <c r="U121" s="195">
        <f>MAX(Detailed_Demanding_x_Doc_Attrib!AG169:AH169)</f>
        <v>0</v>
      </c>
      <c r="V121" s="195">
        <f>MAX(Detailed_Demanding_x_Doc_Attrib!AJ169)</f>
        <v>0</v>
      </c>
      <c r="W121" s="195">
        <f>MAX(Detailed_Demanding_x_Doc_Attrib!AM169:AW169)</f>
        <v>0</v>
      </c>
      <c r="X121" s="195">
        <f>MAX(Detailed_Demanding_x_Doc_Attrib!AX169)</f>
        <v>0</v>
      </c>
      <c r="Y121" s="195">
        <f>MAX(Detailed_Demanding_x_Doc_Attrib!AY169)</f>
        <v>0</v>
      </c>
      <c r="Z121" s="195">
        <f>MAX(Detailed_Demanding_x_Doc_Attrib!BC169:BE169)</f>
        <v>0</v>
      </c>
      <c r="AA121" s="195">
        <f>MAX(Detailed_Demanding_x_Doc_Attrib!BJ169:BQ169)</f>
        <v>0</v>
      </c>
      <c r="AB121" s="195">
        <f>MAX(Detailed_Demanding_x_Doc_Attrib!BO169:BV169)</f>
        <v>0</v>
      </c>
      <c r="AC121" s="195">
        <f>MAX(Detailed_Demanding_x_Doc_Attrib!BF169:BI169, Detailed_Demanding_x_Doc_Attrib!BP169:BQ169, Detailed_Demanding_x_Doc_Attrib!BW169:BX169)</f>
        <v>0</v>
      </c>
      <c r="AD121" s="195">
        <f>MAX(Detailed_Demanding_x_Doc_Attrib!BF169:BX169)</f>
        <v>0</v>
      </c>
      <c r="AE121" s="195">
        <f>Detailed_Demanding_x_Doc_Attrib!BY169</f>
        <v>0</v>
      </c>
      <c r="AF121" s="195">
        <f>MAX(Detailed_Demanding_x_Doc_Attrib!BZ169)</f>
        <v>0</v>
      </c>
      <c r="AG121" s="195">
        <f>MAX(Detailed_Demanding_x_Doc_Attrib!CA169)</f>
        <v>0</v>
      </c>
      <c r="AH121" s="195">
        <f>MAX(Detailed_Demanding_x_Doc_Attrib!CB169)</f>
        <v>0</v>
      </c>
      <c r="AI121" s="195">
        <f>MAX(Detailed_Demanding_x_Doc_Attrib!CC169)</f>
        <v>0</v>
      </c>
      <c r="AJ121" s="195">
        <f>MAX(Detailed_Demanding_x_Doc_Attrib!CD169)</f>
        <v>0</v>
      </c>
      <c r="AK121" s="195">
        <f>MAX(Detailed_Demanding_x_Doc_Attrib!CE169)</f>
        <v>0.91719745222929949</v>
      </c>
      <c r="AL121" s="195">
        <f>MAX(Detailed_Demanding_x_Doc_Attrib!CF169:CF169)</f>
        <v>0</v>
      </c>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row>
    <row r="122" spans="1:102">
      <c r="A122" s="82" t="s">
        <v>281</v>
      </c>
      <c r="B122" s="82" t="s">
        <v>567</v>
      </c>
      <c r="C122" s="82" t="s">
        <v>364</v>
      </c>
      <c r="D122" s="82" t="s">
        <v>354</v>
      </c>
      <c r="E122" s="165" t="s">
        <v>830</v>
      </c>
      <c r="F122" s="195">
        <f>MAX(Detailed_Demanding_x_Doc_Attrib!I170:L170)</f>
        <v>0</v>
      </c>
      <c r="G122" s="195">
        <f>MAX(Detailed_Demanding_x_Doc_Attrib!N170:O170)</f>
        <v>0</v>
      </c>
      <c r="H122" s="195">
        <f>Detailed_Demanding_x_Doc_Attrib!P170</f>
        <v>0</v>
      </c>
      <c r="I122" s="195">
        <f>Detailed_Demanding_x_Doc_Attrib!Q170</f>
        <v>0</v>
      </c>
      <c r="J122" s="195">
        <f t="shared" si="1"/>
        <v>0</v>
      </c>
      <c r="K122" s="195">
        <f>Detailed_Demanding_x_Doc_Attrib!R170</f>
        <v>0</v>
      </c>
      <c r="L122" s="195">
        <f>Detailed_Demanding_x_Doc_Attrib!S170</f>
        <v>1.2229299363057324</v>
      </c>
      <c r="M122" s="195">
        <f>Detailed_Demanding_x_Doc_Attrib!T170</f>
        <v>0</v>
      </c>
      <c r="N122" s="195">
        <f>Detailed_Demanding_x_Doc_Attrib!U170</f>
        <v>0</v>
      </c>
      <c r="O122" s="195">
        <f>Detailed_Demanding_x_Doc_Attrib!V170</f>
        <v>0</v>
      </c>
      <c r="P122" s="195">
        <f>Detailed_Demanding_x_Doc_Attrib!W170</f>
        <v>0</v>
      </c>
      <c r="Q122" s="195">
        <f>Detailed_Demanding_x_Doc_Attrib!X170</f>
        <v>0</v>
      </c>
      <c r="R122" s="195">
        <f>MAX(Detailed_Demanding_x_Doc_Attrib!Z170:AB170)</f>
        <v>0</v>
      </c>
      <c r="S122" s="195">
        <f>MAX(Detailed_Demanding_x_Doc_Attrib!AC170)</f>
        <v>0</v>
      </c>
      <c r="T122" s="195">
        <f>MAX(Detailed_Demanding_x_Doc_Attrib!AD170:AF170)</f>
        <v>0</v>
      </c>
      <c r="U122" s="195">
        <f>MAX(Detailed_Demanding_x_Doc_Attrib!AG170:AH170)</f>
        <v>0</v>
      </c>
      <c r="V122" s="195">
        <f>MAX(Detailed_Demanding_x_Doc_Attrib!AJ170)</f>
        <v>0</v>
      </c>
      <c r="W122" s="195">
        <f>MAX(Detailed_Demanding_x_Doc_Attrib!AM170:AW170)</f>
        <v>0</v>
      </c>
      <c r="X122" s="195">
        <f>MAX(Detailed_Demanding_x_Doc_Attrib!AX170)</f>
        <v>0</v>
      </c>
      <c r="Y122" s="195">
        <f>MAX(Detailed_Demanding_x_Doc_Attrib!AY170)</f>
        <v>0</v>
      </c>
      <c r="Z122" s="195">
        <f>MAX(Detailed_Demanding_x_Doc_Attrib!BC170:BE170)</f>
        <v>0</v>
      </c>
      <c r="AA122" s="195">
        <f>MAX(Detailed_Demanding_x_Doc_Attrib!BJ170:BQ170)</f>
        <v>0.28662420382165604</v>
      </c>
      <c r="AB122" s="195">
        <f>MAX(Detailed_Demanding_x_Doc_Attrib!BO170:BV170)</f>
        <v>0.45859872611464969</v>
      </c>
      <c r="AC122" s="195">
        <f>MAX(Detailed_Demanding_x_Doc_Attrib!BF170:BI170, Detailed_Demanding_x_Doc_Attrib!BP170:BQ170, Detailed_Demanding_x_Doc_Attrib!BW170:BX170)</f>
        <v>0.45859872611464969</v>
      </c>
      <c r="AD122" s="195">
        <f>MAX(Detailed_Demanding_x_Doc_Attrib!BF170:BX170)</f>
        <v>0.45859872611464969</v>
      </c>
      <c r="AE122" s="195">
        <f>Detailed_Demanding_x_Doc_Attrib!BY170</f>
        <v>0</v>
      </c>
      <c r="AF122" s="195">
        <f>MAX(Detailed_Demanding_x_Doc_Attrib!BZ170)</f>
        <v>0.30573248407643311</v>
      </c>
      <c r="AG122" s="195">
        <f>MAX(Detailed_Demanding_x_Doc_Attrib!CA170)</f>
        <v>0</v>
      </c>
      <c r="AH122" s="195">
        <f>MAX(Detailed_Demanding_x_Doc_Attrib!CB170)</f>
        <v>0</v>
      </c>
      <c r="AI122" s="195">
        <f>MAX(Detailed_Demanding_x_Doc_Attrib!CC170)</f>
        <v>0.68789808917197459</v>
      </c>
      <c r="AJ122" s="195">
        <f>MAX(Detailed_Demanding_x_Doc_Attrib!CD170)</f>
        <v>0</v>
      </c>
      <c r="AK122" s="195">
        <f>MAX(Detailed_Demanding_x_Doc_Attrib!CE170)</f>
        <v>0.68789808917197459</v>
      </c>
      <c r="AL122" s="195">
        <f>MAX(Detailed_Demanding_x_Doc_Attrib!CF170:CF170)</f>
        <v>0</v>
      </c>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row>
    <row r="123" spans="1:102">
      <c r="A123" s="82" t="s">
        <v>281</v>
      </c>
      <c r="B123" s="82" t="s">
        <v>565</v>
      </c>
      <c r="C123" s="82" t="s">
        <v>364</v>
      </c>
      <c r="D123" s="82" t="s">
        <v>360</v>
      </c>
      <c r="E123" s="165" t="s">
        <v>556</v>
      </c>
      <c r="F123" s="195">
        <f>MAX(Detailed_Demanding_x_Doc_Attrib!I171:L171)</f>
        <v>0</v>
      </c>
      <c r="G123" s="195">
        <f>MAX(Detailed_Demanding_x_Doc_Attrib!N171:O171)</f>
        <v>0</v>
      </c>
      <c r="H123" s="195">
        <f>Detailed_Demanding_x_Doc_Attrib!P171</f>
        <v>0</v>
      </c>
      <c r="I123" s="195">
        <f>Detailed_Demanding_x_Doc_Attrib!Q171</f>
        <v>5.7324840764331218E-2</v>
      </c>
      <c r="J123" s="195">
        <f t="shared" si="1"/>
        <v>5.7324840764331218E-2</v>
      </c>
      <c r="K123" s="195">
        <f>Detailed_Demanding_x_Doc_Attrib!R171</f>
        <v>0</v>
      </c>
      <c r="L123" s="195">
        <f>Detailed_Demanding_x_Doc_Attrib!S171</f>
        <v>0</v>
      </c>
      <c r="M123" s="195">
        <f>Detailed_Demanding_x_Doc_Attrib!T171</f>
        <v>0</v>
      </c>
      <c r="N123" s="195">
        <f>Detailed_Demanding_x_Doc_Attrib!U171</f>
        <v>0</v>
      </c>
      <c r="O123" s="195">
        <f>Detailed_Demanding_x_Doc_Attrib!V171</f>
        <v>0</v>
      </c>
      <c r="P123" s="195">
        <f>Detailed_Demanding_x_Doc_Attrib!W171</f>
        <v>0</v>
      </c>
      <c r="Q123" s="195">
        <f>Detailed_Demanding_x_Doc_Attrib!X171</f>
        <v>0</v>
      </c>
      <c r="R123" s="195">
        <f>MAX(Detailed_Demanding_x_Doc_Attrib!Z171:AB171)</f>
        <v>0</v>
      </c>
      <c r="S123" s="195">
        <f>MAX(Detailed_Demanding_x_Doc_Attrib!AC171)</f>
        <v>0</v>
      </c>
      <c r="T123" s="195">
        <f>MAX(Detailed_Demanding_x_Doc_Attrib!AD171:AF171)</f>
        <v>0</v>
      </c>
      <c r="U123" s="195">
        <f>MAX(Detailed_Demanding_x_Doc_Attrib!AG171:AH171)</f>
        <v>0</v>
      </c>
      <c r="V123" s="195">
        <f>MAX(Detailed_Demanding_x_Doc_Attrib!AJ171)</f>
        <v>0</v>
      </c>
      <c r="W123" s="195">
        <f>MAX(Detailed_Demanding_x_Doc_Attrib!AM171:AW171)</f>
        <v>0</v>
      </c>
      <c r="X123" s="195">
        <f>MAX(Detailed_Demanding_x_Doc_Attrib!AX171)</f>
        <v>0</v>
      </c>
      <c r="Y123" s="195">
        <f>MAX(Detailed_Demanding_x_Doc_Attrib!AY171)</f>
        <v>0</v>
      </c>
      <c r="Z123" s="195">
        <f>MAX(Detailed_Demanding_x_Doc_Attrib!BC171:BE171)</f>
        <v>0</v>
      </c>
      <c r="AA123" s="195">
        <f>MAX(Detailed_Demanding_x_Doc_Attrib!BJ171:BQ171)</f>
        <v>0</v>
      </c>
      <c r="AB123" s="195">
        <f>MAX(Detailed_Demanding_x_Doc_Attrib!BO171:BV171)</f>
        <v>0</v>
      </c>
      <c r="AC123" s="195">
        <f>MAX(Detailed_Demanding_x_Doc_Attrib!BF171:BI171, Detailed_Demanding_x_Doc_Attrib!BP171:BQ171, Detailed_Demanding_x_Doc_Attrib!BW171:BX171)</f>
        <v>0</v>
      </c>
      <c r="AD123" s="195">
        <f>MAX(Detailed_Demanding_x_Doc_Attrib!BF171:BX171)</f>
        <v>0</v>
      </c>
      <c r="AE123" s="195">
        <f>Detailed_Demanding_x_Doc_Attrib!BY171</f>
        <v>0</v>
      </c>
      <c r="AF123" s="195">
        <f>MAX(Detailed_Demanding_x_Doc_Attrib!BZ171)</f>
        <v>0</v>
      </c>
      <c r="AG123" s="195">
        <f>MAX(Detailed_Demanding_x_Doc_Attrib!CA171)</f>
        <v>0</v>
      </c>
      <c r="AH123" s="195">
        <f>MAX(Detailed_Demanding_x_Doc_Attrib!CB171)</f>
        <v>0</v>
      </c>
      <c r="AI123" s="195">
        <f>MAX(Detailed_Demanding_x_Doc_Attrib!CC171)</f>
        <v>0</v>
      </c>
      <c r="AJ123" s="195">
        <f>MAX(Detailed_Demanding_x_Doc_Attrib!CD171)</f>
        <v>0</v>
      </c>
      <c r="AK123" s="195">
        <f>MAX(Detailed_Demanding_x_Doc_Attrib!CE171)</f>
        <v>0</v>
      </c>
      <c r="AL123" s="195">
        <f>MAX(Detailed_Demanding_x_Doc_Attrib!CF171:CF171)</f>
        <v>0</v>
      </c>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row>
    <row r="124" spans="1:102">
      <c r="A124" s="82" t="s">
        <v>281</v>
      </c>
      <c r="B124" s="82" t="s">
        <v>573</v>
      </c>
      <c r="C124" s="82" t="s">
        <v>364</v>
      </c>
      <c r="D124" s="82" t="s">
        <v>618</v>
      </c>
      <c r="E124" s="165" t="s">
        <v>534</v>
      </c>
      <c r="F124" s="195">
        <f>MAX(Detailed_Demanding_x_Doc_Attrib!I172:L172)</f>
        <v>0</v>
      </c>
      <c r="G124" s="195">
        <f>MAX(Detailed_Demanding_x_Doc_Attrib!N172:O172)</f>
        <v>0</v>
      </c>
      <c r="H124" s="195">
        <f>Detailed_Demanding_x_Doc_Attrib!P172</f>
        <v>0</v>
      </c>
      <c r="I124" s="195">
        <f>Detailed_Demanding_x_Doc_Attrib!Q172</f>
        <v>0.11464968152866242</v>
      </c>
      <c r="J124" s="195">
        <f t="shared" si="1"/>
        <v>0.11464968152866242</v>
      </c>
      <c r="K124" s="195">
        <f>Detailed_Demanding_x_Doc_Attrib!R172</f>
        <v>0</v>
      </c>
      <c r="L124" s="195">
        <f>Detailed_Demanding_x_Doc_Attrib!S172</f>
        <v>1.9108280254777068</v>
      </c>
      <c r="M124" s="195">
        <f>Detailed_Demanding_x_Doc_Attrib!T172</f>
        <v>0</v>
      </c>
      <c r="N124" s="195">
        <f>Detailed_Demanding_x_Doc_Attrib!U172</f>
        <v>0</v>
      </c>
      <c r="O124" s="195">
        <f>Detailed_Demanding_x_Doc_Attrib!V172</f>
        <v>0</v>
      </c>
      <c r="P124" s="195">
        <f>Detailed_Demanding_x_Doc_Attrib!W172</f>
        <v>0</v>
      </c>
      <c r="Q124" s="195">
        <f>Detailed_Demanding_x_Doc_Attrib!X172</f>
        <v>0</v>
      </c>
      <c r="R124" s="195">
        <f>MAX(Detailed_Demanding_x_Doc_Attrib!Z172:AB172)</f>
        <v>0</v>
      </c>
      <c r="S124" s="195">
        <f>MAX(Detailed_Demanding_x_Doc_Attrib!AC172)</f>
        <v>0</v>
      </c>
      <c r="T124" s="195">
        <f>MAX(Detailed_Demanding_x_Doc_Attrib!AD172:AF172)</f>
        <v>0</v>
      </c>
      <c r="U124" s="195">
        <f>MAX(Detailed_Demanding_x_Doc_Attrib!AG172:AH172)</f>
        <v>0</v>
      </c>
      <c r="V124" s="195">
        <f>MAX(Detailed_Demanding_x_Doc_Attrib!AJ172)</f>
        <v>0</v>
      </c>
      <c r="W124" s="195">
        <f>MAX(Detailed_Demanding_x_Doc_Attrib!AM172:AW172)</f>
        <v>0</v>
      </c>
      <c r="X124" s="195">
        <f>MAX(Detailed_Demanding_x_Doc_Attrib!AX172)</f>
        <v>0</v>
      </c>
      <c r="Y124" s="195">
        <f>MAX(Detailed_Demanding_x_Doc_Attrib!AY172)</f>
        <v>0</v>
      </c>
      <c r="Z124" s="195">
        <f>MAX(Detailed_Demanding_x_Doc_Attrib!BC172:BE172)</f>
        <v>0</v>
      </c>
      <c r="AA124" s="195">
        <f>MAX(Detailed_Demanding_x_Doc_Attrib!BJ172:BQ172)</f>
        <v>0</v>
      </c>
      <c r="AB124" s="195">
        <f>MAX(Detailed_Demanding_x_Doc_Attrib!BO172:BV172)</f>
        <v>0</v>
      </c>
      <c r="AC124" s="195">
        <f>MAX(Detailed_Demanding_x_Doc_Attrib!BF172:BI172, Detailed_Demanding_x_Doc_Attrib!BP172:BQ172, Detailed_Demanding_x_Doc_Attrib!BW172:BX172)</f>
        <v>0.45859872611464969</v>
      </c>
      <c r="AD124" s="195">
        <f>MAX(Detailed_Demanding_x_Doc_Attrib!BF172:BX172)</f>
        <v>0.45859872611464969</v>
      </c>
      <c r="AE124" s="195">
        <f>Detailed_Demanding_x_Doc_Attrib!BY172</f>
        <v>0</v>
      </c>
      <c r="AF124" s="195">
        <f>MAX(Detailed_Demanding_x_Doc_Attrib!BZ172)</f>
        <v>0</v>
      </c>
      <c r="AG124" s="195">
        <f>MAX(Detailed_Demanding_x_Doc_Attrib!CA172)</f>
        <v>0</v>
      </c>
      <c r="AH124" s="195">
        <f>MAX(Detailed_Demanding_x_Doc_Attrib!CB172)</f>
        <v>0</v>
      </c>
      <c r="AI124" s="195">
        <f>MAX(Detailed_Demanding_x_Doc_Attrib!CC172)</f>
        <v>0.68789808917197459</v>
      </c>
      <c r="AJ124" s="195">
        <f>MAX(Detailed_Demanding_x_Doc_Attrib!CD172)</f>
        <v>0</v>
      </c>
      <c r="AK124" s="195">
        <f>MAX(Detailed_Demanding_x_Doc_Attrib!CE172)</f>
        <v>0.30573248407643311</v>
      </c>
      <c r="AL124" s="195">
        <f>MAX(Detailed_Demanding_x_Doc_Attrib!CF172:CF172)</f>
        <v>0</v>
      </c>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row>
    <row r="125" spans="1:102">
      <c r="A125" s="82" t="s">
        <v>281</v>
      </c>
      <c r="B125" s="82" t="s">
        <v>565</v>
      </c>
      <c r="C125" s="82" t="s">
        <v>364</v>
      </c>
      <c r="D125" s="82" t="s">
        <v>360</v>
      </c>
      <c r="E125" s="165" t="s">
        <v>561</v>
      </c>
      <c r="F125" s="195">
        <f>MAX(Detailed_Demanding_x_Doc_Attrib!I173:L173)</f>
        <v>0</v>
      </c>
      <c r="G125" s="195">
        <f>MAX(Detailed_Demanding_x_Doc_Attrib!N173:O173)</f>
        <v>0</v>
      </c>
      <c r="H125" s="195">
        <f>Detailed_Demanding_x_Doc_Attrib!P173</f>
        <v>0</v>
      </c>
      <c r="I125" s="195">
        <f>Detailed_Demanding_x_Doc_Attrib!Q173</f>
        <v>0.15286624203821658</v>
      </c>
      <c r="J125" s="195">
        <f t="shared" si="1"/>
        <v>0.15286624203821658</v>
      </c>
      <c r="K125" s="195">
        <f>Detailed_Demanding_x_Doc_Attrib!R173</f>
        <v>0</v>
      </c>
      <c r="L125" s="195">
        <f>Detailed_Demanding_x_Doc_Attrib!S173</f>
        <v>1.6305732484076434</v>
      </c>
      <c r="M125" s="195">
        <f>Detailed_Demanding_x_Doc_Attrib!T173</f>
        <v>0</v>
      </c>
      <c r="N125" s="195">
        <f>Detailed_Demanding_x_Doc_Attrib!U173</f>
        <v>0</v>
      </c>
      <c r="O125" s="195">
        <f>Detailed_Demanding_x_Doc_Attrib!V173</f>
        <v>0</v>
      </c>
      <c r="P125" s="195">
        <f>Detailed_Demanding_x_Doc_Attrib!W173</f>
        <v>0</v>
      </c>
      <c r="Q125" s="195">
        <f>Detailed_Demanding_x_Doc_Attrib!X173</f>
        <v>0</v>
      </c>
      <c r="R125" s="195">
        <f>MAX(Detailed_Demanding_x_Doc_Attrib!Z173:AB173)</f>
        <v>0</v>
      </c>
      <c r="S125" s="195">
        <f>MAX(Detailed_Demanding_x_Doc_Attrib!AC173)</f>
        <v>0</v>
      </c>
      <c r="T125" s="195">
        <f>MAX(Detailed_Demanding_x_Doc_Attrib!AD173:AF173)</f>
        <v>0</v>
      </c>
      <c r="U125" s="195">
        <f>MAX(Detailed_Demanding_x_Doc_Attrib!AG173:AH173)</f>
        <v>0</v>
      </c>
      <c r="V125" s="195">
        <f>MAX(Detailed_Demanding_x_Doc_Attrib!AJ173)</f>
        <v>0</v>
      </c>
      <c r="W125" s="195">
        <f>MAX(Detailed_Demanding_x_Doc_Attrib!AM173:AW173)</f>
        <v>0</v>
      </c>
      <c r="X125" s="195">
        <f>MAX(Detailed_Demanding_x_Doc_Attrib!AX173)</f>
        <v>0</v>
      </c>
      <c r="Y125" s="195">
        <f>MAX(Detailed_Demanding_x_Doc_Attrib!AY173)</f>
        <v>0</v>
      </c>
      <c r="Z125" s="195">
        <f>MAX(Detailed_Demanding_x_Doc_Attrib!BC173:BE173)</f>
        <v>0</v>
      </c>
      <c r="AA125" s="195">
        <f>MAX(Detailed_Demanding_x_Doc_Attrib!BJ173:BQ173)</f>
        <v>0</v>
      </c>
      <c r="AB125" s="195">
        <f>MAX(Detailed_Demanding_x_Doc_Attrib!BO173:BV173)</f>
        <v>0</v>
      </c>
      <c r="AC125" s="195">
        <f>MAX(Detailed_Demanding_x_Doc_Attrib!BF173:BI173, Detailed_Demanding_x_Doc_Attrib!BP173:BQ173, Detailed_Demanding_x_Doc_Attrib!BW173:BX173)</f>
        <v>1.6305732484076434</v>
      </c>
      <c r="AD125" s="195">
        <f>MAX(Detailed_Demanding_x_Doc_Attrib!BF173:BX173)</f>
        <v>1.6305732484076434</v>
      </c>
      <c r="AE125" s="195">
        <f>Detailed_Demanding_x_Doc_Attrib!BY173</f>
        <v>0</v>
      </c>
      <c r="AF125" s="195">
        <f>MAX(Detailed_Demanding_x_Doc_Attrib!BZ173)</f>
        <v>0</v>
      </c>
      <c r="AG125" s="195">
        <f>MAX(Detailed_Demanding_x_Doc_Attrib!CA173)</f>
        <v>0</v>
      </c>
      <c r="AH125" s="195">
        <f>MAX(Detailed_Demanding_x_Doc_Attrib!CB173)</f>
        <v>0</v>
      </c>
      <c r="AI125" s="195">
        <f>MAX(Detailed_Demanding_x_Doc_Attrib!CC173)</f>
        <v>0</v>
      </c>
      <c r="AJ125" s="195">
        <f>MAX(Detailed_Demanding_x_Doc_Attrib!CD173)</f>
        <v>0</v>
      </c>
      <c r="AK125" s="195">
        <f>MAX(Detailed_Demanding_x_Doc_Attrib!CE173)</f>
        <v>0.40764331210191085</v>
      </c>
      <c r="AL125" s="195">
        <f>MAX(Detailed_Demanding_x_Doc_Attrib!CF173:CF173)</f>
        <v>0</v>
      </c>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row>
    <row r="126" spans="1:102">
      <c r="A126" s="82" t="s">
        <v>281</v>
      </c>
      <c r="B126" s="82" t="s">
        <v>567</v>
      </c>
      <c r="C126" s="82" t="s">
        <v>607</v>
      </c>
      <c r="D126" s="82" t="s">
        <v>618</v>
      </c>
      <c r="E126" s="165" t="s">
        <v>965</v>
      </c>
      <c r="F126" s="195">
        <f>MAX(Detailed_Demanding_x_Doc_Attrib!I174:L174)</f>
        <v>0</v>
      </c>
      <c r="G126" s="195">
        <f>MAX(Detailed_Demanding_x_Doc_Attrib!N174:O174)</f>
        <v>0</v>
      </c>
      <c r="H126" s="195">
        <f>Detailed_Demanding_x_Doc_Attrib!P174</f>
        <v>0</v>
      </c>
      <c r="I126" s="195">
        <f>Detailed_Demanding_x_Doc_Attrib!Q174</f>
        <v>0</v>
      </c>
      <c r="J126" s="195">
        <f t="shared" si="1"/>
        <v>0</v>
      </c>
      <c r="K126" s="195">
        <f>Detailed_Demanding_x_Doc_Attrib!R174</f>
        <v>0</v>
      </c>
      <c r="L126" s="195">
        <f>Detailed_Demanding_x_Doc_Attrib!S174</f>
        <v>0</v>
      </c>
      <c r="M126" s="195">
        <f>Detailed_Demanding_x_Doc_Attrib!T174</f>
        <v>0</v>
      </c>
      <c r="N126" s="195">
        <f>Detailed_Demanding_x_Doc_Attrib!U174</f>
        <v>0</v>
      </c>
      <c r="O126" s="195">
        <f>Detailed_Demanding_x_Doc_Attrib!V174</f>
        <v>0</v>
      </c>
      <c r="P126" s="195">
        <f>Detailed_Demanding_x_Doc_Attrib!W174</f>
        <v>0</v>
      </c>
      <c r="Q126" s="195">
        <f>Detailed_Demanding_x_Doc_Attrib!X174</f>
        <v>0</v>
      </c>
      <c r="R126" s="195">
        <f>MAX(Detailed_Demanding_x_Doc_Attrib!Z174:AB174)</f>
        <v>0</v>
      </c>
      <c r="S126" s="195">
        <f>MAX(Detailed_Demanding_x_Doc_Attrib!AC174)</f>
        <v>0</v>
      </c>
      <c r="T126" s="195">
        <f>MAX(Detailed_Demanding_x_Doc_Attrib!AD174:AF174)</f>
        <v>0</v>
      </c>
      <c r="U126" s="195">
        <f>MAX(Detailed_Demanding_x_Doc_Attrib!AG174:AH174)</f>
        <v>0</v>
      </c>
      <c r="V126" s="195">
        <f>MAX(Detailed_Demanding_x_Doc_Attrib!AJ174)</f>
        <v>0</v>
      </c>
      <c r="W126" s="195">
        <f>MAX(Detailed_Demanding_x_Doc_Attrib!AM174:AW174)</f>
        <v>0</v>
      </c>
      <c r="X126" s="195">
        <f>MAX(Detailed_Demanding_x_Doc_Attrib!AX174)</f>
        <v>0</v>
      </c>
      <c r="Y126" s="195">
        <f>MAX(Detailed_Demanding_x_Doc_Attrib!AY174)</f>
        <v>0</v>
      </c>
      <c r="Z126" s="195">
        <f>MAX(Detailed_Demanding_x_Doc_Attrib!BC174:BE174)</f>
        <v>0</v>
      </c>
      <c r="AA126" s="195">
        <f>MAX(Detailed_Demanding_x_Doc_Attrib!BJ174:BQ174)</f>
        <v>0.40764331210191085</v>
      </c>
      <c r="AB126" s="195">
        <f>MAX(Detailed_Demanding_x_Doc_Attrib!BO174:BV174)</f>
        <v>0</v>
      </c>
      <c r="AC126" s="195">
        <f>MAX(Detailed_Demanding_x_Doc_Attrib!BF174:BI174, Detailed_Demanding_x_Doc_Attrib!BP174:BQ174, Detailed_Demanding_x_Doc_Attrib!BW174:BX174)</f>
        <v>0</v>
      </c>
      <c r="AD126" s="195">
        <f>MAX(Detailed_Demanding_x_Doc_Attrib!BF174:BX174)</f>
        <v>0.40764331210191085</v>
      </c>
      <c r="AE126" s="195">
        <f>Detailed_Demanding_x_Doc_Attrib!BY174</f>
        <v>0</v>
      </c>
      <c r="AF126" s="195">
        <f>MAX(Detailed_Demanding_x_Doc_Attrib!BZ174)</f>
        <v>0</v>
      </c>
      <c r="AG126" s="195">
        <f>MAX(Detailed_Demanding_x_Doc_Attrib!CA174)</f>
        <v>0</v>
      </c>
      <c r="AH126" s="195">
        <f>MAX(Detailed_Demanding_x_Doc_Attrib!CB174)</f>
        <v>0</v>
      </c>
      <c r="AI126" s="195">
        <f>MAX(Detailed_Demanding_x_Doc_Attrib!CC174)</f>
        <v>0</v>
      </c>
      <c r="AJ126" s="195">
        <f>MAX(Detailed_Demanding_x_Doc_Attrib!CD174)</f>
        <v>0</v>
      </c>
      <c r="AK126" s="195">
        <f>MAX(Detailed_Demanding_x_Doc_Attrib!CE174)</f>
        <v>0</v>
      </c>
      <c r="AL126" s="195">
        <f>MAX(Detailed_Demanding_x_Doc_Attrib!CF174:CF174)</f>
        <v>0</v>
      </c>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row>
    <row r="127" spans="1:102">
      <c r="A127" s="82" t="s">
        <v>281</v>
      </c>
      <c r="B127" s="82" t="s">
        <v>567</v>
      </c>
      <c r="C127" s="82" t="s">
        <v>607</v>
      </c>
      <c r="D127" s="82" t="s">
        <v>354</v>
      </c>
      <c r="E127" s="165" t="s">
        <v>967</v>
      </c>
      <c r="F127" s="195">
        <f>MAX(Detailed_Demanding_x_Doc_Attrib!I175:L175)</f>
        <v>0</v>
      </c>
      <c r="G127" s="195">
        <f>MAX(Detailed_Demanding_x_Doc_Attrib!N175:O175)</f>
        <v>0</v>
      </c>
      <c r="H127" s="195">
        <f>Detailed_Demanding_x_Doc_Attrib!P175</f>
        <v>0</v>
      </c>
      <c r="I127" s="195">
        <f>Detailed_Demanding_x_Doc_Attrib!Q175</f>
        <v>0</v>
      </c>
      <c r="J127" s="195">
        <f t="shared" si="1"/>
        <v>0</v>
      </c>
      <c r="K127" s="195">
        <f>Detailed_Demanding_x_Doc_Attrib!R175</f>
        <v>0</v>
      </c>
      <c r="L127" s="195">
        <f>Detailed_Demanding_x_Doc_Attrib!S175</f>
        <v>0</v>
      </c>
      <c r="M127" s="195">
        <f>Detailed_Demanding_x_Doc_Attrib!T175</f>
        <v>0</v>
      </c>
      <c r="N127" s="195">
        <f>Detailed_Demanding_x_Doc_Attrib!U175</f>
        <v>0</v>
      </c>
      <c r="O127" s="195">
        <f>Detailed_Demanding_x_Doc_Attrib!V175</f>
        <v>0</v>
      </c>
      <c r="P127" s="195">
        <f>Detailed_Demanding_x_Doc_Attrib!W175</f>
        <v>0</v>
      </c>
      <c r="Q127" s="195">
        <f>Detailed_Demanding_x_Doc_Attrib!X175</f>
        <v>0</v>
      </c>
      <c r="R127" s="195">
        <f>MAX(Detailed_Demanding_x_Doc_Attrib!Z175:AB175)</f>
        <v>0</v>
      </c>
      <c r="S127" s="195">
        <f>MAX(Detailed_Demanding_x_Doc_Attrib!AC175)</f>
        <v>0</v>
      </c>
      <c r="T127" s="195">
        <f>MAX(Detailed_Demanding_x_Doc_Attrib!AD175:AF175)</f>
        <v>0</v>
      </c>
      <c r="U127" s="195">
        <f>MAX(Detailed_Demanding_x_Doc_Attrib!AG175:AH175)</f>
        <v>0</v>
      </c>
      <c r="V127" s="195">
        <f>MAX(Detailed_Demanding_x_Doc_Attrib!AJ175)</f>
        <v>0</v>
      </c>
      <c r="W127" s="195">
        <f>MAX(Detailed_Demanding_x_Doc_Attrib!AM175:AW175)</f>
        <v>0</v>
      </c>
      <c r="X127" s="195">
        <f>MAX(Detailed_Demanding_x_Doc_Attrib!AX175)</f>
        <v>0</v>
      </c>
      <c r="Y127" s="195">
        <f>MAX(Detailed_Demanding_x_Doc_Attrib!AY175)</f>
        <v>0</v>
      </c>
      <c r="Z127" s="195">
        <f>MAX(Detailed_Demanding_x_Doc_Attrib!BC175:BE175)</f>
        <v>0</v>
      </c>
      <c r="AA127" s="195">
        <f>MAX(Detailed_Demanding_x_Doc_Attrib!BJ175:BQ175)</f>
        <v>0.30573248407643311</v>
      </c>
      <c r="AB127" s="195">
        <f>MAX(Detailed_Demanding_x_Doc_Attrib!BO175:BV175)</f>
        <v>0</v>
      </c>
      <c r="AC127" s="195">
        <f>MAX(Detailed_Demanding_x_Doc_Attrib!BF175:BI175, Detailed_Demanding_x_Doc_Attrib!BP175:BQ175, Detailed_Demanding_x_Doc_Attrib!BW175:BX175)</f>
        <v>0</v>
      </c>
      <c r="AD127" s="195">
        <f>MAX(Detailed_Demanding_x_Doc_Attrib!BF175:BX175)</f>
        <v>0.30573248407643311</v>
      </c>
      <c r="AE127" s="195">
        <f>Detailed_Demanding_x_Doc_Attrib!BY175</f>
        <v>0</v>
      </c>
      <c r="AF127" s="195">
        <f>MAX(Detailed_Demanding_x_Doc_Attrib!BZ175)</f>
        <v>0</v>
      </c>
      <c r="AG127" s="195">
        <f>MAX(Detailed_Demanding_x_Doc_Attrib!CA175)</f>
        <v>0</v>
      </c>
      <c r="AH127" s="195">
        <f>MAX(Detailed_Demanding_x_Doc_Attrib!CB175)</f>
        <v>0</v>
      </c>
      <c r="AI127" s="195">
        <f>MAX(Detailed_Demanding_x_Doc_Attrib!CC175)</f>
        <v>0</v>
      </c>
      <c r="AJ127" s="195">
        <f>MAX(Detailed_Demanding_x_Doc_Attrib!CD175)</f>
        <v>0</v>
      </c>
      <c r="AK127" s="195">
        <f>MAX(Detailed_Demanding_x_Doc_Attrib!CE175)</f>
        <v>0</v>
      </c>
      <c r="AL127" s="195">
        <f>MAX(Detailed_Demanding_x_Doc_Attrib!CF175:CF175)</f>
        <v>0</v>
      </c>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row>
    <row r="128" spans="1:102">
      <c r="A128" s="82" t="s">
        <v>281</v>
      </c>
      <c r="B128" s="82" t="s">
        <v>567</v>
      </c>
      <c r="C128" s="82" t="s">
        <v>607</v>
      </c>
      <c r="D128" s="82" t="s">
        <v>360</v>
      </c>
      <c r="E128" s="165" t="s">
        <v>973</v>
      </c>
      <c r="F128" s="195">
        <f>MAX(Detailed_Demanding_x_Doc_Attrib!I176:L176)</f>
        <v>0</v>
      </c>
      <c r="G128" s="195">
        <f>MAX(Detailed_Demanding_x_Doc_Attrib!N176:O176)</f>
        <v>0</v>
      </c>
      <c r="H128" s="195">
        <f>Detailed_Demanding_x_Doc_Attrib!P176</f>
        <v>0</v>
      </c>
      <c r="I128" s="195">
        <f>Detailed_Demanding_x_Doc_Attrib!Q176</f>
        <v>0</v>
      </c>
      <c r="J128" s="195">
        <f t="shared" si="1"/>
        <v>0</v>
      </c>
      <c r="K128" s="195">
        <f>Detailed_Demanding_x_Doc_Attrib!R176</f>
        <v>0</v>
      </c>
      <c r="L128" s="195">
        <f>Detailed_Demanding_x_Doc_Attrib!S176</f>
        <v>0</v>
      </c>
      <c r="M128" s="195">
        <f>Detailed_Demanding_x_Doc_Attrib!T176</f>
        <v>0</v>
      </c>
      <c r="N128" s="195">
        <f>Detailed_Demanding_x_Doc_Attrib!U176</f>
        <v>0</v>
      </c>
      <c r="O128" s="195">
        <f>Detailed_Demanding_x_Doc_Attrib!V176</f>
        <v>0</v>
      </c>
      <c r="P128" s="195">
        <f>Detailed_Demanding_x_Doc_Attrib!W176</f>
        <v>0</v>
      </c>
      <c r="Q128" s="195">
        <f>Detailed_Demanding_x_Doc_Attrib!X176</f>
        <v>0</v>
      </c>
      <c r="R128" s="195">
        <f>MAX(Detailed_Demanding_x_Doc_Attrib!Z176:AB176)</f>
        <v>0</v>
      </c>
      <c r="S128" s="195">
        <f>MAX(Detailed_Demanding_x_Doc_Attrib!AC176)</f>
        <v>0</v>
      </c>
      <c r="T128" s="195">
        <f>MAX(Detailed_Demanding_x_Doc_Attrib!AD176:AF176)</f>
        <v>0</v>
      </c>
      <c r="U128" s="195">
        <f>MAX(Detailed_Demanding_x_Doc_Attrib!AG176:AH176)</f>
        <v>0</v>
      </c>
      <c r="V128" s="195">
        <f>MAX(Detailed_Demanding_x_Doc_Attrib!AJ176)</f>
        <v>0</v>
      </c>
      <c r="W128" s="195">
        <f>MAX(Detailed_Demanding_x_Doc_Attrib!AM176:AW176)</f>
        <v>0</v>
      </c>
      <c r="X128" s="195">
        <f>MAX(Detailed_Demanding_x_Doc_Attrib!AX176)</f>
        <v>0</v>
      </c>
      <c r="Y128" s="195">
        <f>MAX(Detailed_Demanding_x_Doc_Attrib!AY176)</f>
        <v>0</v>
      </c>
      <c r="Z128" s="195">
        <f>MAX(Detailed_Demanding_x_Doc_Attrib!BC176:BE176)</f>
        <v>0.45859872611464969</v>
      </c>
      <c r="AA128" s="195">
        <f>MAX(Detailed_Demanding_x_Doc_Attrib!BJ176:BQ176)</f>
        <v>0.30573248407643311</v>
      </c>
      <c r="AB128" s="195">
        <f>MAX(Detailed_Demanding_x_Doc_Attrib!BO176:BV176)</f>
        <v>0.61146496815286622</v>
      </c>
      <c r="AC128" s="195">
        <f>MAX(Detailed_Demanding_x_Doc_Attrib!BF176:BI176, Detailed_Demanding_x_Doc_Attrib!BP176:BQ176, Detailed_Demanding_x_Doc_Attrib!BW176:BX176)</f>
        <v>0</v>
      </c>
      <c r="AD128" s="195">
        <f>MAX(Detailed_Demanding_x_Doc_Attrib!BF176:BX176)</f>
        <v>0.61146496815286622</v>
      </c>
      <c r="AE128" s="195">
        <f>Detailed_Demanding_x_Doc_Attrib!BY176</f>
        <v>0</v>
      </c>
      <c r="AF128" s="195">
        <f>MAX(Detailed_Demanding_x_Doc_Attrib!BZ176)</f>
        <v>0</v>
      </c>
      <c r="AG128" s="195">
        <f>MAX(Detailed_Demanding_x_Doc_Attrib!CA176)</f>
        <v>0</v>
      </c>
      <c r="AH128" s="195">
        <f>MAX(Detailed_Demanding_x_Doc_Attrib!CB176)</f>
        <v>0</v>
      </c>
      <c r="AI128" s="195">
        <f>MAX(Detailed_Demanding_x_Doc_Attrib!CC176)</f>
        <v>0</v>
      </c>
      <c r="AJ128" s="195">
        <f>MAX(Detailed_Demanding_x_Doc_Attrib!CD176)</f>
        <v>0</v>
      </c>
      <c r="AK128" s="195">
        <f>MAX(Detailed_Demanding_x_Doc_Attrib!CE176)</f>
        <v>0</v>
      </c>
      <c r="AL128" s="195">
        <f>MAX(Detailed_Demanding_x_Doc_Attrib!CF176:CF176)</f>
        <v>0</v>
      </c>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row>
    <row r="129" spans="1:102">
      <c r="A129" s="82" t="s">
        <v>281</v>
      </c>
      <c r="B129" s="82" t="s">
        <v>645</v>
      </c>
      <c r="C129" s="82" t="s">
        <v>607</v>
      </c>
      <c r="D129" s="82" t="s">
        <v>638</v>
      </c>
      <c r="E129" s="165" t="s">
        <v>718</v>
      </c>
      <c r="F129" s="195">
        <f>MAX(Detailed_Demanding_x_Doc_Attrib!I177:L177)</f>
        <v>0.10292993630573249</v>
      </c>
      <c r="G129" s="195">
        <f>MAX(Detailed_Demanding_x_Doc_Attrib!N177:O177)</f>
        <v>0</v>
      </c>
      <c r="H129" s="195">
        <f>Detailed_Demanding_x_Doc_Attrib!P177</f>
        <v>0</v>
      </c>
      <c r="I129" s="195">
        <f>Detailed_Demanding_x_Doc_Attrib!Q177</f>
        <v>0</v>
      </c>
      <c r="J129" s="195">
        <f t="shared" si="1"/>
        <v>0.10292993630573249</v>
      </c>
      <c r="K129" s="195">
        <f>Detailed_Demanding_x_Doc_Attrib!R177</f>
        <v>0</v>
      </c>
      <c r="L129" s="195">
        <f>Detailed_Demanding_x_Doc_Attrib!S177</f>
        <v>0</v>
      </c>
      <c r="M129" s="195">
        <f>Detailed_Demanding_x_Doc_Attrib!T177</f>
        <v>0</v>
      </c>
      <c r="N129" s="195">
        <f>Detailed_Demanding_x_Doc_Attrib!U177</f>
        <v>0</v>
      </c>
      <c r="O129" s="195">
        <f>Detailed_Demanding_x_Doc_Attrib!V177</f>
        <v>0</v>
      </c>
      <c r="P129" s="195">
        <f>Detailed_Demanding_x_Doc_Attrib!W177</f>
        <v>0</v>
      </c>
      <c r="Q129" s="195">
        <f>Detailed_Demanding_x_Doc_Attrib!X177</f>
        <v>0</v>
      </c>
      <c r="R129" s="195">
        <f>MAX(Detailed_Demanding_x_Doc_Attrib!Z177:AB177)</f>
        <v>0</v>
      </c>
      <c r="S129" s="195">
        <f>MAX(Detailed_Demanding_x_Doc_Attrib!AC177)</f>
        <v>0</v>
      </c>
      <c r="T129" s="195">
        <f>MAX(Detailed_Demanding_x_Doc_Attrib!AD177:AF177)</f>
        <v>0</v>
      </c>
      <c r="U129" s="195">
        <f>MAX(Detailed_Demanding_x_Doc_Attrib!AG177:AH177)</f>
        <v>0</v>
      </c>
      <c r="V129" s="195">
        <f>MAX(Detailed_Demanding_x_Doc_Attrib!AJ177)</f>
        <v>0</v>
      </c>
      <c r="W129" s="195">
        <f>MAX(Detailed_Demanding_x_Doc_Attrib!AM177:AW177)</f>
        <v>0</v>
      </c>
      <c r="X129" s="195">
        <f>MAX(Detailed_Demanding_x_Doc_Attrib!AX177)</f>
        <v>0</v>
      </c>
      <c r="Y129" s="195">
        <f>MAX(Detailed_Demanding_x_Doc_Attrib!AY177)</f>
        <v>0</v>
      </c>
      <c r="Z129" s="195">
        <f>MAX(Detailed_Demanding_x_Doc_Attrib!BC177:BE177)</f>
        <v>0</v>
      </c>
      <c r="AA129" s="195">
        <f>MAX(Detailed_Demanding_x_Doc_Attrib!BJ177:BQ177)</f>
        <v>0</v>
      </c>
      <c r="AB129" s="195">
        <f>MAX(Detailed_Demanding_x_Doc_Attrib!BO177:BV177)</f>
        <v>0</v>
      </c>
      <c r="AC129" s="195">
        <f>MAX(Detailed_Demanding_x_Doc_Attrib!BF177:BI177, Detailed_Demanding_x_Doc_Attrib!BP177:BQ177, Detailed_Demanding_x_Doc_Attrib!BW177:BX177)</f>
        <v>1.6305732484076434</v>
      </c>
      <c r="AD129" s="195">
        <f>MAX(Detailed_Demanding_x_Doc_Attrib!BF177:BX177)</f>
        <v>1.6305732484076434</v>
      </c>
      <c r="AE129" s="195">
        <f>Detailed_Demanding_x_Doc_Attrib!BY177</f>
        <v>0</v>
      </c>
      <c r="AF129" s="195">
        <f>MAX(Detailed_Demanding_x_Doc_Attrib!BZ177)</f>
        <v>0</v>
      </c>
      <c r="AG129" s="195">
        <f>MAX(Detailed_Demanding_x_Doc_Attrib!CA177)</f>
        <v>0</v>
      </c>
      <c r="AH129" s="195">
        <f>MAX(Detailed_Demanding_x_Doc_Attrib!CB177)</f>
        <v>1.2229299363057327</v>
      </c>
      <c r="AI129" s="195">
        <f>MAX(Detailed_Demanding_x_Doc_Attrib!CC177)</f>
        <v>0.91719745222929949</v>
      </c>
      <c r="AJ129" s="195">
        <f>MAX(Detailed_Demanding_x_Doc_Attrib!CD177)</f>
        <v>0</v>
      </c>
      <c r="AK129" s="195">
        <f>MAX(Detailed_Demanding_x_Doc_Attrib!CE177)</f>
        <v>0</v>
      </c>
      <c r="AL129" s="195">
        <f>MAX(Detailed_Demanding_x_Doc_Attrib!CF177:CF177)</f>
        <v>0</v>
      </c>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row>
    <row r="130" spans="1:102">
      <c r="A130" s="82" t="s">
        <v>281</v>
      </c>
      <c r="B130" s="82" t="s">
        <v>567</v>
      </c>
      <c r="C130" s="82" t="s">
        <v>607</v>
      </c>
      <c r="D130" s="82" t="s">
        <v>354</v>
      </c>
      <c r="E130" s="165" t="s">
        <v>1066</v>
      </c>
      <c r="F130" s="195">
        <f>MAX(Detailed_Demanding_x_Doc_Attrib!I178:L178)</f>
        <v>0</v>
      </c>
      <c r="G130" s="195">
        <f>MAX(Detailed_Demanding_x_Doc_Attrib!N178:O178)</f>
        <v>0</v>
      </c>
      <c r="H130" s="195">
        <f>Detailed_Demanding_x_Doc_Attrib!P178</f>
        <v>0</v>
      </c>
      <c r="I130" s="195">
        <f>Detailed_Demanding_x_Doc_Attrib!Q178</f>
        <v>0</v>
      </c>
      <c r="J130" s="195">
        <f t="shared" si="1"/>
        <v>0</v>
      </c>
      <c r="K130" s="195">
        <f>Detailed_Demanding_x_Doc_Attrib!R178</f>
        <v>0</v>
      </c>
      <c r="L130" s="195">
        <f>Detailed_Demanding_x_Doc_Attrib!S178</f>
        <v>0</v>
      </c>
      <c r="M130" s="195">
        <f>Detailed_Demanding_x_Doc_Attrib!T178</f>
        <v>0</v>
      </c>
      <c r="N130" s="195">
        <f>Detailed_Demanding_x_Doc_Attrib!U178</f>
        <v>0</v>
      </c>
      <c r="O130" s="195">
        <f>Detailed_Demanding_x_Doc_Attrib!V178</f>
        <v>0</v>
      </c>
      <c r="P130" s="195">
        <f>Detailed_Demanding_x_Doc_Attrib!W178</f>
        <v>0</v>
      </c>
      <c r="Q130" s="195">
        <f>Detailed_Demanding_x_Doc_Attrib!X178</f>
        <v>0</v>
      </c>
      <c r="R130" s="195">
        <f>MAX(Detailed_Demanding_x_Doc_Attrib!Z178:AB178)</f>
        <v>0</v>
      </c>
      <c r="S130" s="195">
        <f>MAX(Detailed_Demanding_x_Doc_Attrib!AC178)</f>
        <v>0</v>
      </c>
      <c r="T130" s="195">
        <f>MAX(Detailed_Demanding_x_Doc_Attrib!AD178:AF178)</f>
        <v>0</v>
      </c>
      <c r="U130" s="195">
        <f>MAX(Detailed_Demanding_x_Doc_Attrib!AG178:AH178)</f>
        <v>0</v>
      </c>
      <c r="V130" s="195">
        <f>MAX(Detailed_Demanding_x_Doc_Attrib!AJ178)</f>
        <v>0</v>
      </c>
      <c r="W130" s="195">
        <f>MAX(Detailed_Demanding_x_Doc_Attrib!AM178:AW178)</f>
        <v>0</v>
      </c>
      <c r="X130" s="195">
        <f>MAX(Detailed_Demanding_x_Doc_Attrib!AX178)</f>
        <v>0</v>
      </c>
      <c r="Y130" s="195">
        <f>MAX(Detailed_Demanding_x_Doc_Attrib!AY178)</f>
        <v>0</v>
      </c>
      <c r="Z130" s="195">
        <f>MAX(Detailed_Demanding_x_Doc_Attrib!BC178:BE178)</f>
        <v>0</v>
      </c>
      <c r="AA130" s="195">
        <f>MAX(Detailed_Demanding_x_Doc_Attrib!BJ178:BQ178)</f>
        <v>0.30573248407643311</v>
      </c>
      <c r="AB130" s="195">
        <f>MAX(Detailed_Demanding_x_Doc_Attrib!BO178:BV178)</f>
        <v>0</v>
      </c>
      <c r="AC130" s="195">
        <f>MAX(Detailed_Demanding_x_Doc_Attrib!BF178:BI178, Detailed_Demanding_x_Doc_Attrib!BP178:BQ178, Detailed_Demanding_x_Doc_Attrib!BW178:BX178)</f>
        <v>0</v>
      </c>
      <c r="AD130" s="195">
        <f>MAX(Detailed_Demanding_x_Doc_Attrib!BF178:BX178)</f>
        <v>0.30573248407643311</v>
      </c>
      <c r="AE130" s="195">
        <f>Detailed_Demanding_x_Doc_Attrib!BY178</f>
        <v>0</v>
      </c>
      <c r="AF130" s="195">
        <f>MAX(Detailed_Demanding_x_Doc_Attrib!BZ178)</f>
        <v>0</v>
      </c>
      <c r="AG130" s="195">
        <f>MAX(Detailed_Demanding_x_Doc_Attrib!CA178)</f>
        <v>0</v>
      </c>
      <c r="AH130" s="195">
        <f>MAX(Detailed_Demanding_x_Doc_Attrib!CB178)</f>
        <v>0</v>
      </c>
      <c r="AI130" s="195">
        <f>MAX(Detailed_Demanding_x_Doc_Attrib!CC178)</f>
        <v>0.68789808917197459</v>
      </c>
      <c r="AJ130" s="195">
        <f>MAX(Detailed_Demanding_x_Doc_Attrib!CD178)</f>
        <v>0</v>
      </c>
      <c r="AK130" s="195">
        <f>MAX(Detailed_Demanding_x_Doc_Attrib!CE178)</f>
        <v>0</v>
      </c>
      <c r="AL130" s="195">
        <f>MAX(Detailed_Demanding_x_Doc_Attrib!CF178:CF178)</f>
        <v>0</v>
      </c>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row>
    <row r="131" spans="1:102">
      <c r="A131" s="82" t="s">
        <v>281</v>
      </c>
      <c r="B131" s="82" t="s">
        <v>567</v>
      </c>
      <c r="C131" s="82" t="s">
        <v>273</v>
      </c>
      <c r="D131" s="82" t="s">
        <v>354</v>
      </c>
      <c r="E131" s="165" t="s">
        <v>1067</v>
      </c>
      <c r="F131" s="195">
        <f>MAX(Detailed_Demanding_x_Doc_Attrib!I179:L179)</f>
        <v>0</v>
      </c>
      <c r="G131" s="195">
        <f>MAX(Detailed_Demanding_x_Doc_Attrib!N179:O179)</f>
        <v>0</v>
      </c>
      <c r="H131" s="195">
        <f>Detailed_Demanding_x_Doc_Attrib!P179</f>
        <v>0</v>
      </c>
      <c r="I131" s="195">
        <f>Detailed_Demanding_x_Doc_Attrib!Q179</f>
        <v>0</v>
      </c>
      <c r="J131" s="195">
        <f t="shared" si="1"/>
        <v>0</v>
      </c>
      <c r="K131" s="195">
        <f>Detailed_Demanding_x_Doc_Attrib!R179</f>
        <v>0</v>
      </c>
      <c r="L131" s="195">
        <f>Detailed_Demanding_x_Doc_Attrib!S179</f>
        <v>0</v>
      </c>
      <c r="M131" s="195">
        <f>Detailed_Demanding_x_Doc_Attrib!T179</f>
        <v>0</v>
      </c>
      <c r="N131" s="195">
        <f>Detailed_Demanding_x_Doc_Attrib!U179</f>
        <v>0</v>
      </c>
      <c r="O131" s="195">
        <f>Detailed_Demanding_x_Doc_Attrib!V179</f>
        <v>0</v>
      </c>
      <c r="P131" s="195">
        <f>Detailed_Demanding_x_Doc_Attrib!W179</f>
        <v>0</v>
      </c>
      <c r="Q131" s="195">
        <f>Detailed_Demanding_x_Doc_Attrib!X179</f>
        <v>0</v>
      </c>
      <c r="R131" s="195">
        <f>MAX(Detailed_Demanding_x_Doc_Attrib!Z179:AB179)</f>
        <v>0</v>
      </c>
      <c r="S131" s="195">
        <f>MAX(Detailed_Demanding_x_Doc_Attrib!AC179)</f>
        <v>0</v>
      </c>
      <c r="T131" s="195">
        <f>MAX(Detailed_Demanding_x_Doc_Attrib!AD179:AF179)</f>
        <v>0</v>
      </c>
      <c r="U131" s="195">
        <f>MAX(Detailed_Demanding_x_Doc_Attrib!AG179:AH179)</f>
        <v>0</v>
      </c>
      <c r="V131" s="195">
        <f>MAX(Detailed_Demanding_x_Doc_Attrib!AJ179)</f>
        <v>0</v>
      </c>
      <c r="W131" s="195">
        <f>MAX(Detailed_Demanding_x_Doc_Attrib!AM179:AW179)</f>
        <v>0</v>
      </c>
      <c r="X131" s="195">
        <f>MAX(Detailed_Demanding_x_Doc_Attrib!AX179)</f>
        <v>0</v>
      </c>
      <c r="Y131" s="195">
        <f>MAX(Detailed_Demanding_x_Doc_Attrib!AY179)</f>
        <v>0</v>
      </c>
      <c r="Z131" s="195">
        <f>MAX(Detailed_Demanding_x_Doc_Attrib!BC179:BE179)</f>
        <v>0</v>
      </c>
      <c r="AA131" s="195">
        <f>MAX(Detailed_Demanding_x_Doc_Attrib!BJ179:BQ179)</f>
        <v>0</v>
      </c>
      <c r="AB131" s="195">
        <f>MAX(Detailed_Demanding_x_Doc_Attrib!BO179:BV179)</f>
        <v>1.1464968152866244</v>
      </c>
      <c r="AC131" s="195">
        <f>MAX(Detailed_Demanding_x_Doc_Attrib!BF179:BI179, Detailed_Demanding_x_Doc_Attrib!BP179:BQ179, Detailed_Demanding_x_Doc_Attrib!BW179:BX179)</f>
        <v>0</v>
      </c>
      <c r="AD131" s="195">
        <f>MAX(Detailed_Demanding_x_Doc_Attrib!BF179:BX179)</f>
        <v>1.1464968152866244</v>
      </c>
      <c r="AE131" s="195">
        <f>Detailed_Demanding_x_Doc_Attrib!BY179</f>
        <v>0</v>
      </c>
      <c r="AF131" s="195">
        <f>MAX(Detailed_Demanding_x_Doc_Attrib!BZ179)</f>
        <v>0</v>
      </c>
      <c r="AG131" s="195">
        <f>MAX(Detailed_Demanding_x_Doc_Attrib!CA179)</f>
        <v>0</v>
      </c>
      <c r="AH131" s="195">
        <f>MAX(Detailed_Demanding_x_Doc_Attrib!CB179)</f>
        <v>0</v>
      </c>
      <c r="AI131" s="195">
        <f>MAX(Detailed_Demanding_x_Doc_Attrib!CC179)</f>
        <v>0</v>
      </c>
      <c r="AJ131" s="195">
        <f>MAX(Detailed_Demanding_x_Doc_Attrib!CD179)</f>
        <v>0</v>
      </c>
      <c r="AK131" s="195">
        <f>MAX(Detailed_Demanding_x_Doc_Attrib!CE179)</f>
        <v>0</v>
      </c>
      <c r="AL131" s="195">
        <f>MAX(Detailed_Demanding_x_Doc_Attrib!CF179:CF179)</f>
        <v>0</v>
      </c>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row>
    <row r="132" spans="1:102">
      <c r="A132" s="82" t="s">
        <v>281</v>
      </c>
      <c r="B132" s="82" t="s">
        <v>569</v>
      </c>
      <c r="C132" s="82" t="s">
        <v>607</v>
      </c>
      <c r="D132" s="82" t="s">
        <v>638</v>
      </c>
      <c r="E132" s="165" t="s">
        <v>745</v>
      </c>
      <c r="F132" s="195">
        <f>MAX(Detailed_Demanding_x_Doc_Attrib!I180:L180)</f>
        <v>0</v>
      </c>
      <c r="G132" s="195">
        <f>MAX(Detailed_Demanding_x_Doc_Attrib!N180:O180)</f>
        <v>0</v>
      </c>
      <c r="H132" s="195">
        <f>Detailed_Demanding_x_Doc_Attrib!P180</f>
        <v>0</v>
      </c>
      <c r="I132" s="195">
        <f>Detailed_Demanding_x_Doc_Attrib!Q180</f>
        <v>0</v>
      </c>
      <c r="J132" s="195">
        <f t="shared" ref="J132:J196" si="2">MAX(F132:I132)</f>
        <v>0</v>
      </c>
      <c r="K132" s="195">
        <f>Detailed_Demanding_x_Doc_Attrib!R180</f>
        <v>0</v>
      </c>
      <c r="L132" s="195">
        <f>Detailed_Demanding_x_Doc_Attrib!S180</f>
        <v>0</v>
      </c>
      <c r="M132" s="195">
        <f>Detailed_Demanding_x_Doc_Attrib!T180</f>
        <v>0</v>
      </c>
      <c r="N132" s="195">
        <f>Detailed_Demanding_x_Doc_Attrib!U180</f>
        <v>0</v>
      </c>
      <c r="O132" s="195">
        <f>Detailed_Demanding_x_Doc_Attrib!V180</f>
        <v>0</v>
      </c>
      <c r="P132" s="195">
        <f>Detailed_Demanding_x_Doc_Attrib!W180</f>
        <v>0</v>
      </c>
      <c r="Q132" s="195">
        <f>Detailed_Demanding_x_Doc_Attrib!X180</f>
        <v>0</v>
      </c>
      <c r="R132" s="195">
        <f>MAX(Detailed_Demanding_x_Doc_Attrib!Z180:AB180)</f>
        <v>0</v>
      </c>
      <c r="S132" s="195">
        <f>MAX(Detailed_Demanding_x_Doc_Attrib!AC180)</f>
        <v>0</v>
      </c>
      <c r="T132" s="195">
        <f>MAX(Detailed_Demanding_x_Doc_Attrib!AD180:AF180)</f>
        <v>0</v>
      </c>
      <c r="U132" s="195">
        <f>MAX(Detailed_Demanding_x_Doc_Attrib!AG180:AH180)</f>
        <v>0</v>
      </c>
      <c r="V132" s="195">
        <f>MAX(Detailed_Demanding_x_Doc_Attrib!AJ180)</f>
        <v>0</v>
      </c>
      <c r="W132" s="195">
        <f>MAX(Detailed_Demanding_x_Doc_Attrib!AM180:AW180)</f>
        <v>0</v>
      </c>
      <c r="X132" s="195">
        <f>MAX(Detailed_Demanding_x_Doc_Attrib!AX180)</f>
        <v>0</v>
      </c>
      <c r="Y132" s="195">
        <f>MAX(Detailed_Demanding_x_Doc_Attrib!AY180)</f>
        <v>0</v>
      </c>
      <c r="Z132" s="195">
        <f>MAX(Detailed_Demanding_x_Doc_Attrib!BC180:BE180)</f>
        <v>0</v>
      </c>
      <c r="AA132" s="195">
        <f>MAX(Detailed_Demanding_x_Doc_Attrib!BJ180:BQ180)</f>
        <v>0</v>
      </c>
      <c r="AB132" s="195">
        <f>MAX(Detailed_Demanding_x_Doc_Attrib!BO180:BV180)</f>
        <v>0</v>
      </c>
      <c r="AC132" s="195">
        <f>MAX(Detailed_Demanding_x_Doc_Attrib!BF180:BI180, Detailed_Demanding_x_Doc_Attrib!BP180:BQ180, Detailed_Demanding_x_Doc_Attrib!BW180:BX180)</f>
        <v>0</v>
      </c>
      <c r="AD132" s="195">
        <f>MAX(Detailed_Demanding_x_Doc_Attrib!BF180:BX180)</f>
        <v>0</v>
      </c>
      <c r="AE132" s="195">
        <f>Detailed_Demanding_x_Doc_Attrib!BY180</f>
        <v>0</v>
      </c>
      <c r="AF132" s="195">
        <f>MAX(Detailed_Demanding_x_Doc_Attrib!BZ180)</f>
        <v>0</v>
      </c>
      <c r="AG132" s="195">
        <f>MAX(Detailed_Demanding_x_Doc_Attrib!CA180)</f>
        <v>0</v>
      </c>
      <c r="AH132" s="195">
        <f>MAX(Detailed_Demanding_x_Doc_Attrib!CB180)</f>
        <v>0.10292993630573249</v>
      </c>
      <c r="AI132" s="195">
        <f>MAX(Detailed_Demanding_x_Doc_Attrib!CC180)</f>
        <v>0</v>
      </c>
      <c r="AJ132" s="195">
        <f>MAX(Detailed_Demanding_x_Doc_Attrib!CD180)</f>
        <v>0</v>
      </c>
      <c r="AK132" s="195">
        <f>MAX(Detailed_Demanding_x_Doc_Attrib!CE180)</f>
        <v>0</v>
      </c>
      <c r="AL132" s="195">
        <f>MAX(Detailed_Demanding_x_Doc_Attrib!CF180:CF180)</f>
        <v>0</v>
      </c>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row>
    <row r="133" spans="1:102">
      <c r="A133" s="82" t="s">
        <v>281</v>
      </c>
      <c r="B133" s="82" t="s">
        <v>645</v>
      </c>
      <c r="C133" s="82" t="s">
        <v>607</v>
      </c>
      <c r="D133" s="82" t="s">
        <v>638</v>
      </c>
      <c r="E133" s="165" t="s">
        <v>746</v>
      </c>
      <c r="F133" s="195">
        <f>MAX(Detailed_Demanding_x_Doc_Attrib!I181:L181)</f>
        <v>0</v>
      </c>
      <c r="G133" s="195">
        <f>MAX(Detailed_Demanding_x_Doc_Attrib!N181:O181)</f>
        <v>0</v>
      </c>
      <c r="H133" s="195">
        <f>Detailed_Demanding_x_Doc_Attrib!P181</f>
        <v>0</v>
      </c>
      <c r="I133" s="195">
        <f>Detailed_Demanding_x_Doc_Attrib!Q181</f>
        <v>0</v>
      </c>
      <c r="J133" s="195">
        <f t="shared" si="2"/>
        <v>0</v>
      </c>
      <c r="K133" s="195">
        <f>Detailed_Demanding_x_Doc_Attrib!R181</f>
        <v>0</v>
      </c>
      <c r="L133" s="195">
        <f>Detailed_Demanding_x_Doc_Attrib!S181</f>
        <v>0</v>
      </c>
      <c r="M133" s="195">
        <f>Detailed_Demanding_x_Doc_Attrib!T181</f>
        <v>0</v>
      </c>
      <c r="N133" s="195">
        <f>Detailed_Demanding_x_Doc_Attrib!U181</f>
        <v>0</v>
      </c>
      <c r="O133" s="195">
        <f>Detailed_Demanding_x_Doc_Attrib!V181</f>
        <v>0</v>
      </c>
      <c r="P133" s="195">
        <f>Detailed_Demanding_x_Doc_Attrib!W181</f>
        <v>0</v>
      </c>
      <c r="Q133" s="195">
        <f>Detailed_Demanding_x_Doc_Attrib!X181</f>
        <v>0</v>
      </c>
      <c r="R133" s="195">
        <f>MAX(Detailed_Demanding_x_Doc_Attrib!Z181:AB181)</f>
        <v>0</v>
      </c>
      <c r="S133" s="195">
        <f>MAX(Detailed_Demanding_x_Doc_Attrib!AC181)</f>
        <v>0</v>
      </c>
      <c r="T133" s="195">
        <f>MAX(Detailed_Demanding_x_Doc_Attrib!AD181:AF181)</f>
        <v>0</v>
      </c>
      <c r="U133" s="195">
        <f>MAX(Detailed_Demanding_x_Doc_Attrib!AG181:AH181)</f>
        <v>0</v>
      </c>
      <c r="V133" s="195">
        <f>MAX(Detailed_Demanding_x_Doc_Attrib!AJ181)</f>
        <v>0</v>
      </c>
      <c r="W133" s="195">
        <f>MAX(Detailed_Demanding_x_Doc_Attrib!AM181:AW181)</f>
        <v>0</v>
      </c>
      <c r="X133" s="195">
        <f>MAX(Detailed_Demanding_x_Doc_Attrib!AX181)</f>
        <v>0</v>
      </c>
      <c r="Y133" s="195">
        <f>MAX(Detailed_Demanding_x_Doc_Attrib!AY181)</f>
        <v>0</v>
      </c>
      <c r="Z133" s="195">
        <f>MAX(Detailed_Demanding_x_Doc_Attrib!BC181:BE181)</f>
        <v>0</v>
      </c>
      <c r="AA133" s="195">
        <f>MAX(Detailed_Demanding_x_Doc_Attrib!BJ181:BQ181)</f>
        <v>0</v>
      </c>
      <c r="AB133" s="195">
        <f>MAX(Detailed_Demanding_x_Doc_Attrib!BO181:BV181)</f>
        <v>0</v>
      </c>
      <c r="AC133" s="195">
        <f>MAX(Detailed_Demanding_x_Doc_Attrib!BF181:BI181, Detailed_Demanding_x_Doc_Attrib!BP181:BQ181, Detailed_Demanding_x_Doc_Attrib!BW181:BX181)</f>
        <v>0</v>
      </c>
      <c r="AD133" s="195">
        <f>MAX(Detailed_Demanding_x_Doc_Attrib!BF181:BX181)</f>
        <v>0</v>
      </c>
      <c r="AE133" s="195">
        <f>Detailed_Demanding_x_Doc_Attrib!BY181</f>
        <v>0</v>
      </c>
      <c r="AF133" s="195">
        <f>MAX(Detailed_Demanding_x_Doc_Attrib!BZ181)</f>
        <v>0</v>
      </c>
      <c r="AG133" s="195">
        <f>MAX(Detailed_Demanding_x_Doc_Attrib!CA181)</f>
        <v>0</v>
      </c>
      <c r="AH133" s="195">
        <f>MAX(Detailed_Demanding_x_Doc_Attrib!CB181)</f>
        <v>1.5286624203821657</v>
      </c>
      <c r="AI133" s="195">
        <f>MAX(Detailed_Demanding_x_Doc_Attrib!CC181)</f>
        <v>0</v>
      </c>
      <c r="AJ133" s="195">
        <f>MAX(Detailed_Demanding_x_Doc_Attrib!CD181)</f>
        <v>0</v>
      </c>
      <c r="AK133" s="195">
        <f>MAX(Detailed_Demanding_x_Doc_Attrib!CE181)</f>
        <v>1.1464968152866244</v>
      </c>
      <c r="AL133" s="195">
        <f>MAX(Detailed_Demanding_x_Doc_Attrib!CF181:CF181)</f>
        <v>0</v>
      </c>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row>
    <row r="134" spans="1:102">
      <c r="A134" s="82" t="s">
        <v>281</v>
      </c>
      <c r="B134" s="82" t="s">
        <v>565</v>
      </c>
      <c r="C134" s="82" t="s">
        <v>364</v>
      </c>
      <c r="D134" s="82" t="s">
        <v>618</v>
      </c>
      <c r="E134" s="165" t="s">
        <v>538</v>
      </c>
      <c r="F134" s="195">
        <f>MAX(Detailed_Demanding_x_Doc_Attrib!I182:L182)</f>
        <v>0</v>
      </c>
      <c r="G134" s="195">
        <f>MAX(Detailed_Demanding_x_Doc_Attrib!N182:O182)</f>
        <v>0</v>
      </c>
      <c r="H134" s="195">
        <f>Detailed_Demanding_x_Doc_Attrib!P182</f>
        <v>0</v>
      </c>
      <c r="I134" s="195">
        <f>Detailed_Demanding_x_Doc_Attrib!Q182</f>
        <v>3.1847133757961783E-2</v>
      </c>
      <c r="J134" s="195">
        <f t="shared" si="2"/>
        <v>3.1847133757961783E-2</v>
      </c>
      <c r="K134" s="195">
        <f>Detailed_Demanding_x_Doc_Attrib!R182</f>
        <v>0</v>
      </c>
      <c r="L134" s="195">
        <f>Detailed_Demanding_x_Doc_Attrib!S182</f>
        <v>0</v>
      </c>
      <c r="M134" s="195">
        <f>Detailed_Demanding_x_Doc_Attrib!T182</f>
        <v>0</v>
      </c>
      <c r="N134" s="195">
        <f>Detailed_Demanding_x_Doc_Attrib!U182</f>
        <v>0</v>
      </c>
      <c r="O134" s="195">
        <f>Detailed_Demanding_x_Doc_Attrib!V182</f>
        <v>0</v>
      </c>
      <c r="P134" s="195">
        <f>Detailed_Demanding_x_Doc_Attrib!W182</f>
        <v>0</v>
      </c>
      <c r="Q134" s="195">
        <f>Detailed_Demanding_x_Doc_Attrib!X182</f>
        <v>0</v>
      </c>
      <c r="R134" s="195">
        <f>MAX(Detailed_Demanding_x_Doc_Attrib!Z182:AB182)</f>
        <v>0</v>
      </c>
      <c r="S134" s="195">
        <f>MAX(Detailed_Demanding_x_Doc_Attrib!AC182)</f>
        <v>0</v>
      </c>
      <c r="T134" s="195">
        <f>MAX(Detailed_Demanding_x_Doc_Attrib!AD182:AF182)</f>
        <v>0</v>
      </c>
      <c r="U134" s="195">
        <f>MAX(Detailed_Demanding_x_Doc_Attrib!AG182:AH182)</f>
        <v>0</v>
      </c>
      <c r="V134" s="195">
        <f>MAX(Detailed_Demanding_x_Doc_Attrib!AJ182)</f>
        <v>0</v>
      </c>
      <c r="W134" s="195">
        <f>MAX(Detailed_Demanding_x_Doc_Attrib!AM182:AW182)</f>
        <v>0</v>
      </c>
      <c r="X134" s="195">
        <f>MAX(Detailed_Demanding_x_Doc_Attrib!AX182)</f>
        <v>0</v>
      </c>
      <c r="Y134" s="195">
        <f>MAX(Detailed_Demanding_x_Doc_Attrib!AY182)</f>
        <v>0</v>
      </c>
      <c r="Z134" s="195">
        <f>MAX(Detailed_Demanding_x_Doc_Attrib!BC182:BE182)</f>
        <v>0</v>
      </c>
      <c r="AA134" s="195">
        <f>MAX(Detailed_Demanding_x_Doc_Attrib!BJ182:BQ182)</f>
        <v>0</v>
      </c>
      <c r="AB134" s="195">
        <f>MAX(Detailed_Demanding_x_Doc_Attrib!BO182:BV182)</f>
        <v>0</v>
      </c>
      <c r="AC134" s="195">
        <f>MAX(Detailed_Demanding_x_Doc_Attrib!BF182:BI182, Detailed_Demanding_x_Doc_Attrib!BP182:BQ182, Detailed_Demanding_x_Doc_Attrib!BW182:BX182)</f>
        <v>0</v>
      </c>
      <c r="AD134" s="195">
        <f>MAX(Detailed_Demanding_x_Doc_Attrib!BF182:BX182)</f>
        <v>0</v>
      </c>
      <c r="AE134" s="195">
        <f>Detailed_Demanding_x_Doc_Attrib!BY182</f>
        <v>0</v>
      </c>
      <c r="AF134" s="195">
        <f>MAX(Detailed_Demanding_x_Doc_Attrib!BZ182)</f>
        <v>0</v>
      </c>
      <c r="AG134" s="195">
        <f>MAX(Detailed_Demanding_x_Doc_Attrib!CA182)</f>
        <v>0</v>
      </c>
      <c r="AH134" s="195">
        <f>MAX(Detailed_Demanding_x_Doc_Attrib!CB182)</f>
        <v>0</v>
      </c>
      <c r="AI134" s="195">
        <f>MAX(Detailed_Demanding_x_Doc_Attrib!CC182)</f>
        <v>0</v>
      </c>
      <c r="AJ134" s="195">
        <f>MAX(Detailed_Demanding_x_Doc_Attrib!CD182)</f>
        <v>0</v>
      </c>
      <c r="AK134" s="195">
        <f>MAX(Detailed_Demanding_x_Doc_Attrib!CE182)</f>
        <v>0</v>
      </c>
      <c r="AL134" s="195">
        <f>MAX(Detailed_Demanding_x_Doc_Attrib!CF182:CF182)</f>
        <v>0</v>
      </c>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row>
    <row r="135" spans="1:102">
      <c r="A135" s="82" t="s">
        <v>281</v>
      </c>
      <c r="B135" s="82" t="s">
        <v>565</v>
      </c>
      <c r="C135" s="82" t="s">
        <v>363</v>
      </c>
      <c r="D135" s="82" t="s">
        <v>354</v>
      </c>
      <c r="E135" s="165" t="s">
        <v>547</v>
      </c>
      <c r="F135" s="195">
        <f>MAX(Detailed_Demanding_x_Doc_Attrib!I183:L183)</f>
        <v>0</v>
      </c>
      <c r="G135" s="195">
        <f>MAX(Detailed_Demanding_x_Doc_Attrib!N183:O183)</f>
        <v>0</v>
      </c>
      <c r="H135" s="195">
        <f>Detailed_Demanding_x_Doc_Attrib!P183</f>
        <v>0</v>
      </c>
      <c r="I135" s="195">
        <f>Detailed_Demanding_x_Doc_Attrib!Q183</f>
        <v>9.5541401273885357E-2</v>
      </c>
      <c r="J135" s="195">
        <f t="shared" si="2"/>
        <v>9.5541401273885357E-2</v>
      </c>
      <c r="K135" s="195">
        <f>Detailed_Demanding_x_Doc_Attrib!R183</f>
        <v>0</v>
      </c>
      <c r="L135" s="195">
        <f>Detailed_Demanding_x_Doc_Attrib!S183</f>
        <v>0</v>
      </c>
      <c r="M135" s="195">
        <f>Detailed_Demanding_x_Doc_Attrib!T183</f>
        <v>0</v>
      </c>
      <c r="N135" s="195">
        <f>Detailed_Demanding_x_Doc_Attrib!U183</f>
        <v>0</v>
      </c>
      <c r="O135" s="195">
        <f>Detailed_Demanding_x_Doc_Attrib!V183</f>
        <v>0</v>
      </c>
      <c r="P135" s="195">
        <f>Detailed_Demanding_x_Doc_Attrib!W183</f>
        <v>0</v>
      </c>
      <c r="Q135" s="195">
        <f>Detailed_Demanding_x_Doc_Attrib!X183</f>
        <v>0</v>
      </c>
      <c r="R135" s="195">
        <f>MAX(Detailed_Demanding_x_Doc_Attrib!Z183:AB183)</f>
        <v>0</v>
      </c>
      <c r="S135" s="195">
        <f>MAX(Detailed_Demanding_x_Doc_Attrib!AC183)</f>
        <v>0</v>
      </c>
      <c r="T135" s="195">
        <f>MAX(Detailed_Demanding_x_Doc_Attrib!AD183:AF183)</f>
        <v>0</v>
      </c>
      <c r="U135" s="195">
        <f>MAX(Detailed_Demanding_x_Doc_Attrib!AG183:AH183)</f>
        <v>0</v>
      </c>
      <c r="V135" s="195">
        <f>MAX(Detailed_Demanding_x_Doc_Attrib!AJ183)</f>
        <v>0</v>
      </c>
      <c r="W135" s="195">
        <f>MAX(Detailed_Demanding_x_Doc_Attrib!AM183:AW183)</f>
        <v>0</v>
      </c>
      <c r="X135" s="195">
        <f>MAX(Detailed_Demanding_x_Doc_Attrib!AX183)</f>
        <v>0</v>
      </c>
      <c r="Y135" s="195">
        <f>MAX(Detailed_Demanding_x_Doc_Attrib!AY183)</f>
        <v>0</v>
      </c>
      <c r="Z135" s="195">
        <f>MAX(Detailed_Demanding_x_Doc_Attrib!BC183:BE183)</f>
        <v>0</v>
      </c>
      <c r="AA135" s="195">
        <f>MAX(Detailed_Demanding_x_Doc_Attrib!BJ183:BQ183)</f>
        <v>0</v>
      </c>
      <c r="AB135" s="195">
        <f>MAX(Detailed_Demanding_x_Doc_Attrib!BO183:BV183)</f>
        <v>0</v>
      </c>
      <c r="AC135" s="195">
        <f>MAX(Detailed_Demanding_x_Doc_Attrib!BF183:BI183, Detailed_Demanding_x_Doc_Attrib!BP183:BQ183, Detailed_Demanding_x_Doc_Attrib!BW183:BX183)</f>
        <v>0</v>
      </c>
      <c r="AD135" s="195">
        <f>MAX(Detailed_Demanding_x_Doc_Attrib!BF183:BX183)</f>
        <v>0</v>
      </c>
      <c r="AE135" s="195">
        <f>Detailed_Demanding_x_Doc_Attrib!BY183</f>
        <v>0</v>
      </c>
      <c r="AF135" s="195">
        <f>MAX(Detailed_Demanding_x_Doc_Attrib!BZ183)</f>
        <v>0</v>
      </c>
      <c r="AG135" s="195">
        <f>MAX(Detailed_Demanding_x_Doc_Attrib!CA183)</f>
        <v>0</v>
      </c>
      <c r="AH135" s="195">
        <f>MAX(Detailed_Demanding_x_Doc_Attrib!CB183)</f>
        <v>0</v>
      </c>
      <c r="AI135" s="195">
        <f>MAX(Detailed_Demanding_x_Doc_Attrib!CC183)</f>
        <v>0</v>
      </c>
      <c r="AJ135" s="195">
        <f>MAX(Detailed_Demanding_x_Doc_Attrib!CD183)</f>
        <v>0</v>
      </c>
      <c r="AK135" s="195">
        <f>MAX(Detailed_Demanding_x_Doc_Attrib!CE183)</f>
        <v>0</v>
      </c>
      <c r="AL135" s="195">
        <f>MAX(Detailed_Demanding_x_Doc_Attrib!CF183:CF183)</f>
        <v>0</v>
      </c>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row>
    <row r="136" spans="1:102">
      <c r="A136" s="82" t="s">
        <v>281</v>
      </c>
      <c r="B136" s="82" t="s">
        <v>565</v>
      </c>
      <c r="C136" s="82" t="s">
        <v>364</v>
      </c>
      <c r="D136" s="82" t="s">
        <v>618</v>
      </c>
      <c r="E136" s="165" t="s">
        <v>605</v>
      </c>
      <c r="F136" s="195">
        <f>MAX(Detailed_Demanding_x_Doc_Attrib!I184:L184)</f>
        <v>0</v>
      </c>
      <c r="G136" s="195">
        <f>MAX(Detailed_Demanding_x_Doc_Attrib!N184:O184)</f>
        <v>0</v>
      </c>
      <c r="H136" s="195">
        <f>Detailed_Demanding_x_Doc_Attrib!P184</f>
        <v>0</v>
      </c>
      <c r="I136" s="195">
        <f>Detailed_Demanding_x_Doc_Attrib!Q184</f>
        <v>3.1847133757961783E-2</v>
      </c>
      <c r="J136" s="195">
        <f t="shared" si="2"/>
        <v>3.1847133757961783E-2</v>
      </c>
      <c r="K136" s="195">
        <f>Detailed_Demanding_x_Doc_Attrib!R184</f>
        <v>0</v>
      </c>
      <c r="L136" s="195">
        <f>Detailed_Demanding_x_Doc_Attrib!S184</f>
        <v>0</v>
      </c>
      <c r="M136" s="195">
        <f>Detailed_Demanding_x_Doc_Attrib!T184</f>
        <v>0</v>
      </c>
      <c r="N136" s="195">
        <f>Detailed_Demanding_x_Doc_Attrib!U184</f>
        <v>0</v>
      </c>
      <c r="O136" s="195">
        <f>Detailed_Demanding_x_Doc_Attrib!V184</f>
        <v>0</v>
      </c>
      <c r="P136" s="195">
        <f>Detailed_Demanding_x_Doc_Attrib!W184</f>
        <v>0</v>
      </c>
      <c r="Q136" s="195">
        <f>Detailed_Demanding_x_Doc_Attrib!X184</f>
        <v>0</v>
      </c>
      <c r="R136" s="195">
        <f>MAX(Detailed_Demanding_x_Doc_Attrib!Z184:AB184)</f>
        <v>0</v>
      </c>
      <c r="S136" s="195">
        <f>MAX(Detailed_Demanding_x_Doc_Attrib!AC184)</f>
        <v>0</v>
      </c>
      <c r="T136" s="195">
        <f>MAX(Detailed_Demanding_x_Doc_Attrib!AD184:AF184)</f>
        <v>0</v>
      </c>
      <c r="U136" s="195">
        <f>MAX(Detailed_Demanding_x_Doc_Attrib!AG184:AH184)</f>
        <v>0</v>
      </c>
      <c r="V136" s="195">
        <f>MAX(Detailed_Demanding_x_Doc_Attrib!AJ184)</f>
        <v>0</v>
      </c>
      <c r="W136" s="195">
        <f>MAX(Detailed_Demanding_x_Doc_Attrib!AM184:AW184)</f>
        <v>0</v>
      </c>
      <c r="X136" s="195">
        <f>MAX(Detailed_Demanding_x_Doc_Attrib!AX184)</f>
        <v>0</v>
      </c>
      <c r="Y136" s="195">
        <f>MAX(Detailed_Demanding_x_Doc_Attrib!AY184)</f>
        <v>0</v>
      </c>
      <c r="Z136" s="195">
        <f>MAX(Detailed_Demanding_x_Doc_Attrib!BC184:BE184)</f>
        <v>0</v>
      </c>
      <c r="AA136" s="195">
        <f>MAX(Detailed_Demanding_x_Doc_Attrib!BJ184:BQ184)</f>
        <v>0</v>
      </c>
      <c r="AB136" s="195">
        <f>MAX(Detailed_Demanding_x_Doc_Attrib!BO184:BV184)</f>
        <v>0</v>
      </c>
      <c r="AC136" s="195">
        <f>MAX(Detailed_Demanding_x_Doc_Attrib!BF184:BI184, Detailed_Demanding_x_Doc_Attrib!BP184:BQ184, Detailed_Demanding_x_Doc_Attrib!BW184:BX184)</f>
        <v>0</v>
      </c>
      <c r="AD136" s="195">
        <f>MAX(Detailed_Demanding_x_Doc_Attrib!BF184:BX184)</f>
        <v>0</v>
      </c>
      <c r="AE136" s="195">
        <f>Detailed_Demanding_x_Doc_Attrib!BY184</f>
        <v>0</v>
      </c>
      <c r="AF136" s="195">
        <f>MAX(Detailed_Demanding_x_Doc_Attrib!BZ184)</f>
        <v>0</v>
      </c>
      <c r="AG136" s="195">
        <f>MAX(Detailed_Demanding_x_Doc_Attrib!CA184)</f>
        <v>0</v>
      </c>
      <c r="AH136" s="195">
        <f>MAX(Detailed_Demanding_x_Doc_Attrib!CB184)</f>
        <v>0</v>
      </c>
      <c r="AI136" s="195">
        <f>MAX(Detailed_Demanding_x_Doc_Attrib!CC184)</f>
        <v>0</v>
      </c>
      <c r="AJ136" s="195">
        <f>MAX(Detailed_Demanding_x_Doc_Attrib!CD184)</f>
        <v>0</v>
      </c>
      <c r="AK136" s="195">
        <f>MAX(Detailed_Demanding_x_Doc_Attrib!CE184)</f>
        <v>0</v>
      </c>
      <c r="AL136" s="195">
        <f>MAX(Detailed_Demanding_x_Doc_Attrib!CF184:CF184)</f>
        <v>0</v>
      </c>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row>
    <row r="137" spans="1:102">
      <c r="A137" s="82" t="s">
        <v>281</v>
      </c>
      <c r="B137" s="82" t="s">
        <v>568</v>
      </c>
      <c r="C137" s="82" t="s">
        <v>364</v>
      </c>
      <c r="D137" s="82" t="s">
        <v>618</v>
      </c>
      <c r="E137" s="165" t="s">
        <v>562</v>
      </c>
      <c r="F137" s="195">
        <f>MAX(Detailed_Demanding_x_Doc_Attrib!I185:L185)</f>
        <v>0</v>
      </c>
      <c r="G137" s="195">
        <f>MAX(Detailed_Demanding_x_Doc_Attrib!N185:O185)</f>
        <v>0</v>
      </c>
      <c r="H137" s="195">
        <f>Detailed_Demanding_x_Doc_Attrib!P185</f>
        <v>0</v>
      </c>
      <c r="I137" s="195">
        <f>Detailed_Demanding_x_Doc_Attrib!Q185</f>
        <v>0.71337579617834401</v>
      </c>
      <c r="J137" s="195">
        <f t="shared" si="2"/>
        <v>0.71337579617834401</v>
      </c>
      <c r="K137" s="195">
        <f>Detailed_Demanding_x_Doc_Attrib!R185</f>
        <v>0</v>
      </c>
      <c r="L137" s="195">
        <f>Detailed_Demanding_x_Doc_Attrib!S185</f>
        <v>0</v>
      </c>
      <c r="M137" s="195">
        <f>Detailed_Demanding_x_Doc_Attrib!T185</f>
        <v>0</v>
      </c>
      <c r="N137" s="195">
        <f>Detailed_Demanding_x_Doc_Attrib!U185</f>
        <v>0</v>
      </c>
      <c r="O137" s="195">
        <f>Detailed_Demanding_x_Doc_Attrib!V185</f>
        <v>0</v>
      </c>
      <c r="P137" s="195">
        <f>Detailed_Demanding_x_Doc_Attrib!W185</f>
        <v>0</v>
      </c>
      <c r="Q137" s="195">
        <f>Detailed_Demanding_x_Doc_Attrib!X185</f>
        <v>0</v>
      </c>
      <c r="R137" s="195">
        <f>MAX(Detailed_Demanding_x_Doc_Attrib!Z185:AB185)</f>
        <v>0</v>
      </c>
      <c r="S137" s="195">
        <f>MAX(Detailed_Demanding_x_Doc_Attrib!AC185)</f>
        <v>0</v>
      </c>
      <c r="T137" s="195">
        <f>MAX(Detailed_Demanding_x_Doc_Attrib!AD185:AF185)</f>
        <v>0</v>
      </c>
      <c r="U137" s="195">
        <f>MAX(Detailed_Demanding_x_Doc_Attrib!AG185:AH185)</f>
        <v>0</v>
      </c>
      <c r="V137" s="195">
        <f>MAX(Detailed_Demanding_x_Doc_Attrib!AJ185)</f>
        <v>0</v>
      </c>
      <c r="W137" s="195">
        <f>MAX(Detailed_Demanding_x_Doc_Attrib!AM185:AW185)</f>
        <v>0</v>
      </c>
      <c r="X137" s="195">
        <f>MAX(Detailed_Demanding_x_Doc_Attrib!AX185)</f>
        <v>0</v>
      </c>
      <c r="Y137" s="195">
        <f>MAX(Detailed_Demanding_x_Doc_Attrib!AY185)</f>
        <v>0</v>
      </c>
      <c r="Z137" s="195">
        <f>MAX(Detailed_Demanding_x_Doc_Attrib!BC185:BE185)</f>
        <v>0</v>
      </c>
      <c r="AA137" s="195">
        <f>MAX(Detailed_Demanding_x_Doc_Attrib!BJ185:BQ185)</f>
        <v>0</v>
      </c>
      <c r="AB137" s="195">
        <f>MAX(Detailed_Demanding_x_Doc_Attrib!BO185:BV185)</f>
        <v>0</v>
      </c>
      <c r="AC137" s="195">
        <f>MAX(Detailed_Demanding_x_Doc_Attrib!BF185:BI185, Detailed_Demanding_x_Doc_Attrib!BP185:BQ185, Detailed_Demanding_x_Doc_Attrib!BW185:BX185)</f>
        <v>0</v>
      </c>
      <c r="AD137" s="195">
        <f>MAX(Detailed_Demanding_x_Doc_Attrib!BF185:BX185)</f>
        <v>0</v>
      </c>
      <c r="AE137" s="195">
        <f>Detailed_Demanding_x_Doc_Attrib!BY185</f>
        <v>0</v>
      </c>
      <c r="AF137" s="195">
        <f>MAX(Detailed_Demanding_x_Doc_Attrib!BZ185)</f>
        <v>0</v>
      </c>
      <c r="AG137" s="195">
        <f>MAX(Detailed_Demanding_x_Doc_Attrib!CA185)</f>
        <v>0</v>
      </c>
      <c r="AH137" s="195">
        <f>MAX(Detailed_Demanding_x_Doc_Attrib!CB185)</f>
        <v>0</v>
      </c>
      <c r="AI137" s="195">
        <f>MAX(Detailed_Demanding_x_Doc_Attrib!CC185)</f>
        <v>0</v>
      </c>
      <c r="AJ137" s="195">
        <f>MAX(Detailed_Demanding_x_Doc_Attrib!CD185)</f>
        <v>0</v>
      </c>
      <c r="AK137" s="195">
        <f>MAX(Detailed_Demanding_x_Doc_Attrib!CE185)</f>
        <v>0</v>
      </c>
      <c r="AL137" s="195">
        <f>MAX(Detailed_Demanding_x_Doc_Attrib!CF185:CF185)</f>
        <v>0</v>
      </c>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row>
    <row r="138" spans="1:102">
      <c r="A138" s="82" t="s">
        <v>267</v>
      </c>
      <c r="B138" s="82" t="s">
        <v>567</v>
      </c>
      <c r="C138" s="82" t="s">
        <v>273</v>
      </c>
      <c r="D138" s="82" t="s">
        <v>359</v>
      </c>
      <c r="E138" s="165" t="s">
        <v>355</v>
      </c>
      <c r="F138" s="195">
        <f>MAX(Detailed_Demanding_x_Doc_Attrib!I186:L186)</f>
        <v>0</v>
      </c>
      <c r="G138" s="195">
        <f>MAX(Detailed_Demanding_x_Doc_Attrib!N186:O186)</f>
        <v>0</v>
      </c>
      <c r="H138" s="195">
        <f>Detailed_Demanding_x_Doc_Attrib!P186</f>
        <v>0</v>
      </c>
      <c r="I138" s="195">
        <f>Detailed_Demanding_x_Doc_Attrib!Q186</f>
        <v>0</v>
      </c>
      <c r="J138" s="195">
        <f t="shared" si="2"/>
        <v>0</v>
      </c>
      <c r="K138" s="195">
        <f>Detailed_Demanding_x_Doc_Attrib!R186</f>
        <v>0</v>
      </c>
      <c r="L138" s="195">
        <f>Detailed_Demanding_x_Doc_Attrib!S186</f>
        <v>0</v>
      </c>
      <c r="M138" s="195">
        <f>Detailed_Demanding_x_Doc_Attrib!T186</f>
        <v>0</v>
      </c>
      <c r="N138" s="195">
        <f>Detailed_Demanding_x_Doc_Attrib!U186</f>
        <v>0</v>
      </c>
      <c r="O138" s="195">
        <f>Detailed_Demanding_x_Doc_Attrib!V186</f>
        <v>0</v>
      </c>
      <c r="P138" s="195">
        <f>Detailed_Demanding_x_Doc_Attrib!W186</f>
        <v>2.5263157894736841</v>
      </c>
      <c r="Q138" s="195">
        <f>Detailed_Demanding_x_Doc_Attrib!X186</f>
        <v>0</v>
      </c>
      <c r="R138" s="195">
        <f>MAX(Detailed_Demanding_x_Doc_Attrib!Z186:AB186)</f>
        <v>0</v>
      </c>
      <c r="S138" s="195">
        <f>MAX(Detailed_Demanding_x_Doc_Attrib!AC186)</f>
        <v>0</v>
      </c>
      <c r="T138" s="195">
        <f>MAX(Detailed_Demanding_x_Doc_Attrib!AD186:AF186)</f>
        <v>0</v>
      </c>
      <c r="U138" s="195">
        <f>MAX(Detailed_Demanding_x_Doc_Attrib!AG186:AH186)</f>
        <v>0</v>
      </c>
      <c r="V138" s="195">
        <f>MAX(Detailed_Demanding_x_Doc_Attrib!AJ186)</f>
        <v>0</v>
      </c>
      <c r="W138" s="195">
        <f>MAX(Detailed_Demanding_x_Doc_Attrib!AM186:AW186)</f>
        <v>0</v>
      </c>
      <c r="X138" s="195">
        <f>MAX(Detailed_Demanding_x_Doc_Attrib!AX186)</f>
        <v>0</v>
      </c>
      <c r="Y138" s="195">
        <f>MAX(Detailed_Demanding_x_Doc_Attrib!AY186)</f>
        <v>0</v>
      </c>
      <c r="Z138" s="195">
        <f>MAX(Detailed_Demanding_x_Doc_Attrib!BC186:BE186)</f>
        <v>0</v>
      </c>
      <c r="AA138" s="195">
        <f>MAX(Detailed_Demanding_x_Doc_Attrib!BJ186:BQ186)</f>
        <v>1.6842105263157894</v>
      </c>
      <c r="AB138" s="195">
        <f>MAX(Detailed_Demanding_x_Doc_Attrib!BO186:BV186)</f>
        <v>0</v>
      </c>
      <c r="AC138" s="195">
        <f>MAX(Detailed_Demanding_x_Doc_Attrib!BF186:BI186, Detailed_Demanding_x_Doc_Attrib!BP186:BQ186, Detailed_Demanding_x_Doc_Attrib!BW186:BX186)</f>
        <v>0</v>
      </c>
      <c r="AD138" s="195">
        <f>MAX(Detailed_Demanding_x_Doc_Attrib!BF186:BX186)</f>
        <v>1.6842105263157894</v>
      </c>
      <c r="AE138" s="195">
        <f>Detailed_Demanding_x_Doc_Attrib!BY186</f>
        <v>0</v>
      </c>
      <c r="AF138" s="195">
        <f>MAX(Detailed_Demanding_x_Doc_Attrib!BZ186)</f>
        <v>0</v>
      </c>
      <c r="AG138" s="195">
        <f>MAX(Detailed_Demanding_x_Doc_Attrib!CA186)</f>
        <v>0</v>
      </c>
      <c r="AH138" s="195">
        <f>MAX(Detailed_Demanding_x_Doc_Attrib!CB186)</f>
        <v>0</v>
      </c>
      <c r="AI138" s="195">
        <f>MAX(Detailed_Demanding_x_Doc_Attrib!CC186)</f>
        <v>0</v>
      </c>
      <c r="AJ138" s="195">
        <f>MAX(Detailed_Demanding_x_Doc_Attrib!CD186)</f>
        <v>0</v>
      </c>
      <c r="AK138" s="195">
        <f>MAX(Detailed_Demanding_x_Doc_Attrib!CE186)</f>
        <v>1.6842105263157894</v>
      </c>
      <c r="AL138" s="195">
        <f>MAX(Detailed_Demanding_x_Doc_Attrib!CF186:CF186)</f>
        <v>0</v>
      </c>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row>
    <row r="139" spans="1:102">
      <c r="A139" s="82" t="s">
        <v>267</v>
      </c>
      <c r="B139" s="82" t="s">
        <v>571</v>
      </c>
      <c r="C139" s="82" t="s">
        <v>273</v>
      </c>
      <c r="D139" s="82" t="s">
        <v>354</v>
      </c>
      <c r="E139" s="165" t="s">
        <v>1336</v>
      </c>
      <c r="F139" s="195">
        <f>MAX(Detailed_Demanding_x_Doc_Attrib!I187:L187)</f>
        <v>0</v>
      </c>
      <c r="G139" s="195">
        <f>MAX(Detailed_Demanding_x_Doc_Attrib!N187:O187)</f>
        <v>0</v>
      </c>
      <c r="H139" s="195">
        <f>Detailed_Demanding_x_Doc_Attrib!P187</f>
        <v>0</v>
      </c>
      <c r="I139" s="195">
        <f>Detailed_Demanding_x_Doc_Attrib!Q187</f>
        <v>0</v>
      </c>
      <c r="J139" s="195">
        <f t="shared" si="2"/>
        <v>0</v>
      </c>
      <c r="K139" s="195">
        <f>Detailed_Demanding_x_Doc_Attrib!R187</f>
        <v>0</v>
      </c>
      <c r="L139" s="195">
        <f>Detailed_Demanding_x_Doc_Attrib!S187</f>
        <v>0</v>
      </c>
      <c r="M139" s="195">
        <f>Detailed_Demanding_x_Doc_Attrib!T187</f>
        <v>0</v>
      </c>
      <c r="N139" s="195">
        <f>Detailed_Demanding_x_Doc_Attrib!U187</f>
        <v>0</v>
      </c>
      <c r="O139" s="195">
        <f>Detailed_Demanding_x_Doc_Attrib!V187</f>
        <v>0</v>
      </c>
      <c r="P139" s="195">
        <f>Detailed_Demanding_x_Doc_Attrib!W187</f>
        <v>3.1578947368421053</v>
      </c>
      <c r="Q139" s="195">
        <f>Detailed_Demanding_x_Doc_Attrib!X187</f>
        <v>0</v>
      </c>
      <c r="R139" s="195">
        <f>MAX(Detailed_Demanding_x_Doc_Attrib!Z187:AB187)</f>
        <v>0</v>
      </c>
      <c r="S139" s="195">
        <f>MAX(Detailed_Demanding_x_Doc_Attrib!AC187)</f>
        <v>0</v>
      </c>
      <c r="T139" s="195">
        <f>MAX(Detailed_Demanding_x_Doc_Attrib!AD187:AF187)</f>
        <v>0</v>
      </c>
      <c r="U139" s="195">
        <f>MAX(Detailed_Demanding_x_Doc_Attrib!AG187:AH187)</f>
        <v>4.6052631578947363</v>
      </c>
      <c r="V139" s="195">
        <f>MAX(Detailed_Demanding_x_Doc_Attrib!AJ187)</f>
        <v>0</v>
      </c>
      <c r="W139" s="195">
        <f>MAX(Detailed_Demanding_x_Doc_Attrib!AM187:AW187)</f>
        <v>0</v>
      </c>
      <c r="X139" s="195">
        <f>MAX(Detailed_Demanding_x_Doc_Attrib!AX187)</f>
        <v>0</v>
      </c>
      <c r="Y139" s="195">
        <f>MAX(Detailed_Demanding_x_Doc_Attrib!AY187)</f>
        <v>0</v>
      </c>
      <c r="Z139" s="195">
        <f>MAX(Detailed_Demanding_x_Doc_Attrib!BC187:BE187)</f>
        <v>0</v>
      </c>
      <c r="AA139" s="195">
        <f>MAX(Detailed_Demanding_x_Doc_Attrib!BJ187:BQ187)</f>
        <v>0</v>
      </c>
      <c r="AB139" s="195">
        <f>MAX(Detailed_Demanding_x_Doc_Attrib!BO187:BV187)</f>
        <v>0</v>
      </c>
      <c r="AC139" s="195">
        <f>MAX(Detailed_Demanding_x_Doc_Attrib!BF187:BI187, Detailed_Demanding_x_Doc_Attrib!BP187:BQ187, Detailed_Demanding_x_Doc_Attrib!BW187:BX187)</f>
        <v>0</v>
      </c>
      <c r="AD139" s="195">
        <f>MAX(Detailed_Demanding_x_Doc_Attrib!BF187:BX187)</f>
        <v>0</v>
      </c>
      <c r="AE139" s="195">
        <f>Detailed_Demanding_x_Doc_Attrib!BY187</f>
        <v>0</v>
      </c>
      <c r="AF139" s="195">
        <f>MAX(Detailed_Demanding_x_Doc_Attrib!BZ187)</f>
        <v>0</v>
      </c>
      <c r="AG139" s="195">
        <f>MAX(Detailed_Demanding_x_Doc_Attrib!CA187)</f>
        <v>0</v>
      </c>
      <c r="AH139" s="195">
        <f>MAX(Detailed_Demanding_x_Doc_Attrib!CB187)</f>
        <v>0</v>
      </c>
      <c r="AI139" s="195">
        <f>MAX(Detailed_Demanding_x_Doc_Attrib!CC187)</f>
        <v>0</v>
      </c>
      <c r="AJ139" s="195">
        <f>MAX(Detailed_Demanding_x_Doc_Attrib!CD187)</f>
        <v>0</v>
      </c>
      <c r="AK139" s="195">
        <f>MAX(Detailed_Demanding_x_Doc_Attrib!CE187)</f>
        <v>6.3157894736842106</v>
      </c>
      <c r="AL139" s="195">
        <f>MAX(Detailed_Demanding_x_Doc_Attrib!CF187:CF187)</f>
        <v>0</v>
      </c>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row>
    <row r="140" spans="1:102">
      <c r="A140" s="82" t="s">
        <v>267</v>
      </c>
      <c r="B140" s="82" t="s">
        <v>571</v>
      </c>
      <c r="C140" s="82" t="s">
        <v>273</v>
      </c>
      <c r="D140" s="82" t="s">
        <v>354</v>
      </c>
      <c r="E140" s="165" t="s">
        <v>437</v>
      </c>
      <c r="F140" s="195">
        <f>MAX(Detailed_Demanding_x_Doc_Attrib!I188:L188)</f>
        <v>0</v>
      </c>
      <c r="G140" s="195">
        <f>MAX(Detailed_Demanding_x_Doc_Attrib!N188:O188)</f>
        <v>0</v>
      </c>
      <c r="H140" s="195">
        <f>Detailed_Demanding_x_Doc_Attrib!P188</f>
        <v>0</v>
      </c>
      <c r="I140" s="195">
        <f>Detailed_Demanding_x_Doc_Attrib!Q188</f>
        <v>0.26315789473684209</v>
      </c>
      <c r="J140" s="195">
        <f t="shared" si="2"/>
        <v>0.26315789473684209</v>
      </c>
      <c r="K140" s="195">
        <f>Detailed_Demanding_x_Doc_Attrib!R188</f>
        <v>0</v>
      </c>
      <c r="L140" s="195">
        <f>Detailed_Demanding_x_Doc_Attrib!S188</f>
        <v>0</v>
      </c>
      <c r="M140" s="195">
        <f>Detailed_Demanding_x_Doc_Attrib!T188</f>
        <v>0</v>
      </c>
      <c r="N140" s="195">
        <f>Detailed_Demanding_x_Doc_Attrib!U188</f>
        <v>0</v>
      </c>
      <c r="O140" s="195">
        <f>Detailed_Demanding_x_Doc_Attrib!V188</f>
        <v>0</v>
      </c>
      <c r="P140" s="195">
        <f>Detailed_Demanding_x_Doc_Attrib!W188</f>
        <v>4.7368421052631575</v>
      </c>
      <c r="Q140" s="195">
        <f>Detailed_Demanding_x_Doc_Attrib!X188</f>
        <v>0</v>
      </c>
      <c r="R140" s="195">
        <f>MAX(Detailed_Demanding_x_Doc_Attrib!Z188:AB188)</f>
        <v>0</v>
      </c>
      <c r="S140" s="195">
        <f>MAX(Detailed_Demanding_x_Doc_Attrib!AC188)</f>
        <v>0</v>
      </c>
      <c r="T140" s="195">
        <f>MAX(Detailed_Demanding_x_Doc_Attrib!AD188:AF188)</f>
        <v>0</v>
      </c>
      <c r="U140" s="195">
        <f>MAX(Detailed_Demanding_x_Doc_Attrib!AG188:AH188)</f>
        <v>0</v>
      </c>
      <c r="V140" s="195">
        <f>MAX(Detailed_Demanding_x_Doc_Attrib!AJ188)</f>
        <v>0</v>
      </c>
      <c r="W140" s="195">
        <f>MAX(Detailed_Demanding_x_Doc_Attrib!AM188:AW188)</f>
        <v>0</v>
      </c>
      <c r="X140" s="195">
        <f>MAX(Detailed_Demanding_x_Doc_Attrib!AX188)</f>
        <v>0</v>
      </c>
      <c r="Y140" s="195">
        <f>MAX(Detailed_Demanding_x_Doc_Attrib!AY188)</f>
        <v>0</v>
      </c>
      <c r="Z140" s="195">
        <f>MAX(Detailed_Demanding_x_Doc_Attrib!BC188:BE188)</f>
        <v>0</v>
      </c>
      <c r="AA140" s="195">
        <f>MAX(Detailed_Demanding_x_Doc_Attrib!BJ188:BQ188)</f>
        <v>0</v>
      </c>
      <c r="AB140" s="195">
        <f>MAX(Detailed_Demanding_x_Doc_Attrib!BO188:BV188)</f>
        <v>2.1052631578947367</v>
      </c>
      <c r="AC140" s="195">
        <f>MAX(Detailed_Demanding_x_Doc_Attrib!BF188:BI188, Detailed_Demanding_x_Doc_Attrib!BP188:BQ188, Detailed_Demanding_x_Doc_Attrib!BW188:BX188)</f>
        <v>0</v>
      </c>
      <c r="AD140" s="195">
        <f>MAX(Detailed_Demanding_x_Doc_Attrib!BF188:BX188)</f>
        <v>2.1052631578947367</v>
      </c>
      <c r="AE140" s="195">
        <f>Detailed_Demanding_x_Doc_Attrib!BY188</f>
        <v>0</v>
      </c>
      <c r="AF140" s="195">
        <f>MAX(Detailed_Demanding_x_Doc_Attrib!BZ188)</f>
        <v>0</v>
      </c>
      <c r="AG140" s="195">
        <f>MAX(Detailed_Demanding_x_Doc_Attrib!CA188)</f>
        <v>0</v>
      </c>
      <c r="AH140" s="195">
        <f>MAX(Detailed_Demanding_x_Doc_Attrib!CB188)</f>
        <v>0</v>
      </c>
      <c r="AI140" s="195">
        <f>MAX(Detailed_Demanding_x_Doc_Attrib!CC188)</f>
        <v>0</v>
      </c>
      <c r="AJ140" s="195">
        <f>MAX(Detailed_Demanding_x_Doc_Attrib!CD188)</f>
        <v>0</v>
      </c>
      <c r="AK140" s="195">
        <f>MAX(Detailed_Demanding_x_Doc_Attrib!CE188)</f>
        <v>3.2894736842105261</v>
      </c>
      <c r="AL140" s="195">
        <f>MAX(Detailed_Demanding_x_Doc_Attrib!CF188:CF188)</f>
        <v>0</v>
      </c>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row>
    <row r="141" spans="1:102">
      <c r="A141" s="82" t="s">
        <v>267</v>
      </c>
      <c r="B141" s="82" t="s">
        <v>567</v>
      </c>
      <c r="C141" s="82" t="s">
        <v>273</v>
      </c>
      <c r="D141" s="82" t="s">
        <v>354</v>
      </c>
      <c r="E141" s="196" t="s">
        <v>1339</v>
      </c>
      <c r="F141" s="195">
        <f>MAX(Detailed_Demanding_x_Doc_Attrib!I189:L189)</f>
        <v>0</v>
      </c>
      <c r="G141" s="195">
        <f>MAX(Detailed_Demanding_x_Doc_Attrib!N189:O189)</f>
        <v>0</v>
      </c>
      <c r="H141" s="195">
        <f>Detailed_Demanding_x_Doc_Attrib!P189</f>
        <v>0</v>
      </c>
      <c r="I141" s="195">
        <f>Detailed_Demanding_x_Doc_Attrib!Q189</f>
        <v>0</v>
      </c>
      <c r="J141" s="195">
        <f t="shared" si="2"/>
        <v>0</v>
      </c>
      <c r="K141" s="195">
        <f>Detailed_Demanding_x_Doc_Attrib!R189</f>
        <v>0</v>
      </c>
      <c r="L141" s="195">
        <f>Detailed_Demanding_x_Doc_Attrib!S189</f>
        <v>0</v>
      </c>
      <c r="M141" s="195">
        <f>Detailed_Demanding_x_Doc_Attrib!T189</f>
        <v>0</v>
      </c>
      <c r="N141" s="195">
        <f>Detailed_Demanding_x_Doc_Attrib!U189</f>
        <v>0</v>
      </c>
      <c r="O141" s="195">
        <f>Detailed_Demanding_x_Doc_Attrib!V189</f>
        <v>0</v>
      </c>
      <c r="P141" s="195">
        <f>Detailed_Demanding_x_Doc_Attrib!W189</f>
        <v>0</v>
      </c>
      <c r="Q141" s="195">
        <f>Detailed_Demanding_x_Doc_Attrib!X189</f>
        <v>0</v>
      </c>
      <c r="R141" s="195">
        <f>MAX(Detailed_Demanding_x_Doc_Attrib!Z189:AB189)</f>
        <v>0</v>
      </c>
      <c r="S141" s="195">
        <f>MAX(Detailed_Demanding_x_Doc_Attrib!AC189)</f>
        <v>0</v>
      </c>
      <c r="T141" s="195">
        <f>MAX(Detailed_Demanding_x_Doc_Attrib!AD189:AF189)</f>
        <v>0</v>
      </c>
      <c r="U141" s="195">
        <f>MAX(Detailed_Demanding_x_Doc_Attrib!AG189:AH189)</f>
        <v>0.78947368421052633</v>
      </c>
      <c r="V141" s="195">
        <f>MAX(Detailed_Demanding_x_Doc_Attrib!AJ189)</f>
        <v>0</v>
      </c>
      <c r="W141" s="195">
        <f>MAX(Detailed_Demanding_x_Doc_Attrib!AM189:AW189)</f>
        <v>0</v>
      </c>
      <c r="X141" s="195">
        <f>MAX(Detailed_Demanding_x_Doc_Attrib!AX189)</f>
        <v>0</v>
      </c>
      <c r="Y141" s="195">
        <f>MAX(Detailed_Demanding_x_Doc_Attrib!AY189)</f>
        <v>0</v>
      </c>
      <c r="Z141" s="195">
        <f>MAX(Detailed_Demanding_x_Doc_Attrib!BC189:BE189)</f>
        <v>0</v>
      </c>
      <c r="AA141" s="195">
        <f>MAX(Detailed_Demanding_x_Doc_Attrib!BJ189:BQ189)</f>
        <v>2.1052631578947367</v>
      </c>
      <c r="AB141" s="195">
        <f>MAX(Detailed_Demanding_x_Doc_Attrib!BO189:BV189)</f>
        <v>0</v>
      </c>
      <c r="AC141" s="195">
        <f>MAX(Detailed_Demanding_x_Doc_Attrib!BF189:BI189, Detailed_Demanding_x_Doc_Attrib!BP189:BQ189, Detailed_Demanding_x_Doc_Attrib!BW189:BX189)</f>
        <v>0</v>
      </c>
      <c r="AD141" s="195">
        <f>MAX(Detailed_Demanding_x_Doc_Attrib!BF189:BX189)</f>
        <v>2.1052631578947367</v>
      </c>
      <c r="AE141" s="195">
        <f>Detailed_Demanding_x_Doc_Attrib!BY189</f>
        <v>0</v>
      </c>
      <c r="AF141" s="195">
        <f>MAX(Detailed_Demanding_x_Doc_Attrib!BZ189)</f>
        <v>0.53157894736842104</v>
      </c>
      <c r="AG141" s="195">
        <f>MAX(Detailed_Demanding_x_Doc_Attrib!CA189)</f>
        <v>0</v>
      </c>
      <c r="AH141" s="195">
        <f>MAX(Detailed_Demanding_x_Doc_Attrib!CB189)</f>
        <v>0</v>
      </c>
      <c r="AI141" s="195">
        <f>MAX(Detailed_Demanding_x_Doc_Attrib!CC189)</f>
        <v>0</v>
      </c>
      <c r="AJ141" s="195">
        <f>MAX(Detailed_Demanding_x_Doc_Attrib!CD189)</f>
        <v>0</v>
      </c>
      <c r="AK141" s="195">
        <f>MAX(Detailed_Demanding_x_Doc_Attrib!CE189)</f>
        <v>0</v>
      </c>
      <c r="AL141" s="195">
        <f>MAX(Detailed_Demanding_x_Doc_Attrib!CF189:CF189)</f>
        <v>0</v>
      </c>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row>
    <row r="142" spans="1:102">
      <c r="A142" s="82" t="s">
        <v>267</v>
      </c>
      <c r="B142" s="82" t="s">
        <v>567</v>
      </c>
      <c r="C142" s="82" t="s">
        <v>368</v>
      </c>
      <c r="D142" s="82" t="s">
        <v>354</v>
      </c>
      <c r="E142" s="165" t="s">
        <v>1259</v>
      </c>
      <c r="F142" s="195">
        <f>MAX(Detailed_Demanding_x_Doc_Attrib!I190:L190)</f>
        <v>0</v>
      </c>
      <c r="G142" s="195">
        <f>MAX(Detailed_Demanding_x_Doc_Attrib!N190:O190)</f>
        <v>0</v>
      </c>
      <c r="H142" s="195">
        <f>Detailed_Demanding_x_Doc_Attrib!P190</f>
        <v>0</v>
      </c>
      <c r="I142" s="195">
        <f>Detailed_Demanding_x_Doc_Attrib!Q190</f>
        <v>0</v>
      </c>
      <c r="J142" s="195">
        <f t="shared" si="2"/>
        <v>0</v>
      </c>
      <c r="K142" s="195">
        <f>Detailed_Demanding_x_Doc_Attrib!R190</f>
        <v>0</v>
      </c>
      <c r="L142" s="195">
        <f>Detailed_Demanding_x_Doc_Attrib!S190</f>
        <v>0</v>
      </c>
      <c r="M142" s="195">
        <f>Detailed_Demanding_x_Doc_Attrib!T190</f>
        <v>0</v>
      </c>
      <c r="N142" s="195">
        <f>Detailed_Demanding_x_Doc_Attrib!U190</f>
        <v>0</v>
      </c>
      <c r="O142" s="195">
        <f>Detailed_Demanding_x_Doc_Attrib!V190</f>
        <v>0</v>
      </c>
      <c r="P142" s="195">
        <f>Detailed_Demanding_x_Doc_Attrib!W190</f>
        <v>0</v>
      </c>
      <c r="Q142" s="195">
        <f>Detailed_Demanding_x_Doc_Attrib!X190</f>
        <v>0</v>
      </c>
      <c r="R142" s="195">
        <f>MAX(Detailed_Demanding_x_Doc_Attrib!Z190:AB190)</f>
        <v>0</v>
      </c>
      <c r="S142" s="195">
        <f>MAX(Detailed_Demanding_x_Doc_Attrib!AC190)</f>
        <v>0</v>
      </c>
      <c r="T142" s="195">
        <f>MAX(Detailed_Demanding_x_Doc_Attrib!AD190:AF190)</f>
        <v>0</v>
      </c>
      <c r="U142" s="195">
        <f>MAX(Detailed_Demanding_x_Doc_Attrib!AG190:AH190)</f>
        <v>0</v>
      </c>
      <c r="V142" s="195">
        <f>MAX(Detailed_Demanding_x_Doc_Attrib!AJ190)</f>
        <v>0</v>
      </c>
      <c r="W142" s="195">
        <f>MAX(Detailed_Demanding_x_Doc_Attrib!AM190:AW190)</f>
        <v>2.1052631578947367</v>
      </c>
      <c r="X142" s="195">
        <f>MAX(Detailed_Demanding_x_Doc_Attrib!AX190)</f>
        <v>0</v>
      </c>
      <c r="Y142" s="195">
        <f>MAX(Detailed_Demanding_x_Doc_Attrib!AY190)</f>
        <v>0</v>
      </c>
      <c r="Z142" s="195">
        <f>MAX(Detailed_Demanding_x_Doc_Attrib!BC190:BE190)</f>
        <v>0</v>
      </c>
      <c r="AA142" s="195">
        <f>MAX(Detailed_Demanding_x_Doc_Attrib!BJ190:BQ190)</f>
        <v>0</v>
      </c>
      <c r="AB142" s="195">
        <f>MAX(Detailed_Demanding_x_Doc_Attrib!BO190:BV190)</f>
        <v>0</v>
      </c>
      <c r="AC142" s="195">
        <f>MAX(Detailed_Demanding_x_Doc_Attrib!BF190:BI190, Detailed_Demanding_x_Doc_Attrib!BP190:BQ190, Detailed_Demanding_x_Doc_Attrib!BW190:BX190)</f>
        <v>0</v>
      </c>
      <c r="AD142" s="195">
        <f>MAX(Detailed_Demanding_x_Doc_Attrib!BF190:BX190)</f>
        <v>0</v>
      </c>
      <c r="AE142" s="195">
        <f>Detailed_Demanding_x_Doc_Attrib!BY190</f>
        <v>0</v>
      </c>
      <c r="AF142" s="195">
        <f>MAX(Detailed_Demanding_x_Doc_Attrib!BZ190)</f>
        <v>0</v>
      </c>
      <c r="AG142" s="195">
        <f>MAX(Detailed_Demanding_x_Doc_Attrib!CA190)</f>
        <v>0</v>
      </c>
      <c r="AH142" s="195">
        <f>MAX(Detailed_Demanding_x_Doc_Attrib!CB190)</f>
        <v>0</v>
      </c>
      <c r="AI142" s="195">
        <f>MAX(Detailed_Demanding_x_Doc_Attrib!CC190)</f>
        <v>0</v>
      </c>
      <c r="AJ142" s="195">
        <f>MAX(Detailed_Demanding_x_Doc_Attrib!CD190)</f>
        <v>0</v>
      </c>
      <c r="AK142" s="195">
        <f>MAX(Detailed_Demanding_x_Doc_Attrib!CE190)</f>
        <v>0</v>
      </c>
      <c r="AL142" s="195">
        <f>MAX(Detailed_Demanding_x_Doc_Attrib!CF190:CF190)</f>
        <v>0</v>
      </c>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row>
    <row r="143" spans="1:102">
      <c r="A143" s="82" t="s">
        <v>267</v>
      </c>
      <c r="B143" s="82" t="s">
        <v>567</v>
      </c>
      <c r="C143" s="82" t="s">
        <v>273</v>
      </c>
      <c r="D143" s="82" t="s">
        <v>354</v>
      </c>
      <c r="E143" s="165" t="s">
        <v>371</v>
      </c>
      <c r="F143" s="195">
        <f>MAX(Detailed_Demanding_x_Doc_Attrib!I191:L191)</f>
        <v>0</v>
      </c>
      <c r="G143" s="195">
        <f>MAX(Detailed_Demanding_x_Doc_Attrib!N191:O191)</f>
        <v>0</v>
      </c>
      <c r="H143" s="195">
        <f>Detailed_Demanding_x_Doc_Attrib!P191</f>
        <v>0</v>
      </c>
      <c r="I143" s="195">
        <f>Detailed_Demanding_x_Doc_Attrib!Q191</f>
        <v>0</v>
      </c>
      <c r="J143" s="195">
        <f t="shared" si="2"/>
        <v>0</v>
      </c>
      <c r="K143" s="195">
        <f>Detailed_Demanding_x_Doc_Attrib!R191</f>
        <v>0</v>
      </c>
      <c r="L143" s="195">
        <f>Detailed_Demanding_x_Doc_Attrib!S191</f>
        <v>0</v>
      </c>
      <c r="M143" s="195">
        <f>Detailed_Demanding_x_Doc_Attrib!T191</f>
        <v>0</v>
      </c>
      <c r="N143" s="195">
        <f>Detailed_Demanding_x_Doc_Attrib!U191</f>
        <v>0</v>
      </c>
      <c r="O143" s="195">
        <f>Detailed_Demanding_x_Doc_Attrib!V191</f>
        <v>0</v>
      </c>
      <c r="P143" s="195">
        <f>Detailed_Demanding_x_Doc_Attrib!W191</f>
        <v>2.1052631578947367</v>
      </c>
      <c r="Q143" s="195">
        <f>Detailed_Demanding_x_Doc_Attrib!X191</f>
        <v>0</v>
      </c>
      <c r="R143" s="195">
        <f>MAX(Detailed_Demanding_x_Doc_Attrib!Z191:AB191)</f>
        <v>0</v>
      </c>
      <c r="S143" s="195">
        <f>MAX(Detailed_Demanding_x_Doc_Attrib!AC191)</f>
        <v>0</v>
      </c>
      <c r="T143" s="195">
        <f>MAX(Detailed_Demanding_x_Doc_Attrib!AD191:AF191)</f>
        <v>0</v>
      </c>
      <c r="U143" s="195">
        <f>MAX(Detailed_Demanding_x_Doc_Attrib!AG191:AH191)</f>
        <v>0</v>
      </c>
      <c r="V143" s="195">
        <f>MAX(Detailed_Demanding_x_Doc_Attrib!AJ191)</f>
        <v>0</v>
      </c>
      <c r="W143" s="195">
        <f>MAX(Detailed_Demanding_x_Doc_Attrib!AM191:AW191)</f>
        <v>2.6315789473684208</v>
      </c>
      <c r="X143" s="195">
        <f>MAX(Detailed_Demanding_x_Doc_Attrib!AX191)</f>
        <v>0</v>
      </c>
      <c r="Y143" s="195">
        <f>MAX(Detailed_Demanding_x_Doc_Attrib!AY191)</f>
        <v>0</v>
      </c>
      <c r="Z143" s="195">
        <f>MAX(Detailed_Demanding_x_Doc_Attrib!BC191:BE191)</f>
        <v>0</v>
      </c>
      <c r="AA143" s="195">
        <f>MAX(Detailed_Demanding_x_Doc_Attrib!BJ191:BQ191)</f>
        <v>0</v>
      </c>
      <c r="AB143" s="195">
        <f>MAX(Detailed_Demanding_x_Doc_Attrib!BO191:BV191)</f>
        <v>0</v>
      </c>
      <c r="AC143" s="195">
        <f>MAX(Detailed_Demanding_x_Doc_Attrib!BF191:BI191, Detailed_Demanding_x_Doc_Attrib!BP191:BQ191, Detailed_Demanding_x_Doc_Attrib!BW191:BX191)</f>
        <v>0</v>
      </c>
      <c r="AD143" s="195">
        <f>MAX(Detailed_Demanding_x_Doc_Attrib!BF191:BX191)</f>
        <v>0</v>
      </c>
      <c r="AE143" s="195">
        <f>Detailed_Demanding_x_Doc_Attrib!BY191</f>
        <v>0</v>
      </c>
      <c r="AF143" s="195">
        <f>MAX(Detailed_Demanding_x_Doc_Attrib!BZ191)</f>
        <v>0</v>
      </c>
      <c r="AG143" s="195">
        <f>MAX(Detailed_Demanding_x_Doc_Attrib!CA191)</f>
        <v>0</v>
      </c>
      <c r="AH143" s="195">
        <f>MAX(Detailed_Demanding_x_Doc_Attrib!CB191)</f>
        <v>0</v>
      </c>
      <c r="AI143" s="195">
        <f>MAX(Detailed_Demanding_x_Doc_Attrib!CC191)</f>
        <v>2.1052631578947367</v>
      </c>
      <c r="AJ143" s="195">
        <f>MAX(Detailed_Demanding_x_Doc_Attrib!CD191)</f>
        <v>0</v>
      </c>
      <c r="AK143" s="195">
        <f>MAX(Detailed_Demanding_x_Doc_Attrib!CE191)</f>
        <v>2.1052631578947367</v>
      </c>
      <c r="AL143" s="195">
        <f>MAX(Detailed_Demanding_x_Doc_Attrib!CF191:CF191)</f>
        <v>0</v>
      </c>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row>
    <row r="144" spans="1:102">
      <c r="A144" s="82" t="s">
        <v>267</v>
      </c>
      <c r="B144" s="82" t="s">
        <v>567</v>
      </c>
      <c r="C144" s="82" t="s">
        <v>273</v>
      </c>
      <c r="D144" s="82" t="s">
        <v>354</v>
      </c>
      <c r="E144" s="165" t="s">
        <v>372</v>
      </c>
      <c r="F144" s="195">
        <f>MAX(Detailed_Demanding_x_Doc_Attrib!I192:L192)</f>
        <v>0</v>
      </c>
      <c r="G144" s="195">
        <f>MAX(Detailed_Demanding_x_Doc_Attrib!N192:O192)</f>
        <v>0</v>
      </c>
      <c r="H144" s="195">
        <f>Detailed_Demanding_x_Doc_Attrib!P192</f>
        <v>0</v>
      </c>
      <c r="I144" s="195">
        <f>Detailed_Demanding_x_Doc_Attrib!Q192</f>
        <v>0</v>
      </c>
      <c r="J144" s="195">
        <f t="shared" si="2"/>
        <v>0</v>
      </c>
      <c r="K144" s="195">
        <f>Detailed_Demanding_x_Doc_Attrib!R192</f>
        <v>0</v>
      </c>
      <c r="L144" s="195">
        <f>Detailed_Demanding_x_Doc_Attrib!S192</f>
        <v>0</v>
      </c>
      <c r="M144" s="195">
        <f>Detailed_Demanding_x_Doc_Attrib!T192</f>
        <v>0</v>
      </c>
      <c r="N144" s="195">
        <f>Detailed_Demanding_x_Doc_Attrib!U192</f>
        <v>0</v>
      </c>
      <c r="O144" s="195">
        <f>Detailed_Demanding_x_Doc_Attrib!V192</f>
        <v>0</v>
      </c>
      <c r="P144" s="195">
        <f>Detailed_Demanding_x_Doc_Attrib!W192</f>
        <v>2.1052631578947367</v>
      </c>
      <c r="Q144" s="195">
        <f>Detailed_Demanding_x_Doc_Attrib!X192</f>
        <v>0</v>
      </c>
      <c r="R144" s="195">
        <f>MAX(Detailed_Demanding_x_Doc_Attrib!Z192:AB192)</f>
        <v>0</v>
      </c>
      <c r="S144" s="195">
        <f>MAX(Detailed_Demanding_x_Doc_Attrib!AC192)</f>
        <v>0</v>
      </c>
      <c r="T144" s="195">
        <f>MAX(Detailed_Demanding_x_Doc_Attrib!AD192:AF192)</f>
        <v>0</v>
      </c>
      <c r="U144" s="195">
        <f>MAX(Detailed_Demanding_x_Doc_Attrib!AG192:AH192)</f>
        <v>2.1052631578947367</v>
      </c>
      <c r="V144" s="195">
        <f>MAX(Detailed_Demanding_x_Doc_Attrib!AJ192)</f>
        <v>0</v>
      </c>
      <c r="W144" s="195">
        <f>MAX(Detailed_Demanding_x_Doc_Attrib!AM192:AW192)</f>
        <v>0</v>
      </c>
      <c r="X144" s="195">
        <f>MAX(Detailed_Demanding_x_Doc_Attrib!AX192)</f>
        <v>0</v>
      </c>
      <c r="Y144" s="195">
        <f>MAX(Detailed_Demanding_x_Doc_Attrib!AY192)</f>
        <v>0</v>
      </c>
      <c r="Z144" s="195">
        <f>MAX(Detailed_Demanding_x_Doc_Attrib!BC192:BE192)</f>
        <v>0</v>
      </c>
      <c r="AA144" s="195">
        <f>MAX(Detailed_Demanding_x_Doc_Attrib!BJ192:BQ192)</f>
        <v>0</v>
      </c>
      <c r="AB144" s="195">
        <f>MAX(Detailed_Demanding_x_Doc_Attrib!BO192:BV192)</f>
        <v>0</v>
      </c>
      <c r="AC144" s="195">
        <f>MAX(Detailed_Demanding_x_Doc_Attrib!BF192:BI192, Detailed_Demanding_x_Doc_Attrib!BP192:BQ192, Detailed_Demanding_x_Doc_Attrib!BW192:BX192)</f>
        <v>0</v>
      </c>
      <c r="AD144" s="195">
        <f>MAX(Detailed_Demanding_x_Doc_Attrib!BF192:BX192)</f>
        <v>0</v>
      </c>
      <c r="AE144" s="195">
        <f>Detailed_Demanding_x_Doc_Attrib!BY192</f>
        <v>0</v>
      </c>
      <c r="AF144" s="195">
        <f>MAX(Detailed_Demanding_x_Doc_Attrib!BZ192)</f>
        <v>0</v>
      </c>
      <c r="AG144" s="195">
        <f>MAX(Detailed_Demanding_x_Doc_Attrib!CA192)</f>
        <v>0</v>
      </c>
      <c r="AH144" s="195">
        <f>MAX(Detailed_Demanding_x_Doc_Attrib!CB192)</f>
        <v>0</v>
      </c>
      <c r="AI144" s="195">
        <f>MAX(Detailed_Demanding_x_Doc_Attrib!CC192)</f>
        <v>0</v>
      </c>
      <c r="AJ144" s="195">
        <f>MAX(Detailed_Demanding_x_Doc_Attrib!CD192)</f>
        <v>0</v>
      </c>
      <c r="AK144" s="195">
        <f>MAX(Detailed_Demanding_x_Doc_Attrib!CE192)</f>
        <v>2.1052631578947367</v>
      </c>
      <c r="AL144" s="195">
        <f>MAX(Detailed_Demanding_x_Doc_Attrib!CF192:CF192)</f>
        <v>0</v>
      </c>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row>
    <row r="145" spans="1:102">
      <c r="A145" s="82" t="s">
        <v>267</v>
      </c>
      <c r="B145" s="82" t="s">
        <v>567</v>
      </c>
      <c r="C145" s="82" t="s">
        <v>273</v>
      </c>
      <c r="D145" s="82" t="s">
        <v>354</v>
      </c>
      <c r="E145" s="165" t="s">
        <v>1340</v>
      </c>
      <c r="F145" s="195">
        <f>MAX(Detailed_Demanding_x_Doc_Attrib!I193:L193)</f>
        <v>0</v>
      </c>
      <c r="G145" s="195">
        <f>MAX(Detailed_Demanding_x_Doc_Attrib!N193:O193)</f>
        <v>0</v>
      </c>
      <c r="H145" s="195">
        <f>Detailed_Demanding_x_Doc_Attrib!P193</f>
        <v>0</v>
      </c>
      <c r="I145" s="195">
        <f>Detailed_Demanding_x_Doc_Attrib!Q193</f>
        <v>0</v>
      </c>
      <c r="J145" s="195">
        <f t="shared" si="2"/>
        <v>0</v>
      </c>
      <c r="K145" s="195">
        <f>Detailed_Demanding_x_Doc_Attrib!R193</f>
        <v>0</v>
      </c>
      <c r="L145" s="195">
        <f>Detailed_Demanding_x_Doc_Attrib!S193</f>
        <v>0</v>
      </c>
      <c r="M145" s="195">
        <f>Detailed_Demanding_x_Doc_Attrib!T193</f>
        <v>0</v>
      </c>
      <c r="N145" s="195">
        <f>Detailed_Demanding_x_Doc_Attrib!U193</f>
        <v>0</v>
      </c>
      <c r="O145" s="195">
        <f>Detailed_Demanding_x_Doc_Attrib!V193</f>
        <v>0</v>
      </c>
      <c r="P145" s="195">
        <f>Detailed_Demanding_x_Doc_Attrib!W193</f>
        <v>0</v>
      </c>
      <c r="Q145" s="195">
        <f>Detailed_Demanding_x_Doc_Attrib!X193</f>
        <v>0</v>
      </c>
      <c r="R145" s="195">
        <f>MAX(Detailed_Demanding_x_Doc_Attrib!Z193:AB193)</f>
        <v>0</v>
      </c>
      <c r="S145" s="195">
        <f>MAX(Detailed_Demanding_x_Doc_Attrib!AC193)</f>
        <v>0</v>
      </c>
      <c r="T145" s="195">
        <f>MAX(Detailed_Demanding_x_Doc_Attrib!AD193:AF193)</f>
        <v>0</v>
      </c>
      <c r="U145" s="195">
        <f>MAX(Detailed_Demanding_x_Doc_Attrib!AG193:AH193)</f>
        <v>0</v>
      </c>
      <c r="V145" s="195">
        <f>MAX(Detailed_Demanding_x_Doc_Attrib!AJ193)</f>
        <v>0</v>
      </c>
      <c r="W145" s="195">
        <f>MAX(Detailed_Demanding_x_Doc_Attrib!AM193:AW193)</f>
        <v>0.10526315789473684</v>
      </c>
      <c r="X145" s="195">
        <f>MAX(Detailed_Demanding_x_Doc_Attrib!AX193)</f>
        <v>0</v>
      </c>
      <c r="Y145" s="195">
        <f>MAX(Detailed_Demanding_x_Doc_Attrib!AY193)</f>
        <v>0</v>
      </c>
      <c r="Z145" s="195">
        <f>MAX(Detailed_Demanding_x_Doc_Attrib!BC193:BE193)</f>
        <v>0</v>
      </c>
      <c r="AA145" s="195">
        <f>MAX(Detailed_Demanding_x_Doc_Attrib!BJ193:BQ193)</f>
        <v>0</v>
      </c>
      <c r="AB145" s="195">
        <f>MAX(Detailed_Demanding_x_Doc_Attrib!BO193:BV193)</f>
        <v>0</v>
      </c>
      <c r="AC145" s="195">
        <f>MAX(Detailed_Demanding_x_Doc_Attrib!BF193:BI193, Detailed_Demanding_x_Doc_Attrib!BP193:BQ193, Detailed_Demanding_x_Doc_Attrib!BW193:BX193)</f>
        <v>0</v>
      </c>
      <c r="AD145" s="195">
        <f>MAX(Detailed_Demanding_x_Doc_Attrib!BF193:BX193)</f>
        <v>0</v>
      </c>
      <c r="AE145" s="195">
        <f>Detailed_Demanding_x_Doc_Attrib!BY193</f>
        <v>0</v>
      </c>
      <c r="AF145" s="195">
        <f>MAX(Detailed_Demanding_x_Doc_Attrib!BZ193)</f>
        <v>0</v>
      </c>
      <c r="AG145" s="195">
        <f>MAX(Detailed_Demanding_x_Doc_Attrib!CA193)</f>
        <v>0</v>
      </c>
      <c r="AH145" s="195">
        <f>MAX(Detailed_Demanding_x_Doc_Attrib!CB193)</f>
        <v>0</v>
      </c>
      <c r="AI145" s="195">
        <f>MAX(Detailed_Demanding_x_Doc_Attrib!CC193)</f>
        <v>0</v>
      </c>
      <c r="AJ145" s="195">
        <f>MAX(Detailed_Demanding_x_Doc_Attrib!CD193)</f>
        <v>0</v>
      </c>
      <c r="AK145" s="195">
        <f>MAX(Detailed_Demanding_x_Doc_Attrib!CE193)</f>
        <v>0</v>
      </c>
      <c r="AL145" s="195">
        <f>MAX(Detailed_Demanding_x_Doc_Attrib!CF193:CF193)</f>
        <v>0</v>
      </c>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row>
    <row r="146" spans="1:102">
      <c r="A146" s="82" t="s">
        <v>283</v>
      </c>
      <c r="B146" s="82" t="s">
        <v>565</v>
      </c>
      <c r="C146" s="82" t="s">
        <v>364</v>
      </c>
      <c r="D146" s="82" t="s">
        <v>618</v>
      </c>
      <c r="E146" s="165" t="s">
        <v>336</v>
      </c>
      <c r="F146" s="195">
        <f>MAX(Detailed_Demanding_x_Doc_Attrib!I194:L194)</f>
        <v>20</v>
      </c>
      <c r="G146" s="195">
        <f>MAX(Detailed_Demanding_x_Doc_Attrib!N194:O194)</f>
        <v>20</v>
      </c>
      <c r="H146" s="195">
        <f>Detailed_Demanding_x_Doc_Attrib!P194</f>
        <v>0</v>
      </c>
      <c r="I146" s="195">
        <f>Detailed_Demanding_x_Doc_Attrib!Q194</f>
        <v>0</v>
      </c>
      <c r="J146" s="195">
        <f t="shared" si="2"/>
        <v>20</v>
      </c>
      <c r="K146" s="195">
        <f>Detailed_Demanding_x_Doc_Attrib!R194</f>
        <v>0</v>
      </c>
      <c r="L146" s="195">
        <f>Detailed_Demanding_x_Doc_Attrib!S194</f>
        <v>0</v>
      </c>
      <c r="M146" s="195">
        <f>Detailed_Demanding_x_Doc_Attrib!T194</f>
        <v>0</v>
      </c>
      <c r="N146" s="195">
        <f>Detailed_Demanding_x_Doc_Attrib!U194</f>
        <v>0</v>
      </c>
      <c r="O146" s="195">
        <f>Detailed_Demanding_x_Doc_Attrib!V194</f>
        <v>0</v>
      </c>
      <c r="P146" s="195">
        <f>Detailed_Demanding_x_Doc_Attrib!W194</f>
        <v>0</v>
      </c>
      <c r="Q146" s="195">
        <f>Detailed_Demanding_x_Doc_Attrib!X194</f>
        <v>0</v>
      </c>
      <c r="R146" s="195">
        <f>MAX(Detailed_Demanding_x_Doc_Attrib!Z194:AB194)</f>
        <v>0</v>
      </c>
      <c r="S146" s="195">
        <f>MAX(Detailed_Demanding_x_Doc_Attrib!AC194)</f>
        <v>0</v>
      </c>
      <c r="T146" s="195">
        <f>MAX(Detailed_Demanding_x_Doc_Attrib!AD194:AF194)</f>
        <v>0</v>
      </c>
      <c r="U146" s="195">
        <f>MAX(Detailed_Demanding_x_Doc_Attrib!AG194:AH194)</f>
        <v>6.666666666666667</v>
      </c>
      <c r="V146" s="195">
        <f>MAX(Detailed_Demanding_x_Doc_Attrib!AJ194)</f>
        <v>0</v>
      </c>
      <c r="W146" s="195">
        <f>MAX(Detailed_Demanding_x_Doc_Attrib!AM194:AW194)</f>
        <v>0</v>
      </c>
      <c r="X146" s="195">
        <f>MAX(Detailed_Demanding_x_Doc_Attrib!AX194)</f>
        <v>0</v>
      </c>
      <c r="Y146" s="195">
        <f>MAX(Detailed_Demanding_x_Doc_Attrib!AY194)</f>
        <v>0</v>
      </c>
      <c r="Z146" s="195">
        <f>MAX(Detailed_Demanding_x_Doc_Attrib!BC194:BE194)</f>
        <v>0</v>
      </c>
      <c r="AA146" s="195">
        <f>MAX(Detailed_Demanding_x_Doc_Attrib!BJ194:BQ194)</f>
        <v>0</v>
      </c>
      <c r="AB146" s="195">
        <f>MAX(Detailed_Demanding_x_Doc_Attrib!BO194:BV194)</f>
        <v>0</v>
      </c>
      <c r="AC146" s="195">
        <f>MAX(Detailed_Demanding_x_Doc_Attrib!BF194:BI194, Detailed_Demanding_x_Doc_Attrib!BP194:BQ194, Detailed_Demanding_x_Doc_Attrib!BW194:BX194)</f>
        <v>0</v>
      </c>
      <c r="AD146" s="195">
        <f>MAX(Detailed_Demanding_x_Doc_Attrib!BF194:BX194)</f>
        <v>0</v>
      </c>
      <c r="AE146" s="195">
        <f>Detailed_Demanding_x_Doc_Attrib!BY194</f>
        <v>0</v>
      </c>
      <c r="AF146" s="195">
        <f>MAX(Detailed_Demanding_x_Doc_Attrib!BZ194)</f>
        <v>0</v>
      </c>
      <c r="AG146" s="195">
        <f>MAX(Detailed_Demanding_x_Doc_Attrib!CA194)</f>
        <v>0</v>
      </c>
      <c r="AH146" s="195">
        <f>MAX(Detailed_Demanding_x_Doc_Attrib!CB194)</f>
        <v>0</v>
      </c>
      <c r="AI146" s="195">
        <f>MAX(Detailed_Demanding_x_Doc_Attrib!CC194)</f>
        <v>0</v>
      </c>
      <c r="AJ146" s="195">
        <f>MAX(Detailed_Demanding_x_Doc_Attrib!CD194)</f>
        <v>0</v>
      </c>
      <c r="AK146" s="195">
        <f>MAX(Detailed_Demanding_x_Doc_Attrib!CE194)</f>
        <v>0</v>
      </c>
      <c r="AL146" s="195">
        <f>MAX(Detailed_Demanding_x_Doc_Attrib!CF194:CF194)</f>
        <v>0</v>
      </c>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row>
    <row r="147" spans="1:102">
      <c r="A147" s="82" t="s">
        <v>283</v>
      </c>
      <c r="B147" s="82" t="s">
        <v>565</v>
      </c>
      <c r="C147" s="82" t="s">
        <v>365</v>
      </c>
      <c r="D147" s="82" t="s">
        <v>618</v>
      </c>
      <c r="E147" s="165" t="s">
        <v>10</v>
      </c>
      <c r="F147" s="195">
        <f>MAX(Detailed_Demanding_x_Doc_Attrib!I195:L195)</f>
        <v>12</v>
      </c>
      <c r="G147" s="195">
        <f>MAX(Detailed_Demanding_x_Doc_Attrib!N195:O195)</f>
        <v>12</v>
      </c>
      <c r="H147" s="195">
        <f>Detailed_Demanding_x_Doc_Attrib!P195</f>
        <v>0</v>
      </c>
      <c r="I147" s="195">
        <f>Detailed_Demanding_x_Doc_Attrib!Q195</f>
        <v>0</v>
      </c>
      <c r="J147" s="195">
        <f t="shared" si="2"/>
        <v>12</v>
      </c>
      <c r="K147" s="195">
        <f>Detailed_Demanding_x_Doc_Attrib!R195</f>
        <v>0</v>
      </c>
      <c r="L147" s="195">
        <f>Detailed_Demanding_x_Doc_Attrib!S195</f>
        <v>0</v>
      </c>
      <c r="M147" s="195">
        <f>Detailed_Demanding_x_Doc_Attrib!T195</f>
        <v>0</v>
      </c>
      <c r="N147" s="195">
        <f>Detailed_Demanding_x_Doc_Attrib!U195</f>
        <v>0</v>
      </c>
      <c r="O147" s="195">
        <f>Detailed_Demanding_x_Doc_Attrib!V195</f>
        <v>0</v>
      </c>
      <c r="P147" s="195">
        <f>Detailed_Demanding_x_Doc_Attrib!W195</f>
        <v>0</v>
      </c>
      <c r="Q147" s="195">
        <f>Detailed_Demanding_x_Doc_Attrib!X195</f>
        <v>0</v>
      </c>
      <c r="R147" s="195">
        <f>MAX(Detailed_Demanding_x_Doc_Attrib!Z195:AB195)</f>
        <v>0</v>
      </c>
      <c r="S147" s="195">
        <f>MAX(Detailed_Demanding_x_Doc_Attrib!AC195)</f>
        <v>0</v>
      </c>
      <c r="T147" s="195">
        <f>MAX(Detailed_Demanding_x_Doc_Attrib!AD195:AF195)</f>
        <v>0</v>
      </c>
      <c r="U147" s="195">
        <f>MAX(Detailed_Demanding_x_Doc_Attrib!AG195:AH195)</f>
        <v>0</v>
      </c>
      <c r="V147" s="195">
        <f>MAX(Detailed_Demanding_x_Doc_Attrib!AJ195)</f>
        <v>0</v>
      </c>
      <c r="W147" s="195">
        <f>MAX(Detailed_Demanding_x_Doc_Attrib!AM195:AW195)</f>
        <v>0</v>
      </c>
      <c r="X147" s="195">
        <f>MAX(Detailed_Demanding_x_Doc_Attrib!AX195)</f>
        <v>0</v>
      </c>
      <c r="Y147" s="195">
        <f>MAX(Detailed_Demanding_x_Doc_Attrib!AY195)</f>
        <v>0</v>
      </c>
      <c r="Z147" s="195">
        <f>MAX(Detailed_Demanding_x_Doc_Attrib!BC195:BE195)</f>
        <v>0</v>
      </c>
      <c r="AA147" s="195">
        <f>MAX(Detailed_Demanding_x_Doc_Attrib!BJ195:BQ195)</f>
        <v>0</v>
      </c>
      <c r="AB147" s="195">
        <f>MAX(Detailed_Demanding_x_Doc_Attrib!BO195:BV195)</f>
        <v>0</v>
      </c>
      <c r="AC147" s="195">
        <f>MAX(Detailed_Demanding_x_Doc_Attrib!BF195:BI195, Detailed_Demanding_x_Doc_Attrib!BP195:BQ195, Detailed_Demanding_x_Doc_Attrib!BW195:BX195)</f>
        <v>0</v>
      </c>
      <c r="AD147" s="195">
        <f>MAX(Detailed_Demanding_x_Doc_Attrib!BF195:BX195)</f>
        <v>0</v>
      </c>
      <c r="AE147" s="195">
        <f>Detailed_Demanding_x_Doc_Attrib!BY195</f>
        <v>0</v>
      </c>
      <c r="AF147" s="195">
        <f>MAX(Detailed_Demanding_x_Doc_Attrib!BZ195)</f>
        <v>0</v>
      </c>
      <c r="AG147" s="195">
        <f>MAX(Detailed_Demanding_x_Doc_Attrib!CA195)</f>
        <v>0</v>
      </c>
      <c r="AH147" s="195">
        <f>MAX(Detailed_Demanding_x_Doc_Attrib!CB195)</f>
        <v>0</v>
      </c>
      <c r="AI147" s="195">
        <f>MAX(Detailed_Demanding_x_Doc_Attrib!CC195)</f>
        <v>0</v>
      </c>
      <c r="AJ147" s="195">
        <f>MAX(Detailed_Demanding_x_Doc_Attrib!CD195)</f>
        <v>0</v>
      </c>
      <c r="AK147" s="195">
        <f>MAX(Detailed_Demanding_x_Doc_Attrib!CE195)</f>
        <v>0</v>
      </c>
      <c r="AL147" s="195">
        <f>MAX(Detailed_Demanding_x_Doc_Attrib!CF195:CF195)</f>
        <v>0</v>
      </c>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row>
    <row r="148" spans="1:102">
      <c r="A148" s="82" t="s">
        <v>283</v>
      </c>
      <c r="B148" s="82" t="s">
        <v>565</v>
      </c>
      <c r="C148" s="82" t="s">
        <v>364</v>
      </c>
      <c r="D148" s="82" t="s">
        <v>618</v>
      </c>
      <c r="E148" s="165" t="s">
        <v>333</v>
      </c>
      <c r="F148" s="195">
        <f>MAX(Detailed_Demanding_x_Doc_Attrib!I196:L196)</f>
        <v>9</v>
      </c>
      <c r="G148" s="195">
        <f>MAX(Detailed_Demanding_x_Doc_Attrib!N196:O196)</f>
        <v>9</v>
      </c>
      <c r="H148" s="195">
        <f>Detailed_Demanding_x_Doc_Attrib!P196</f>
        <v>0</v>
      </c>
      <c r="I148" s="195">
        <f>Detailed_Demanding_x_Doc_Attrib!Q196</f>
        <v>0</v>
      </c>
      <c r="J148" s="195">
        <f t="shared" si="2"/>
        <v>9</v>
      </c>
      <c r="K148" s="195">
        <f>Detailed_Demanding_x_Doc_Attrib!R196</f>
        <v>0</v>
      </c>
      <c r="L148" s="195">
        <f>Detailed_Demanding_x_Doc_Attrib!S196</f>
        <v>0</v>
      </c>
      <c r="M148" s="195">
        <f>Detailed_Demanding_x_Doc_Attrib!T196</f>
        <v>0</v>
      </c>
      <c r="N148" s="195">
        <f>Detailed_Demanding_x_Doc_Attrib!U196</f>
        <v>0</v>
      </c>
      <c r="O148" s="195">
        <f>Detailed_Demanding_x_Doc_Attrib!V196</f>
        <v>0</v>
      </c>
      <c r="P148" s="195">
        <f>Detailed_Demanding_x_Doc_Attrib!W196</f>
        <v>0</v>
      </c>
      <c r="Q148" s="195">
        <f>Detailed_Demanding_x_Doc_Attrib!X196</f>
        <v>0</v>
      </c>
      <c r="R148" s="195">
        <f>MAX(Detailed_Demanding_x_Doc_Attrib!Z196:AB196)</f>
        <v>0</v>
      </c>
      <c r="S148" s="195">
        <f>MAX(Detailed_Demanding_x_Doc_Attrib!AC196)</f>
        <v>0</v>
      </c>
      <c r="T148" s="195">
        <f>MAX(Detailed_Demanding_x_Doc_Attrib!AD196:AF196)</f>
        <v>0</v>
      </c>
      <c r="U148" s="195">
        <f>MAX(Detailed_Demanding_x_Doc_Attrib!AG196:AH196)</f>
        <v>0</v>
      </c>
      <c r="V148" s="195">
        <f>MAX(Detailed_Demanding_x_Doc_Attrib!AJ196)</f>
        <v>0</v>
      </c>
      <c r="W148" s="195">
        <f>MAX(Detailed_Demanding_x_Doc_Attrib!AM196:AW196)</f>
        <v>0</v>
      </c>
      <c r="X148" s="195">
        <f>MAX(Detailed_Demanding_x_Doc_Attrib!AX196)</f>
        <v>0</v>
      </c>
      <c r="Y148" s="195">
        <f>MAX(Detailed_Demanding_x_Doc_Attrib!AY196)</f>
        <v>0</v>
      </c>
      <c r="Z148" s="195">
        <f>MAX(Detailed_Demanding_x_Doc_Attrib!BC196:BE196)</f>
        <v>0</v>
      </c>
      <c r="AA148" s="195">
        <f>MAX(Detailed_Demanding_x_Doc_Attrib!BJ196:BQ196)</f>
        <v>0</v>
      </c>
      <c r="AB148" s="195">
        <f>MAX(Detailed_Demanding_x_Doc_Attrib!BO196:BV196)</f>
        <v>0</v>
      </c>
      <c r="AC148" s="195">
        <f>MAX(Detailed_Demanding_x_Doc_Attrib!BF196:BI196, Detailed_Demanding_x_Doc_Attrib!BP196:BQ196, Detailed_Demanding_x_Doc_Attrib!BW196:BX196)</f>
        <v>0</v>
      </c>
      <c r="AD148" s="195">
        <f>MAX(Detailed_Demanding_x_Doc_Attrib!BF196:BX196)</f>
        <v>0</v>
      </c>
      <c r="AE148" s="195">
        <f>Detailed_Demanding_x_Doc_Attrib!BY196</f>
        <v>0</v>
      </c>
      <c r="AF148" s="195">
        <f>MAX(Detailed_Demanding_x_Doc_Attrib!BZ196)</f>
        <v>0</v>
      </c>
      <c r="AG148" s="195">
        <f>MAX(Detailed_Demanding_x_Doc_Attrib!CA196)</f>
        <v>0</v>
      </c>
      <c r="AH148" s="195">
        <f>MAX(Detailed_Demanding_x_Doc_Attrib!CB196)</f>
        <v>0</v>
      </c>
      <c r="AI148" s="195">
        <f>MAX(Detailed_Demanding_x_Doc_Attrib!CC196)</f>
        <v>0</v>
      </c>
      <c r="AJ148" s="195">
        <f>MAX(Detailed_Demanding_x_Doc_Attrib!CD196)</f>
        <v>0</v>
      </c>
      <c r="AK148" s="195">
        <f>MAX(Detailed_Demanding_x_Doc_Attrib!CE196)</f>
        <v>0</v>
      </c>
      <c r="AL148" s="195">
        <f>MAX(Detailed_Demanding_x_Doc_Attrib!CF196:CF196)</f>
        <v>0</v>
      </c>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row>
    <row r="149" spans="1:102">
      <c r="A149" s="82" t="s">
        <v>271</v>
      </c>
      <c r="B149" s="82" t="s">
        <v>565</v>
      </c>
      <c r="C149" s="82" t="s">
        <v>282</v>
      </c>
      <c r="D149" s="82" t="s">
        <v>618</v>
      </c>
      <c r="E149" s="165" t="s">
        <v>19</v>
      </c>
      <c r="F149" s="195">
        <f>MAX(Detailed_Demanding_x_Doc_Attrib!I197:L197)</f>
        <v>0</v>
      </c>
      <c r="G149" s="195">
        <f>MAX(Detailed_Demanding_x_Doc_Attrib!N197:O197)</f>
        <v>0</v>
      </c>
      <c r="H149" s="195">
        <f>Detailed_Demanding_x_Doc_Attrib!P197</f>
        <v>0</v>
      </c>
      <c r="I149" s="195">
        <f>Detailed_Demanding_x_Doc_Attrib!Q197</f>
        <v>0</v>
      </c>
      <c r="J149" s="195">
        <f t="shared" si="2"/>
        <v>0</v>
      </c>
      <c r="K149" s="195">
        <f>Detailed_Demanding_x_Doc_Attrib!R197</f>
        <v>0</v>
      </c>
      <c r="L149" s="195">
        <f>Detailed_Demanding_x_Doc_Attrib!S197</f>
        <v>0</v>
      </c>
      <c r="M149" s="195">
        <f>Detailed_Demanding_x_Doc_Attrib!T197</f>
        <v>0</v>
      </c>
      <c r="N149" s="195">
        <f>Detailed_Demanding_x_Doc_Attrib!U197</f>
        <v>0</v>
      </c>
      <c r="O149" s="195">
        <f>Detailed_Demanding_x_Doc_Attrib!V197</f>
        <v>0</v>
      </c>
      <c r="P149" s="195">
        <f>Detailed_Demanding_x_Doc_Attrib!W197</f>
        <v>0</v>
      </c>
      <c r="Q149" s="195">
        <f>Detailed_Demanding_x_Doc_Attrib!X197</f>
        <v>0</v>
      </c>
      <c r="R149" s="195">
        <f>MAX(Detailed_Demanding_x_Doc_Attrib!Z197:AB197)</f>
        <v>0</v>
      </c>
      <c r="S149" s="195">
        <f>MAX(Detailed_Demanding_x_Doc_Attrib!AC197)</f>
        <v>0</v>
      </c>
      <c r="T149" s="195">
        <f>MAX(Detailed_Demanding_x_Doc_Attrib!AD197:AF197)</f>
        <v>0</v>
      </c>
      <c r="U149" s="195">
        <f>MAX(Detailed_Demanding_x_Doc_Attrib!AG197:AH197)</f>
        <v>0</v>
      </c>
      <c r="V149" s="195">
        <f>MAX(Detailed_Demanding_x_Doc_Attrib!AJ197)</f>
        <v>0</v>
      </c>
      <c r="W149" s="195">
        <f>MAX(Detailed_Demanding_x_Doc_Attrib!AM197:AW197)</f>
        <v>0</v>
      </c>
      <c r="X149" s="195">
        <f>MAX(Detailed_Demanding_x_Doc_Attrib!AX197)</f>
        <v>0</v>
      </c>
      <c r="Y149" s="195">
        <f>MAX(Detailed_Demanding_x_Doc_Attrib!AY197)</f>
        <v>0</v>
      </c>
      <c r="Z149" s="195">
        <f>MAX(Detailed_Demanding_x_Doc_Attrib!BC197:BE197)</f>
        <v>0</v>
      </c>
      <c r="AA149" s="195">
        <f>MAX(Detailed_Demanding_x_Doc_Attrib!BJ197:BQ197)</f>
        <v>0</v>
      </c>
      <c r="AB149" s="195">
        <f>MAX(Detailed_Demanding_x_Doc_Attrib!BO197:BV197)</f>
        <v>0</v>
      </c>
      <c r="AC149" s="195">
        <f>MAX(Detailed_Demanding_x_Doc_Attrib!BF197:BI197, Detailed_Demanding_x_Doc_Attrib!BP197:BQ197, Detailed_Demanding_x_Doc_Attrib!BW197:BX197)</f>
        <v>0</v>
      </c>
      <c r="AD149" s="195">
        <f>MAX(Detailed_Demanding_x_Doc_Attrib!BF197:BX197)</f>
        <v>0</v>
      </c>
      <c r="AE149" s="195">
        <f>Detailed_Demanding_x_Doc_Attrib!BY197</f>
        <v>0</v>
      </c>
      <c r="AF149" s="195">
        <f>MAX(Detailed_Demanding_x_Doc_Attrib!BZ197)</f>
        <v>0</v>
      </c>
      <c r="AG149" s="195">
        <f>MAX(Detailed_Demanding_x_Doc_Attrib!CA197)</f>
        <v>0</v>
      </c>
      <c r="AH149" s="195">
        <f>MAX(Detailed_Demanding_x_Doc_Attrib!CB197)</f>
        <v>0</v>
      </c>
      <c r="AI149" s="195">
        <f>MAX(Detailed_Demanding_x_Doc_Attrib!CC197)</f>
        <v>0</v>
      </c>
      <c r="AJ149" s="195">
        <f>MAX(Detailed_Demanding_x_Doc_Attrib!CD197)</f>
        <v>0</v>
      </c>
      <c r="AK149" s="195">
        <f>MAX(Detailed_Demanding_x_Doc_Attrib!CE197)</f>
        <v>0</v>
      </c>
      <c r="AL149" s="195">
        <f>MAX(Detailed_Demanding_x_Doc_Attrib!CF197:CF197)</f>
        <v>0</v>
      </c>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row>
    <row r="150" spans="1:102">
      <c r="A150" s="82" t="s">
        <v>271</v>
      </c>
      <c r="B150" s="82" t="s">
        <v>565</v>
      </c>
      <c r="C150" s="82" t="s">
        <v>282</v>
      </c>
      <c r="D150" s="82" t="s">
        <v>618</v>
      </c>
      <c r="E150" s="165" t="s">
        <v>20</v>
      </c>
      <c r="F150" s="195">
        <f>MAX(Detailed_Demanding_x_Doc_Attrib!I198:L198)</f>
        <v>18</v>
      </c>
      <c r="G150" s="195">
        <f>MAX(Detailed_Demanding_x_Doc_Attrib!N198:O198)</f>
        <v>0</v>
      </c>
      <c r="H150" s="195">
        <f>Detailed_Demanding_x_Doc_Attrib!P198</f>
        <v>0</v>
      </c>
      <c r="I150" s="195">
        <f>Detailed_Demanding_x_Doc_Attrib!Q198</f>
        <v>0</v>
      </c>
      <c r="J150" s="195">
        <f t="shared" si="2"/>
        <v>18</v>
      </c>
      <c r="K150" s="195">
        <f>Detailed_Demanding_x_Doc_Attrib!R198</f>
        <v>0</v>
      </c>
      <c r="L150" s="195">
        <f>Detailed_Demanding_x_Doc_Attrib!S198</f>
        <v>0</v>
      </c>
      <c r="M150" s="195">
        <f>Detailed_Demanding_x_Doc_Attrib!T198</f>
        <v>0</v>
      </c>
      <c r="N150" s="195">
        <f>Detailed_Demanding_x_Doc_Attrib!U198</f>
        <v>0</v>
      </c>
      <c r="O150" s="195">
        <f>Detailed_Demanding_x_Doc_Attrib!V198</f>
        <v>0</v>
      </c>
      <c r="P150" s="195">
        <f>Detailed_Demanding_x_Doc_Attrib!W198</f>
        <v>0</v>
      </c>
      <c r="Q150" s="195">
        <f>Detailed_Demanding_x_Doc_Attrib!X198</f>
        <v>0</v>
      </c>
      <c r="R150" s="195">
        <f>MAX(Detailed_Demanding_x_Doc_Attrib!Z198:AB198)</f>
        <v>0</v>
      </c>
      <c r="S150" s="195">
        <f>MAX(Detailed_Demanding_x_Doc_Attrib!AC198)</f>
        <v>0</v>
      </c>
      <c r="T150" s="195">
        <f>MAX(Detailed_Demanding_x_Doc_Attrib!AD198:AF198)</f>
        <v>0</v>
      </c>
      <c r="U150" s="195">
        <f>MAX(Detailed_Demanding_x_Doc_Attrib!AG198:AH198)</f>
        <v>0</v>
      </c>
      <c r="V150" s="195">
        <f>MAX(Detailed_Demanding_x_Doc_Attrib!AJ198)</f>
        <v>0</v>
      </c>
      <c r="W150" s="195">
        <f>MAX(Detailed_Demanding_x_Doc_Attrib!AM198:AW198)</f>
        <v>0</v>
      </c>
      <c r="X150" s="195">
        <f>MAX(Detailed_Demanding_x_Doc_Attrib!AX198)</f>
        <v>0</v>
      </c>
      <c r="Y150" s="195">
        <f>MAX(Detailed_Demanding_x_Doc_Attrib!AY198)</f>
        <v>0</v>
      </c>
      <c r="Z150" s="195">
        <f>MAX(Detailed_Demanding_x_Doc_Attrib!BC198:BE198)</f>
        <v>0</v>
      </c>
      <c r="AA150" s="195">
        <f>MAX(Detailed_Demanding_x_Doc_Attrib!BJ198:BQ198)</f>
        <v>0</v>
      </c>
      <c r="AB150" s="195">
        <f>MAX(Detailed_Demanding_x_Doc_Attrib!BO198:BV198)</f>
        <v>0</v>
      </c>
      <c r="AC150" s="195">
        <f>MAX(Detailed_Demanding_x_Doc_Attrib!BF198:BI198, Detailed_Demanding_x_Doc_Attrib!BP198:BQ198, Detailed_Demanding_x_Doc_Attrib!BW198:BX198)</f>
        <v>0</v>
      </c>
      <c r="AD150" s="195">
        <f>MAX(Detailed_Demanding_x_Doc_Attrib!BF198:BX198)</f>
        <v>0</v>
      </c>
      <c r="AE150" s="195">
        <f>Detailed_Demanding_x_Doc_Attrib!BY198</f>
        <v>0</v>
      </c>
      <c r="AF150" s="195">
        <f>MAX(Detailed_Demanding_x_Doc_Attrib!BZ198)</f>
        <v>0</v>
      </c>
      <c r="AG150" s="195">
        <f>MAX(Detailed_Demanding_x_Doc_Attrib!CA198)</f>
        <v>0</v>
      </c>
      <c r="AH150" s="195">
        <f>MAX(Detailed_Demanding_x_Doc_Attrib!CB198)</f>
        <v>0</v>
      </c>
      <c r="AI150" s="195">
        <f>MAX(Detailed_Demanding_x_Doc_Attrib!CC198)</f>
        <v>0</v>
      </c>
      <c r="AJ150" s="195">
        <f>MAX(Detailed_Demanding_x_Doc_Attrib!CD198)</f>
        <v>0</v>
      </c>
      <c r="AK150" s="195">
        <f>MAX(Detailed_Demanding_x_Doc_Attrib!CE198)</f>
        <v>0</v>
      </c>
      <c r="AL150" s="195">
        <f>MAX(Detailed_Demanding_x_Doc_Attrib!CF198:CF198)</f>
        <v>0</v>
      </c>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row>
    <row r="151" spans="1:102">
      <c r="A151" s="82" t="s">
        <v>266</v>
      </c>
      <c r="B151" s="82" t="s">
        <v>565</v>
      </c>
      <c r="C151" s="82" t="s">
        <v>364</v>
      </c>
      <c r="D151" s="82" t="s">
        <v>360</v>
      </c>
      <c r="E151" s="165" t="s">
        <v>18</v>
      </c>
      <c r="F151" s="195">
        <f>MAX(Detailed_Demanding_x_Doc_Attrib!I199:L199)</f>
        <v>8</v>
      </c>
      <c r="G151" s="195">
        <f>MAX(Detailed_Demanding_x_Doc_Attrib!N199:O199)</f>
        <v>0</v>
      </c>
      <c r="H151" s="195">
        <f>Detailed_Demanding_x_Doc_Attrib!P199</f>
        <v>0</v>
      </c>
      <c r="I151" s="195">
        <f>Detailed_Demanding_x_Doc_Attrib!Q199</f>
        <v>0</v>
      </c>
      <c r="J151" s="195">
        <f t="shared" si="2"/>
        <v>8</v>
      </c>
      <c r="K151" s="195">
        <f>Detailed_Demanding_x_Doc_Attrib!R199</f>
        <v>0</v>
      </c>
      <c r="L151" s="195">
        <f>Detailed_Demanding_x_Doc_Attrib!S199</f>
        <v>0</v>
      </c>
      <c r="M151" s="195">
        <f>Detailed_Demanding_x_Doc_Attrib!T199</f>
        <v>0</v>
      </c>
      <c r="N151" s="195">
        <f>Detailed_Demanding_x_Doc_Attrib!U199</f>
        <v>0</v>
      </c>
      <c r="O151" s="195">
        <f>Detailed_Demanding_x_Doc_Attrib!V199</f>
        <v>0</v>
      </c>
      <c r="P151" s="195">
        <f>Detailed_Demanding_x_Doc_Attrib!W199</f>
        <v>0</v>
      </c>
      <c r="Q151" s="195">
        <f>Detailed_Demanding_x_Doc_Attrib!X199</f>
        <v>0</v>
      </c>
      <c r="R151" s="195">
        <f>MAX(Detailed_Demanding_x_Doc_Attrib!Z199:AB199)</f>
        <v>0</v>
      </c>
      <c r="S151" s="195">
        <f>MAX(Detailed_Demanding_x_Doc_Attrib!AC199)</f>
        <v>0</v>
      </c>
      <c r="T151" s="195">
        <f>MAX(Detailed_Demanding_x_Doc_Attrib!AD199:AF199)</f>
        <v>0</v>
      </c>
      <c r="U151" s="195">
        <f>MAX(Detailed_Demanding_x_Doc_Attrib!AG199:AH199)</f>
        <v>32</v>
      </c>
      <c r="V151" s="195">
        <f>MAX(Detailed_Demanding_x_Doc_Attrib!AJ199)</f>
        <v>0</v>
      </c>
      <c r="W151" s="195">
        <f>MAX(Detailed_Demanding_x_Doc_Attrib!AM199:AW199)</f>
        <v>0</v>
      </c>
      <c r="X151" s="195">
        <f>MAX(Detailed_Demanding_x_Doc_Attrib!AX199)</f>
        <v>0</v>
      </c>
      <c r="Y151" s="195">
        <f>MAX(Detailed_Demanding_x_Doc_Attrib!AY199)</f>
        <v>0</v>
      </c>
      <c r="Z151" s="195">
        <f>MAX(Detailed_Demanding_x_Doc_Attrib!BC199:BE199)</f>
        <v>32</v>
      </c>
      <c r="AA151" s="195">
        <f>MAX(Detailed_Demanding_x_Doc_Attrib!BJ199:BQ199)</f>
        <v>12</v>
      </c>
      <c r="AB151" s="195">
        <f>MAX(Detailed_Demanding_x_Doc_Attrib!BO199:BV199)</f>
        <v>0</v>
      </c>
      <c r="AC151" s="195">
        <f>MAX(Detailed_Demanding_x_Doc_Attrib!BF199:BI199, Detailed_Demanding_x_Doc_Attrib!BP199:BQ199, Detailed_Demanding_x_Doc_Attrib!BW199:BX199)</f>
        <v>0</v>
      </c>
      <c r="AD151" s="195">
        <f>MAX(Detailed_Demanding_x_Doc_Attrib!BF199:BX199)</f>
        <v>12</v>
      </c>
      <c r="AE151" s="195">
        <f>Detailed_Demanding_x_Doc_Attrib!BY199</f>
        <v>0</v>
      </c>
      <c r="AF151" s="195">
        <f>MAX(Detailed_Demanding_x_Doc_Attrib!BZ199)</f>
        <v>0</v>
      </c>
      <c r="AG151" s="195">
        <f>MAX(Detailed_Demanding_x_Doc_Attrib!CA199)</f>
        <v>0</v>
      </c>
      <c r="AH151" s="195">
        <f>MAX(Detailed_Demanding_x_Doc_Attrib!CB199)</f>
        <v>0</v>
      </c>
      <c r="AI151" s="195">
        <f>MAX(Detailed_Demanding_x_Doc_Attrib!CC199)</f>
        <v>0</v>
      </c>
      <c r="AJ151" s="195">
        <f>MAX(Detailed_Demanding_x_Doc_Attrib!CD199)</f>
        <v>0</v>
      </c>
      <c r="AK151" s="195">
        <f>MAX(Detailed_Demanding_x_Doc_Attrib!CE199)</f>
        <v>0</v>
      </c>
      <c r="AL151" s="195">
        <f>MAX(Detailed_Demanding_x_Doc_Attrib!CF199:CF199)</f>
        <v>0</v>
      </c>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row>
    <row r="152" spans="1:102">
      <c r="A152" s="82" t="s">
        <v>266</v>
      </c>
      <c r="B152" s="82" t="s">
        <v>565</v>
      </c>
      <c r="C152" s="82" t="s">
        <v>364</v>
      </c>
      <c r="D152" s="82" t="s">
        <v>360</v>
      </c>
      <c r="E152" s="165" t="s">
        <v>1087</v>
      </c>
      <c r="F152" s="195">
        <f>MAX(Detailed_Demanding_x_Doc_Attrib!I200:L200)</f>
        <v>9</v>
      </c>
      <c r="G152" s="195">
        <f>MAX(Detailed_Demanding_x_Doc_Attrib!N200:O200)</f>
        <v>0</v>
      </c>
      <c r="H152" s="195">
        <f>Detailed_Demanding_x_Doc_Attrib!P200</f>
        <v>0</v>
      </c>
      <c r="I152" s="195">
        <f>Detailed_Demanding_x_Doc_Attrib!Q200</f>
        <v>6</v>
      </c>
      <c r="J152" s="195">
        <f t="shared" si="2"/>
        <v>9</v>
      </c>
      <c r="K152" s="195">
        <f>Detailed_Demanding_x_Doc_Attrib!R200</f>
        <v>0</v>
      </c>
      <c r="L152" s="195">
        <f>Detailed_Demanding_x_Doc_Attrib!S200</f>
        <v>0</v>
      </c>
      <c r="M152" s="195">
        <f>Detailed_Demanding_x_Doc_Attrib!T200</f>
        <v>0</v>
      </c>
      <c r="N152" s="195">
        <f>Detailed_Demanding_x_Doc_Attrib!U200</f>
        <v>0</v>
      </c>
      <c r="O152" s="195">
        <f>Detailed_Demanding_x_Doc_Attrib!V200</f>
        <v>0</v>
      </c>
      <c r="P152" s="195">
        <f>Detailed_Demanding_x_Doc_Attrib!W200</f>
        <v>0</v>
      </c>
      <c r="Q152" s="195">
        <f>Detailed_Demanding_x_Doc_Attrib!X200</f>
        <v>0</v>
      </c>
      <c r="R152" s="195">
        <f>MAX(Detailed_Demanding_x_Doc_Attrib!Z200:AB200)</f>
        <v>0</v>
      </c>
      <c r="S152" s="195">
        <f>MAX(Detailed_Demanding_x_Doc_Attrib!AC200)</f>
        <v>0</v>
      </c>
      <c r="T152" s="195">
        <f>MAX(Detailed_Demanding_x_Doc_Attrib!AD200:AF200)</f>
        <v>0</v>
      </c>
      <c r="U152" s="195">
        <f>MAX(Detailed_Demanding_x_Doc_Attrib!AG200:AH200)</f>
        <v>0</v>
      </c>
      <c r="V152" s="195">
        <f>MAX(Detailed_Demanding_x_Doc_Attrib!AJ200)</f>
        <v>0</v>
      </c>
      <c r="W152" s="195">
        <f>MAX(Detailed_Demanding_x_Doc_Attrib!AM200:AW200)</f>
        <v>0</v>
      </c>
      <c r="X152" s="195">
        <f>MAX(Detailed_Demanding_x_Doc_Attrib!AX200)</f>
        <v>0</v>
      </c>
      <c r="Y152" s="195">
        <f>MAX(Detailed_Demanding_x_Doc_Attrib!AY200)</f>
        <v>2.02</v>
      </c>
      <c r="Z152" s="195">
        <f>MAX(Detailed_Demanding_x_Doc_Attrib!BC200:BE200)</f>
        <v>0</v>
      </c>
      <c r="AA152" s="195">
        <f>MAX(Detailed_Demanding_x_Doc_Attrib!BJ200:BQ200)</f>
        <v>0</v>
      </c>
      <c r="AB152" s="195">
        <f>MAX(Detailed_Demanding_x_Doc_Attrib!BO200:BV200)</f>
        <v>0</v>
      </c>
      <c r="AC152" s="195">
        <f>MAX(Detailed_Demanding_x_Doc_Attrib!BF200:BI200, Detailed_Demanding_x_Doc_Attrib!BP200:BQ200, Detailed_Demanding_x_Doc_Attrib!BW200:BX200)</f>
        <v>0</v>
      </c>
      <c r="AD152" s="195">
        <f>MAX(Detailed_Demanding_x_Doc_Attrib!BF200:BX200)</f>
        <v>0</v>
      </c>
      <c r="AE152" s="195">
        <f>Detailed_Demanding_x_Doc_Attrib!BY200</f>
        <v>0</v>
      </c>
      <c r="AF152" s="195">
        <f>MAX(Detailed_Demanding_x_Doc_Attrib!BZ200)</f>
        <v>0</v>
      </c>
      <c r="AG152" s="195">
        <f>MAX(Detailed_Demanding_x_Doc_Attrib!CA200)</f>
        <v>0</v>
      </c>
      <c r="AH152" s="195">
        <f>MAX(Detailed_Demanding_x_Doc_Attrib!CB200)</f>
        <v>0</v>
      </c>
      <c r="AI152" s="195">
        <f>MAX(Detailed_Demanding_x_Doc_Attrib!CC200)</f>
        <v>18</v>
      </c>
      <c r="AJ152" s="195">
        <f>MAX(Detailed_Demanding_x_Doc_Attrib!CD200)</f>
        <v>0</v>
      </c>
      <c r="AK152" s="195">
        <f>MAX(Detailed_Demanding_x_Doc_Attrib!CE200)</f>
        <v>0</v>
      </c>
      <c r="AL152" s="195">
        <f>MAX(Detailed_Demanding_x_Doc_Attrib!CF200:CF200)</f>
        <v>0</v>
      </c>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row>
    <row r="153" spans="1:102">
      <c r="A153" s="82" t="s">
        <v>433</v>
      </c>
      <c r="B153" s="82" t="s">
        <v>565</v>
      </c>
      <c r="C153" s="82" t="s">
        <v>364</v>
      </c>
      <c r="D153" s="82" t="s">
        <v>618</v>
      </c>
      <c r="E153" s="165" t="s">
        <v>345</v>
      </c>
      <c r="F153" s="195">
        <f>MAX(Detailed_Demanding_x_Doc_Attrib!I201:L201)</f>
        <v>16</v>
      </c>
      <c r="G153" s="195">
        <f>MAX(Detailed_Demanding_x_Doc_Attrib!N201:O201)</f>
        <v>12</v>
      </c>
      <c r="H153" s="195">
        <f>Detailed_Demanding_x_Doc_Attrib!P201</f>
        <v>0</v>
      </c>
      <c r="I153" s="195">
        <f>Detailed_Demanding_x_Doc_Attrib!Q201</f>
        <v>0</v>
      </c>
      <c r="J153" s="195">
        <f t="shared" si="2"/>
        <v>16</v>
      </c>
      <c r="K153" s="195">
        <f>Detailed_Demanding_x_Doc_Attrib!R201</f>
        <v>0</v>
      </c>
      <c r="L153" s="195">
        <f>Detailed_Demanding_x_Doc_Attrib!S201</f>
        <v>0</v>
      </c>
      <c r="M153" s="195">
        <f>Detailed_Demanding_x_Doc_Attrib!T201</f>
        <v>0</v>
      </c>
      <c r="N153" s="195">
        <f>Detailed_Demanding_x_Doc_Attrib!U201</f>
        <v>0</v>
      </c>
      <c r="O153" s="195">
        <f>Detailed_Demanding_x_Doc_Attrib!V201</f>
        <v>0</v>
      </c>
      <c r="P153" s="195">
        <f>Detailed_Demanding_x_Doc_Attrib!W201</f>
        <v>0</v>
      </c>
      <c r="Q153" s="195">
        <f>Detailed_Demanding_x_Doc_Attrib!X201</f>
        <v>0</v>
      </c>
      <c r="R153" s="195">
        <f>MAX(Detailed_Demanding_x_Doc_Attrib!Z201:AB201)</f>
        <v>0</v>
      </c>
      <c r="S153" s="195">
        <f>MAX(Detailed_Demanding_x_Doc_Attrib!AC201)</f>
        <v>0</v>
      </c>
      <c r="T153" s="195">
        <f>MAX(Detailed_Demanding_x_Doc_Attrib!AD201:AF201)</f>
        <v>0</v>
      </c>
      <c r="U153" s="195">
        <f>MAX(Detailed_Demanding_x_Doc_Attrib!AG201:AH201)</f>
        <v>0</v>
      </c>
      <c r="V153" s="195">
        <f>MAX(Detailed_Demanding_x_Doc_Attrib!AJ201)</f>
        <v>0</v>
      </c>
      <c r="W153" s="195">
        <f>MAX(Detailed_Demanding_x_Doc_Attrib!AM201:AW201)</f>
        <v>16</v>
      </c>
      <c r="X153" s="195">
        <f>MAX(Detailed_Demanding_x_Doc_Attrib!AX201)</f>
        <v>0</v>
      </c>
      <c r="Y153" s="195">
        <f>MAX(Detailed_Demanding_x_Doc_Attrib!AY201)</f>
        <v>0</v>
      </c>
      <c r="Z153" s="195">
        <f>MAX(Detailed_Demanding_x_Doc_Attrib!BC201:BE201)</f>
        <v>12</v>
      </c>
      <c r="AA153" s="195">
        <f>MAX(Detailed_Demanding_x_Doc_Attrib!BJ201:BQ201)</f>
        <v>8</v>
      </c>
      <c r="AB153" s="195">
        <f>MAX(Detailed_Demanding_x_Doc_Attrib!BO201:BV201)</f>
        <v>0</v>
      </c>
      <c r="AC153" s="195">
        <f>MAX(Detailed_Demanding_x_Doc_Attrib!BF201:BI201, Detailed_Demanding_x_Doc_Attrib!BP201:BQ201, Detailed_Demanding_x_Doc_Attrib!BW201:BX201)</f>
        <v>0</v>
      </c>
      <c r="AD153" s="195">
        <f>MAX(Detailed_Demanding_x_Doc_Attrib!BF201:BX201)</f>
        <v>8</v>
      </c>
      <c r="AE153" s="195">
        <f>Detailed_Demanding_x_Doc_Attrib!BY201</f>
        <v>0</v>
      </c>
      <c r="AF153" s="195">
        <f>MAX(Detailed_Demanding_x_Doc_Attrib!BZ201)</f>
        <v>0</v>
      </c>
      <c r="AG153" s="195">
        <f>MAX(Detailed_Demanding_x_Doc_Attrib!CA201)</f>
        <v>0</v>
      </c>
      <c r="AH153" s="195">
        <f>MAX(Detailed_Demanding_x_Doc_Attrib!CB201)</f>
        <v>0</v>
      </c>
      <c r="AI153" s="195">
        <f>MAX(Detailed_Demanding_x_Doc_Attrib!CC201)</f>
        <v>0</v>
      </c>
      <c r="AJ153" s="195">
        <f>MAX(Detailed_Demanding_x_Doc_Attrib!CD201)</f>
        <v>0</v>
      </c>
      <c r="AK153" s="195">
        <f>MAX(Detailed_Demanding_x_Doc_Attrib!CE201)</f>
        <v>0</v>
      </c>
      <c r="AL153" s="195">
        <f>MAX(Detailed_Demanding_x_Doc_Attrib!CF201:CF201)</f>
        <v>0</v>
      </c>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row>
    <row r="154" spans="1:102">
      <c r="A154" s="82" t="s">
        <v>433</v>
      </c>
      <c r="B154" s="82" t="s">
        <v>565</v>
      </c>
      <c r="C154" s="82" t="s">
        <v>364</v>
      </c>
      <c r="D154" s="82" t="s">
        <v>618</v>
      </c>
      <c r="E154" s="165" t="s">
        <v>346</v>
      </c>
      <c r="F154" s="195">
        <f>MAX(Detailed_Demanding_x_Doc_Attrib!I202:L202)</f>
        <v>16</v>
      </c>
      <c r="G154" s="195">
        <f>MAX(Detailed_Demanding_x_Doc_Attrib!N202:O202)</f>
        <v>12</v>
      </c>
      <c r="H154" s="195">
        <f>Detailed_Demanding_x_Doc_Attrib!P202</f>
        <v>0</v>
      </c>
      <c r="I154" s="195">
        <f>Detailed_Demanding_x_Doc_Attrib!Q202</f>
        <v>0</v>
      </c>
      <c r="J154" s="195">
        <f t="shared" si="2"/>
        <v>16</v>
      </c>
      <c r="K154" s="195">
        <f>Detailed_Demanding_x_Doc_Attrib!R202</f>
        <v>0</v>
      </c>
      <c r="L154" s="195">
        <f>Detailed_Demanding_x_Doc_Attrib!S202</f>
        <v>0</v>
      </c>
      <c r="M154" s="195">
        <f>Detailed_Demanding_x_Doc_Attrib!T202</f>
        <v>0</v>
      </c>
      <c r="N154" s="195">
        <f>Detailed_Demanding_x_Doc_Attrib!U202</f>
        <v>0</v>
      </c>
      <c r="O154" s="195">
        <f>Detailed_Demanding_x_Doc_Attrib!V202</f>
        <v>0</v>
      </c>
      <c r="P154" s="195">
        <f>Detailed_Demanding_x_Doc_Attrib!W202</f>
        <v>0</v>
      </c>
      <c r="Q154" s="195">
        <f>Detailed_Demanding_x_Doc_Attrib!X202</f>
        <v>0</v>
      </c>
      <c r="R154" s="195">
        <f>MAX(Detailed_Demanding_x_Doc_Attrib!Z202:AB202)</f>
        <v>0</v>
      </c>
      <c r="S154" s="195">
        <f>MAX(Detailed_Demanding_x_Doc_Attrib!AC202)</f>
        <v>0</v>
      </c>
      <c r="T154" s="195">
        <f>MAX(Detailed_Demanding_x_Doc_Attrib!AD202:AF202)</f>
        <v>0</v>
      </c>
      <c r="U154" s="195">
        <f>MAX(Detailed_Demanding_x_Doc_Attrib!AG202:AH202)</f>
        <v>0</v>
      </c>
      <c r="V154" s="195">
        <f>MAX(Detailed_Demanding_x_Doc_Attrib!AJ202)</f>
        <v>0</v>
      </c>
      <c r="W154" s="195">
        <f>MAX(Detailed_Demanding_x_Doc_Attrib!AM202:AW202)</f>
        <v>16</v>
      </c>
      <c r="X154" s="195">
        <f>MAX(Detailed_Demanding_x_Doc_Attrib!AX202)</f>
        <v>0</v>
      </c>
      <c r="Y154" s="195">
        <f>MAX(Detailed_Demanding_x_Doc_Attrib!AY202)</f>
        <v>0</v>
      </c>
      <c r="Z154" s="195">
        <f>MAX(Detailed_Demanding_x_Doc_Attrib!BC202:BE202)</f>
        <v>0</v>
      </c>
      <c r="AA154" s="195">
        <f>MAX(Detailed_Demanding_x_Doc_Attrib!BJ202:BQ202)</f>
        <v>8</v>
      </c>
      <c r="AB154" s="195">
        <f>MAX(Detailed_Demanding_x_Doc_Attrib!BO202:BV202)</f>
        <v>0</v>
      </c>
      <c r="AC154" s="195">
        <f>MAX(Detailed_Demanding_x_Doc_Attrib!BF202:BI202, Detailed_Demanding_x_Doc_Attrib!BP202:BQ202, Detailed_Demanding_x_Doc_Attrib!BW202:BX202)</f>
        <v>0</v>
      </c>
      <c r="AD154" s="195">
        <f>MAX(Detailed_Demanding_x_Doc_Attrib!BF202:BX202)</f>
        <v>8</v>
      </c>
      <c r="AE154" s="195">
        <f>Detailed_Demanding_x_Doc_Attrib!BY202</f>
        <v>0</v>
      </c>
      <c r="AF154" s="195">
        <f>MAX(Detailed_Demanding_x_Doc_Attrib!BZ202)</f>
        <v>0</v>
      </c>
      <c r="AG154" s="195">
        <f>MAX(Detailed_Demanding_x_Doc_Attrib!CA202)</f>
        <v>0</v>
      </c>
      <c r="AH154" s="195">
        <f>MAX(Detailed_Demanding_x_Doc_Attrib!CB202)</f>
        <v>0</v>
      </c>
      <c r="AI154" s="195">
        <f>MAX(Detailed_Demanding_x_Doc_Attrib!CC202)</f>
        <v>0</v>
      </c>
      <c r="AJ154" s="195">
        <f>MAX(Detailed_Demanding_x_Doc_Attrib!CD202)</f>
        <v>0</v>
      </c>
      <c r="AK154" s="195">
        <f>MAX(Detailed_Demanding_x_Doc_Attrib!CE202)</f>
        <v>0</v>
      </c>
      <c r="AL154" s="195">
        <f>MAX(Detailed_Demanding_x_Doc_Attrib!CF202:CF202)</f>
        <v>0</v>
      </c>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row>
    <row r="155" spans="1:102">
      <c r="A155" s="82" t="s">
        <v>433</v>
      </c>
      <c r="B155" s="82" t="s">
        <v>565</v>
      </c>
      <c r="C155" s="82" t="s">
        <v>364</v>
      </c>
      <c r="D155" s="82" t="s">
        <v>353</v>
      </c>
      <c r="E155" s="165" t="s">
        <v>435</v>
      </c>
      <c r="F155" s="195">
        <f>MAX(Detailed_Demanding_x_Doc_Attrib!I203:L203)</f>
        <v>4</v>
      </c>
      <c r="G155" s="195">
        <f>MAX(Detailed_Demanding_x_Doc_Attrib!N203:O203)</f>
        <v>4</v>
      </c>
      <c r="H155" s="195">
        <f>Detailed_Demanding_x_Doc_Attrib!P203</f>
        <v>0</v>
      </c>
      <c r="I155" s="195">
        <f>Detailed_Demanding_x_Doc_Attrib!Q203</f>
        <v>6</v>
      </c>
      <c r="J155" s="195">
        <f t="shared" si="2"/>
        <v>6</v>
      </c>
      <c r="K155" s="195">
        <f>Detailed_Demanding_x_Doc_Attrib!R203</f>
        <v>0</v>
      </c>
      <c r="L155" s="195">
        <f>Detailed_Demanding_x_Doc_Attrib!S203</f>
        <v>0</v>
      </c>
      <c r="M155" s="195">
        <f>Detailed_Demanding_x_Doc_Attrib!T203</f>
        <v>0</v>
      </c>
      <c r="N155" s="195">
        <f>Detailed_Demanding_x_Doc_Attrib!U203</f>
        <v>0</v>
      </c>
      <c r="O155" s="195">
        <f>Detailed_Demanding_x_Doc_Attrib!V203</f>
        <v>0</v>
      </c>
      <c r="P155" s="195">
        <f>Detailed_Demanding_x_Doc_Attrib!W203</f>
        <v>0</v>
      </c>
      <c r="Q155" s="195">
        <f>Detailed_Demanding_x_Doc_Attrib!X203</f>
        <v>0</v>
      </c>
      <c r="R155" s="195">
        <f>MAX(Detailed_Demanding_x_Doc_Attrib!Z203:AB203)</f>
        <v>0</v>
      </c>
      <c r="S155" s="195">
        <f>MAX(Detailed_Demanding_x_Doc_Attrib!AC203)</f>
        <v>0</v>
      </c>
      <c r="T155" s="195">
        <f>MAX(Detailed_Demanding_x_Doc_Attrib!AD203:AF203)</f>
        <v>0</v>
      </c>
      <c r="U155" s="195">
        <f>MAX(Detailed_Demanding_x_Doc_Attrib!AG203:AH203)</f>
        <v>16</v>
      </c>
      <c r="V155" s="195">
        <f>MAX(Detailed_Demanding_x_Doc_Attrib!AJ203)</f>
        <v>0</v>
      </c>
      <c r="W155" s="195">
        <f>MAX(Detailed_Demanding_x_Doc_Attrib!AM203:AW203)</f>
        <v>0</v>
      </c>
      <c r="X155" s="195">
        <f>MAX(Detailed_Demanding_x_Doc_Attrib!AX203)</f>
        <v>0</v>
      </c>
      <c r="Y155" s="195">
        <f>MAX(Detailed_Demanding_x_Doc_Attrib!AY203)</f>
        <v>0</v>
      </c>
      <c r="Z155" s="195">
        <f>MAX(Detailed_Demanding_x_Doc_Attrib!BC203:BE203)</f>
        <v>0</v>
      </c>
      <c r="AA155" s="195">
        <f>MAX(Detailed_Demanding_x_Doc_Attrib!BJ203:BQ203)</f>
        <v>0</v>
      </c>
      <c r="AB155" s="195">
        <f>MAX(Detailed_Demanding_x_Doc_Attrib!BO203:BV203)</f>
        <v>0</v>
      </c>
      <c r="AC155" s="195">
        <f>MAX(Detailed_Demanding_x_Doc_Attrib!BF203:BI203, Detailed_Demanding_x_Doc_Attrib!BP203:BQ203, Detailed_Demanding_x_Doc_Attrib!BW203:BX203)</f>
        <v>0</v>
      </c>
      <c r="AD155" s="195">
        <f>MAX(Detailed_Demanding_x_Doc_Attrib!BF203:BX203)</f>
        <v>0</v>
      </c>
      <c r="AE155" s="195">
        <f>Detailed_Demanding_x_Doc_Attrib!BY203</f>
        <v>0</v>
      </c>
      <c r="AF155" s="195">
        <f>MAX(Detailed_Demanding_x_Doc_Attrib!BZ203)</f>
        <v>0</v>
      </c>
      <c r="AG155" s="195">
        <f>MAX(Detailed_Demanding_x_Doc_Attrib!CA203)</f>
        <v>0</v>
      </c>
      <c r="AH155" s="195">
        <f>MAX(Detailed_Demanding_x_Doc_Attrib!CB203)</f>
        <v>0</v>
      </c>
      <c r="AI155" s="195">
        <f>MAX(Detailed_Demanding_x_Doc_Attrib!CC203)</f>
        <v>0</v>
      </c>
      <c r="AJ155" s="195">
        <f>MAX(Detailed_Demanding_x_Doc_Attrib!CD203)</f>
        <v>0</v>
      </c>
      <c r="AK155" s="195">
        <f>MAX(Detailed_Demanding_x_Doc_Attrib!CE203)</f>
        <v>0</v>
      </c>
      <c r="AL155" s="195">
        <f>MAX(Detailed_Demanding_x_Doc_Attrib!CF203:CF203)</f>
        <v>0</v>
      </c>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row>
    <row r="156" spans="1:102">
      <c r="A156" s="82" t="s">
        <v>433</v>
      </c>
      <c r="B156" s="82" t="s">
        <v>565</v>
      </c>
      <c r="C156" s="82" t="s">
        <v>364</v>
      </c>
      <c r="D156" s="82" t="s">
        <v>618</v>
      </c>
      <c r="E156" s="165" t="s">
        <v>395</v>
      </c>
      <c r="F156" s="195">
        <f>MAX(Detailed_Demanding_x_Doc_Attrib!I204:L204)</f>
        <v>4</v>
      </c>
      <c r="G156" s="195">
        <f>MAX(Detailed_Demanding_x_Doc_Attrib!N204:O204)</f>
        <v>4</v>
      </c>
      <c r="H156" s="195">
        <f>Detailed_Demanding_x_Doc_Attrib!P204</f>
        <v>0</v>
      </c>
      <c r="I156" s="195">
        <f>Detailed_Demanding_x_Doc_Attrib!Q204</f>
        <v>6</v>
      </c>
      <c r="J156" s="195">
        <f t="shared" si="2"/>
        <v>6</v>
      </c>
      <c r="K156" s="195">
        <f>Detailed_Demanding_x_Doc_Attrib!R204</f>
        <v>0</v>
      </c>
      <c r="L156" s="195">
        <f>Detailed_Demanding_x_Doc_Attrib!S204</f>
        <v>0</v>
      </c>
      <c r="M156" s="195">
        <f>Detailed_Demanding_x_Doc_Attrib!T204</f>
        <v>0</v>
      </c>
      <c r="N156" s="195">
        <f>Detailed_Demanding_x_Doc_Attrib!U204</f>
        <v>0</v>
      </c>
      <c r="O156" s="195">
        <f>Detailed_Demanding_x_Doc_Attrib!V204</f>
        <v>0</v>
      </c>
      <c r="P156" s="195">
        <f>Detailed_Demanding_x_Doc_Attrib!W204</f>
        <v>0</v>
      </c>
      <c r="Q156" s="195">
        <f>Detailed_Demanding_x_Doc_Attrib!X204</f>
        <v>0</v>
      </c>
      <c r="R156" s="195">
        <f>MAX(Detailed_Demanding_x_Doc_Attrib!Z204:AB204)</f>
        <v>0</v>
      </c>
      <c r="S156" s="195">
        <f>MAX(Detailed_Demanding_x_Doc_Attrib!AC204)</f>
        <v>0</v>
      </c>
      <c r="T156" s="195">
        <f>MAX(Detailed_Demanding_x_Doc_Attrib!AD204:AF204)</f>
        <v>0</v>
      </c>
      <c r="U156" s="195">
        <f>MAX(Detailed_Demanding_x_Doc_Attrib!AG204:AH204)</f>
        <v>0</v>
      </c>
      <c r="V156" s="195">
        <f>MAX(Detailed_Demanding_x_Doc_Attrib!AJ204)</f>
        <v>0</v>
      </c>
      <c r="W156" s="195">
        <f>MAX(Detailed_Demanding_x_Doc_Attrib!AM204:AW204)</f>
        <v>0</v>
      </c>
      <c r="X156" s="195">
        <f>MAX(Detailed_Demanding_x_Doc_Attrib!AX204)</f>
        <v>0</v>
      </c>
      <c r="Y156" s="195">
        <f>MAX(Detailed_Demanding_x_Doc_Attrib!AY204)</f>
        <v>0</v>
      </c>
      <c r="Z156" s="195">
        <f>MAX(Detailed_Demanding_x_Doc_Attrib!BC204:BE204)</f>
        <v>0</v>
      </c>
      <c r="AA156" s="195">
        <f>MAX(Detailed_Demanding_x_Doc_Attrib!BJ204:BQ204)</f>
        <v>0</v>
      </c>
      <c r="AB156" s="195">
        <f>MAX(Detailed_Demanding_x_Doc_Attrib!BO204:BV204)</f>
        <v>0</v>
      </c>
      <c r="AC156" s="195">
        <f>MAX(Detailed_Demanding_x_Doc_Attrib!BF204:BI204, Detailed_Demanding_x_Doc_Attrib!BP204:BQ204, Detailed_Demanding_x_Doc_Attrib!BW204:BX204)</f>
        <v>0</v>
      </c>
      <c r="AD156" s="195">
        <f>MAX(Detailed_Demanding_x_Doc_Attrib!BF204:BX204)</f>
        <v>0</v>
      </c>
      <c r="AE156" s="195">
        <f>Detailed_Demanding_x_Doc_Attrib!BY204</f>
        <v>0</v>
      </c>
      <c r="AF156" s="195">
        <f>MAX(Detailed_Demanding_x_Doc_Attrib!BZ204)</f>
        <v>0</v>
      </c>
      <c r="AG156" s="195">
        <f>MAX(Detailed_Demanding_x_Doc_Attrib!CA204)</f>
        <v>0</v>
      </c>
      <c r="AH156" s="195">
        <f>MAX(Detailed_Demanding_x_Doc_Attrib!CB204)</f>
        <v>0</v>
      </c>
      <c r="AI156" s="195">
        <f>MAX(Detailed_Demanding_x_Doc_Attrib!CC204)</f>
        <v>0</v>
      </c>
      <c r="AJ156" s="195">
        <f>MAX(Detailed_Demanding_x_Doc_Attrib!CD204)</f>
        <v>0</v>
      </c>
      <c r="AK156" s="195">
        <f>MAX(Detailed_Demanding_x_Doc_Attrib!CE204)</f>
        <v>0</v>
      </c>
      <c r="AL156" s="195">
        <f>MAX(Detailed_Demanding_x_Doc_Attrib!CF204:CF204)</f>
        <v>0</v>
      </c>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row>
    <row r="157" spans="1:102">
      <c r="A157" s="82" t="s">
        <v>638</v>
      </c>
      <c r="B157" s="82" t="s">
        <v>645</v>
      </c>
      <c r="C157" s="82" t="s">
        <v>607</v>
      </c>
      <c r="D157" s="82" t="s">
        <v>638</v>
      </c>
      <c r="E157" s="165" t="s">
        <v>646</v>
      </c>
      <c r="F157" s="195">
        <f>MAX(Detailed_Demanding_x_Doc_Attrib!I205:L205)</f>
        <v>0</v>
      </c>
      <c r="G157" s="195">
        <f>MAX(Detailed_Demanding_x_Doc_Attrib!N205:O205)</f>
        <v>0</v>
      </c>
      <c r="H157" s="195">
        <f>Detailed_Demanding_x_Doc_Attrib!P205</f>
        <v>0</v>
      </c>
      <c r="I157" s="195">
        <f>Detailed_Demanding_x_Doc_Attrib!Q205</f>
        <v>0</v>
      </c>
      <c r="J157" s="195">
        <f t="shared" si="2"/>
        <v>0</v>
      </c>
      <c r="K157" s="195">
        <f>Detailed_Demanding_x_Doc_Attrib!R205</f>
        <v>0</v>
      </c>
      <c r="L157" s="195">
        <f>Detailed_Demanding_x_Doc_Attrib!S205</f>
        <v>0</v>
      </c>
      <c r="M157" s="195">
        <f>Detailed_Demanding_x_Doc_Attrib!T205</f>
        <v>0</v>
      </c>
      <c r="N157" s="195">
        <f>Detailed_Demanding_x_Doc_Attrib!U205</f>
        <v>0</v>
      </c>
      <c r="O157" s="195">
        <f>Detailed_Demanding_x_Doc_Attrib!V205</f>
        <v>0</v>
      </c>
      <c r="P157" s="195">
        <f>Detailed_Demanding_x_Doc_Attrib!W205</f>
        <v>0</v>
      </c>
      <c r="Q157" s="195">
        <f>Detailed_Demanding_x_Doc_Attrib!X205</f>
        <v>0</v>
      </c>
      <c r="R157" s="195">
        <f>MAX(Detailed_Demanding_x_Doc_Attrib!Z205:AB205)</f>
        <v>0</v>
      </c>
      <c r="S157" s="195">
        <f>MAX(Detailed_Demanding_x_Doc_Attrib!AC205)</f>
        <v>0</v>
      </c>
      <c r="T157" s="195">
        <f>MAX(Detailed_Demanding_x_Doc_Attrib!AD205:AF205)</f>
        <v>0</v>
      </c>
      <c r="U157" s="195">
        <f>MAX(Detailed_Demanding_x_Doc_Attrib!AG205:AH205)</f>
        <v>0</v>
      </c>
      <c r="V157" s="195">
        <f>MAX(Detailed_Demanding_x_Doc_Attrib!AJ205)</f>
        <v>0</v>
      </c>
      <c r="W157" s="195">
        <f>MAX(Detailed_Demanding_x_Doc_Attrib!AM205:AW205)</f>
        <v>0</v>
      </c>
      <c r="X157" s="195">
        <f>MAX(Detailed_Demanding_x_Doc_Attrib!AX205)</f>
        <v>0</v>
      </c>
      <c r="Y157" s="195">
        <f>MAX(Detailed_Demanding_x_Doc_Attrib!AY205)</f>
        <v>0</v>
      </c>
      <c r="Z157" s="195">
        <f>MAX(Detailed_Demanding_x_Doc_Attrib!BC205:BE205)</f>
        <v>0</v>
      </c>
      <c r="AA157" s="195">
        <f>MAX(Detailed_Demanding_x_Doc_Attrib!BJ205:BQ205)</f>
        <v>0.27267605633802822</v>
      </c>
      <c r="AB157" s="195">
        <f>MAX(Detailed_Demanding_x_Doc_Attrib!BO205:BV205)</f>
        <v>0</v>
      </c>
      <c r="AC157" s="195">
        <f>MAX(Detailed_Demanding_x_Doc_Attrib!BF205:BI205, Detailed_Demanding_x_Doc_Attrib!BP205:BQ205, Detailed_Demanding_x_Doc_Attrib!BW205:BX205)</f>
        <v>2.028169014084507</v>
      </c>
      <c r="AD157" s="195">
        <f>MAX(Detailed_Demanding_x_Doc_Attrib!BF205:BX205)</f>
        <v>2.028169014084507</v>
      </c>
      <c r="AE157" s="195">
        <f>Detailed_Demanding_x_Doc_Attrib!BY205</f>
        <v>0</v>
      </c>
      <c r="AF157" s="195">
        <f>MAX(Detailed_Demanding_x_Doc_Attrib!BZ205)</f>
        <v>0</v>
      </c>
      <c r="AG157" s="195">
        <f>MAX(Detailed_Demanding_x_Doc_Attrib!CA205)</f>
        <v>0</v>
      </c>
      <c r="AH157" s="195">
        <f>MAX(Detailed_Demanding_x_Doc_Attrib!CB205)</f>
        <v>0.2276056338028169</v>
      </c>
      <c r="AI157" s="195">
        <f>MAX(Detailed_Demanding_x_Doc_Attrib!CC205)</f>
        <v>0</v>
      </c>
      <c r="AJ157" s="195">
        <f>MAX(Detailed_Demanding_x_Doc_Attrib!CD205)</f>
        <v>0</v>
      </c>
      <c r="AK157" s="195">
        <f>MAX(Detailed_Demanding_x_Doc_Attrib!CE205)</f>
        <v>0</v>
      </c>
      <c r="AL157" s="195">
        <f>MAX(Detailed_Demanding_x_Doc_Attrib!CF205:CF205)</f>
        <v>0</v>
      </c>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row>
    <row r="158" spans="1:102">
      <c r="A158" s="82" t="s">
        <v>638</v>
      </c>
      <c r="B158" s="82" t="s">
        <v>645</v>
      </c>
      <c r="C158" s="82" t="s">
        <v>607</v>
      </c>
      <c r="D158" s="82" t="s">
        <v>358</v>
      </c>
      <c r="E158" s="165" t="s">
        <v>721</v>
      </c>
      <c r="F158" s="195">
        <f>MAX(Detailed_Demanding_x_Doc_Attrib!I206:L206)</f>
        <v>0</v>
      </c>
      <c r="G158" s="195">
        <f>MAX(Detailed_Demanding_x_Doc_Attrib!N206:O206)</f>
        <v>0</v>
      </c>
      <c r="H158" s="195">
        <f>Detailed_Demanding_x_Doc_Attrib!P206</f>
        <v>0</v>
      </c>
      <c r="I158" s="195">
        <f>Detailed_Demanding_x_Doc_Attrib!Q206</f>
        <v>0</v>
      </c>
      <c r="J158" s="195">
        <f t="shared" si="2"/>
        <v>0</v>
      </c>
      <c r="K158" s="195">
        <f>Detailed_Demanding_x_Doc_Attrib!R206</f>
        <v>0</v>
      </c>
      <c r="L158" s="195">
        <f>Detailed_Demanding_x_Doc_Attrib!S206</f>
        <v>0</v>
      </c>
      <c r="M158" s="195">
        <f>Detailed_Demanding_x_Doc_Attrib!T206</f>
        <v>0</v>
      </c>
      <c r="N158" s="195">
        <f>Detailed_Demanding_x_Doc_Attrib!U206</f>
        <v>0</v>
      </c>
      <c r="O158" s="195">
        <f>Detailed_Demanding_x_Doc_Attrib!V206</f>
        <v>0</v>
      </c>
      <c r="P158" s="195">
        <f>Detailed_Demanding_x_Doc_Attrib!W206</f>
        <v>0</v>
      </c>
      <c r="Q158" s="195">
        <f>Detailed_Demanding_x_Doc_Attrib!X206</f>
        <v>0</v>
      </c>
      <c r="R158" s="195">
        <f>MAX(Detailed_Demanding_x_Doc_Attrib!Z206:AB206)</f>
        <v>0</v>
      </c>
      <c r="S158" s="195">
        <f>MAX(Detailed_Demanding_x_Doc_Attrib!AC206)</f>
        <v>0</v>
      </c>
      <c r="T158" s="195">
        <f>MAX(Detailed_Demanding_x_Doc_Attrib!AD206:AF206)</f>
        <v>0</v>
      </c>
      <c r="U158" s="195">
        <f>MAX(Detailed_Demanding_x_Doc_Attrib!AG206:AH206)</f>
        <v>0</v>
      </c>
      <c r="V158" s="195">
        <f>MAX(Detailed_Demanding_x_Doc_Attrib!AJ206)</f>
        <v>0</v>
      </c>
      <c r="W158" s="195">
        <f>MAX(Detailed_Demanding_x_Doc_Attrib!AM206:AW206)</f>
        <v>0</v>
      </c>
      <c r="X158" s="195">
        <f>MAX(Detailed_Demanding_x_Doc_Attrib!AX206)</f>
        <v>0</v>
      </c>
      <c r="Y158" s="195">
        <f>MAX(Detailed_Demanding_x_Doc_Attrib!AY206)</f>
        <v>0</v>
      </c>
      <c r="Z158" s="195">
        <f>MAX(Detailed_Demanding_x_Doc_Attrib!BC206:BE206)</f>
        <v>0</v>
      </c>
      <c r="AA158" s="195">
        <f>MAX(Detailed_Demanding_x_Doc_Attrib!BJ206:BQ206)</f>
        <v>0</v>
      </c>
      <c r="AB158" s="195">
        <f>MAX(Detailed_Demanding_x_Doc_Attrib!BO206:BV206)</f>
        <v>0</v>
      </c>
      <c r="AC158" s="195">
        <f>MAX(Detailed_Demanding_x_Doc_Attrib!BF206:BI206, Detailed_Demanding_x_Doc_Attrib!BP206:BQ206, Detailed_Demanding_x_Doc_Attrib!BW206:BX206)</f>
        <v>0</v>
      </c>
      <c r="AD158" s="195">
        <f>MAX(Detailed_Demanding_x_Doc_Attrib!BF206:BX206)</f>
        <v>0</v>
      </c>
      <c r="AE158" s="195">
        <f>Detailed_Demanding_x_Doc_Attrib!BY206</f>
        <v>0</v>
      </c>
      <c r="AF158" s="195">
        <f>MAX(Detailed_Demanding_x_Doc_Attrib!BZ206)</f>
        <v>0</v>
      </c>
      <c r="AG158" s="195">
        <f>MAX(Detailed_Demanding_x_Doc_Attrib!CA206)</f>
        <v>0</v>
      </c>
      <c r="AH158" s="195">
        <f>MAX(Detailed_Demanding_x_Doc_Attrib!CB206)</f>
        <v>0.17070422535211269</v>
      </c>
      <c r="AI158" s="195">
        <f>MAX(Detailed_Demanding_x_Doc_Attrib!CC206)</f>
        <v>0</v>
      </c>
      <c r="AJ158" s="195">
        <f>MAX(Detailed_Demanding_x_Doc_Attrib!CD206)</f>
        <v>0</v>
      </c>
      <c r="AK158" s="195">
        <f>MAX(Detailed_Demanding_x_Doc_Attrib!CE206)</f>
        <v>0</v>
      </c>
      <c r="AL158" s="195">
        <f>MAX(Detailed_Demanding_x_Doc_Attrib!CF206:CF206)</f>
        <v>0</v>
      </c>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row>
    <row r="159" spans="1:102">
      <c r="A159" s="82" t="s">
        <v>638</v>
      </c>
      <c r="B159" s="82" t="s">
        <v>645</v>
      </c>
      <c r="C159" s="82" t="s">
        <v>607</v>
      </c>
      <c r="D159" s="82" t="s">
        <v>638</v>
      </c>
      <c r="E159" s="165" t="s">
        <v>705</v>
      </c>
      <c r="F159" s="195">
        <f>MAX(Detailed_Demanding_x_Doc_Attrib!I207:L207)</f>
        <v>0</v>
      </c>
      <c r="G159" s="195">
        <f>MAX(Detailed_Demanding_x_Doc_Attrib!N207:O207)</f>
        <v>0</v>
      </c>
      <c r="H159" s="195">
        <f>Detailed_Demanding_x_Doc_Attrib!P207</f>
        <v>0</v>
      </c>
      <c r="I159" s="195">
        <f>Detailed_Demanding_x_Doc_Attrib!Q207</f>
        <v>0</v>
      </c>
      <c r="J159" s="195">
        <f t="shared" si="2"/>
        <v>0</v>
      </c>
      <c r="K159" s="195">
        <f>Detailed_Demanding_x_Doc_Attrib!R207</f>
        <v>0</v>
      </c>
      <c r="L159" s="195">
        <f>Detailed_Demanding_x_Doc_Attrib!S207</f>
        <v>0</v>
      </c>
      <c r="M159" s="195">
        <f>Detailed_Demanding_x_Doc_Attrib!T207</f>
        <v>0</v>
      </c>
      <c r="N159" s="195">
        <f>Detailed_Demanding_x_Doc_Attrib!U207</f>
        <v>0</v>
      </c>
      <c r="O159" s="195">
        <f>Detailed_Demanding_x_Doc_Attrib!V207</f>
        <v>0</v>
      </c>
      <c r="P159" s="195">
        <f>Detailed_Demanding_x_Doc_Attrib!W207</f>
        <v>0</v>
      </c>
      <c r="Q159" s="195">
        <f>Detailed_Demanding_x_Doc_Attrib!X207</f>
        <v>0</v>
      </c>
      <c r="R159" s="195">
        <f>MAX(Detailed_Demanding_x_Doc_Attrib!Z207:AB207)</f>
        <v>0</v>
      </c>
      <c r="S159" s="195">
        <f>MAX(Detailed_Demanding_x_Doc_Attrib!AC207)</f>
        <v>0</v>
      </c>
      <c r="T159" s="195">
        <f>MAX(Detailed_Demanding_x_Doc_Attrib!AD207:AF207)</f>
        <v>0</v>
      </c>
      <c r="U159" s="195">
        <f>MAX(Detailed_Demanding_x_Doc_Attrib!AG207:AH207)</f>
        <v>0</v>
      </c>
      <c r="V159" s="195">
        <f>MAX(Detailed_Demanding_x_Doc_Attrib!AJ207)</f>
        <v>0</v>
      </c>
      <c r="W159" s="195">
        <f>MAX(Detailed_Demanding_x_Doc_Attrib!AM207:AW207)</f>
        <v>0</v>
      </c>
      <c r="X159" s="195">
        <f>MAX(Detailed_Demanding_x_Doc_Attrib!AX207)</f>
        <v>0</v>
      </c>
      <c r="Y159" s="195">
        <f>MAX(Detailed_Demanding_x_Doc_Attrib!AY207)</f>
        <v>0</v>
      </c>
      <c r="Z159" s="195">
        <f>MAX(Detailed_Demanding_x_Doc_Attrib!BC207:BE207)</f>
        <v>0</v>
      </c>
      <c r="AA159" s="195">
        <f>MAX(Detailed_Demanding_x_Doc_Attrib!BJ207:BQ207)</f>
        <v>0</v>
      </c>
      <c r="AB159" s="195">
        <f>MAX(Detailed_Demanding_x_Doc_Attrib!BO207:BV207)</f>
        <v>0</v>
      </c>
      <c r="AC159" s="195">
        <f>MAX(Detailed_Demanding_x_Doc_Attrib!BF207:BI207, Detailed_Demanding_x_Doc_Attrib!BP207:BQ207, Detailed_Demanding_x_Doc_Attrib!BW207:BX207)</f>
        <v>0</v>
      </c>
      <c r="AD159" s="195">
        <f>MAX(Detailed_Demanding_x_Doc_Attrib!BF207:BX207)</f>
        <v>0</v>
      </c>
      <c r="AE159" s="195">
        <f>Detailed_Demanding_x_Doc_Attrib!BY207</f>
        <v>0</v>
      </c>
      <c r="AF159" s="195">
        <f>MAX(Detailed_Demanding_x_Doc_Attrib!BZ207)</f>
        <v>0</v>
      </c>
      <c r="AG159" s="195">
        <f>MAX(Detailed_Demanding_x_Doc_Attrib!CA207)</f>
        <v>0</v>
      </c>
      <c r="AH159" s="195">
        <f>MAX(Detailed_Demanding_x_Doc_Attrib!CB207)</f>
        <v>0.17070422535211269</v>
      </c>
      <c r="AI159" s="195">
        <f>MAX(Detailed_Demanding_x_Doc_Attrib!CC207)</f>
        <v>0</v>
      </c>
      <c r="AJ159" s="195">
        <f>MAX(Detailed_Demanding_x_Doc_Attrib!CD207)</f>
        <v>0</v>
      </c>
      <c r="AK159" s="195">
        <f>MAX(Detailed_Demanding_x_Doc_Attrib!CE207)</f>
        <v>0</v>
      </c>
      <c r="AL159" s="195">
        <f>MAX(Detailed_Demanding_x_Doc_Attrib!CF207:CF207)</f>
        <v>0</v>
      </c>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row>
    <row r="160" spans="1:102">
      <c r="A160" s="82" t="s">
        <v>638</v>
      </c>
      <c r="B160" s="82" t="s">
        <v>645</v>
      </c>
      <c r="C160" s="82" t="s">
        <v>607</v>
      </c>
      <c r="D160" s="82" t="s">
        <v>638</v>
      </c>
      <c r="E160" s="165" t="s">
        <v>652</v>
      </c>
      <c r="F160" s="195">
        <f>MAX(Detailed_Demanding_x_Doc_Attrib!I208:L208)</f>
        <v>0</v>
      </c>
      <c r="G160" s="195">
        <f>MAX(Detailed_Demanding_x_Doc_Attrib!N208:O208)</f>
        <v>0</v>
      </c>
      <c r="H160" s="195">
        <f>Detailed_Demanding_x_Doc_Attrib!P208</f>
        <v>0</v>
      </c>
      <c r="I160" s="195">
        <f>Detailed_Demanding_x_Doc_Attrib!Q208</f>
        <v>0</v>
      </c>
      <c r="J160" s="195">
        <f t="shared" si="2"/>
        <v>0</v>
      </c>
      <c r="K160" s="195">
        <f>Detailed_Demanding_x_Doc_Attrib!R208</f>
        <v>0</v>
      </c>
      <c r="L160" s="195">
        <f>Detailed_Demanding_x_Doc_Attrib!S208</f>
        <v>0</v>
      </c>
      <c r="M160" s="195">
        <f>Detailed_Demanding_x_Doc_Attrib!T208</f>
        <v>0</v>
      </c>
      <c r="N160" s="195">
        <f>Detailed_Demanding_x_Doc_Attrib!U208</f>
        <v>0</v>
      </c>
      <c r="O160" s="195">
        <f>Detailed_Demanding_x_Doc_Attrib!V208</f>
        <v>0</v>
      </c>
      <c r="P160" s="195">
        <f>Detailed_Demanding_x_Doc_Attrib!W208</f>
        <v>0</v>
      </c>
      <c r="Q160" s="195">
        <f>Detailed_Demanding_x_Doc_Attrib!X208</f>
        <v>0</v>
      </c>
      <c r="R160" s="195">
        <f>MAX(Detailed_Demanding_x_Doc_Attrib!Z208:AB208)</f>
        <v>0</v>
      </c>
      <c r="S160" s="195">
        <f>MAX(Detailed_Demanding_x_Doc_Attrib!AC208)</f>
        <v>0</v>
      </c>
      <c r="T160" s="195">
        <f>MAX(Detailed_Demanding_x_Doc_Attrib!AD208:AF208)</f>
        <v>0</v>
      </c>
      <c r="U160" s="195">
        <f>MAX(Detailed_Demanding_x_Doc_Attrib!AG208:AH208)</f>
        <v>0</v>
      </c>
      <c r="V160" s="195">
        <f>MAX(Detailed_Demanding_x_Doc_Attrib!AJ208)</f>
        <v>0</v>
      </c>
      <c r="W160" s="195">
        <f>MAX(Detailed_Demanding_x_Doc_Attrib!AM208:AW208)</f>
        <v>0</v>
      </c>
      <c r="X160" s="195">
        <f>MAX(Detailed_Demanding_x_Doc_Attrib!AX208)</f>
        <v>0</v>
      </c>
      <c r="Y160" s="195">
        <f>MAX(Detailed_Demanding_x_Doc_Attrib!AY208)</f>
        <v>0</v>
      </c>
      <c r="Z160" s="195">
        <f>MAX(Detailed_Demanding_x_Doc_Attrib!BC208:BE208)</f>
        <v>0</v>
      </c>
      <c r="AA160" s="195">
        <f>MAX(Detailed_Demanding_x_Doc_Attrib!BJ208:BQ208)</f>
        <v>0</v>
      </c>
      <c r="AB160" s="195">
        <f>MAX(Detailed_Demanding_x_Doc_Attrib!BO208:BV208)</f>
        <v>0</v>
      </c>
      <c r="AC160" s="195">
        <f>MAX(Detailed_Demanding_x_Doc_Attrib!BF208:BI208, Detailed_Demanding_x_Doc_Attrib!BP208:BQ208, Detailed_Demanding_x_Doc_Attrib!BW208:BX208)</f>
        <v>0</v>
      </c>
      <c r="AD160" s="195">
        <f>MAX(Detailed_Demanding_x_Doc_Attrib!BF208:BX208)</f>
        <v>0</v>
      </c>
      <c r="AE160" s="195">
        <f>Detailed_Demanding_x_Doc_Attrib!BY208</f>
        <v>0</v>
      </c>
      <c r="AF160" s="195">
        <f>MAX(Detailed_Demanding_x_Doc_Attrib!BZ208)</f>
        <v>0</v>
      </c>
      <c r="AG160" s="195">
        <f>MAX(Detailed_Demanding_x_Doc_Attrib!CA208)</f>
        <v>0</v>
      </c>
      <c r="AH160" s="195">
        <f>MAX(Detailed_Demanding_x_Doc_Attrib!CB208)</f>
        <v>0.676056338028169</v>
      </c>
      <c r="AI160" s="195">
        <f>MAX(Detailed_Demanding_x_Doc_Attrib!CC208)</f>
        <v>0</v>
      </c>
      <c r="AJ160" s="195">
        <f>MAX(Detailed_Demanding_x_Doc_Attrib!CD208)</f>
        <v>0</v>
      </c>
      <c r="AK160" s="195">
        <f>MAX(Detailed_Demanding_x_Doc_Attrib!CE208)</f>
        <v>0</v>
      </c>
      <c r="AL160" s="195">
        <f>MAX(Detailed_Demanding_x_Doc_Attrib!CF208:CF208)</f>
        <v>0</v>
      </c>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row>
    <row r="161" spans="1:102">
      <c r="A161" s="82" t="s">
        <v>638</v>
      </c>
      <c r="B161" s="82" t="s">
        <v>645</v>
      </c>
      <c r="C161" s="82" t="s">
        <v>607</v>
      </c>
      <c r="D161" s="82" t="s">
        <v>358</v>
      </c>
      <c r="E161" s="165" t="s">
        <v>701</v>
      </c>
      <c r="F161" s="195">
        <f>MAX(Detailed_Demanding_x_Doc_Attrib!I209:L209)</f>
        <v>0</v>
      </c>
      <c r="G161" s="195">
        <f>MAX(Detailed_Demanding_x_Doc_Attrib!N209:O209)</f>
        <v>0</v>
      </c>
      <c r="H161" s="195">
        <f>Detailed_Demanding_x_Doc_Attrib!P209</f>
        <v>0</v>
      </c>
      <c r="I161" s="195">
        <f>Detailed_Demanding_x_Doc_Attrib!Q209</f>
        <v>0</v>
      </c>
      <c r="J161" s="195">
        <f t="shared" si="2"/>
        <v>0</v>
      </c>
      <c r="K161" s="195">
        <f>Detailed_Demanding_x_Doc_Attrib!R209</f>
        <v>0</v>
      </c>
      <c r="L161" s="195">
        <f>Detailed_Demanding_x_Doc_Attrib!S209</f>
        <v>0</v>
      </c>
      <c r="M161" s="195">
        <f>Detailed_Demanding_x_Doc_Attrib!T209</f>
        <v>0</v>
      </c>
      <c r="N161" s="195">
        <f>Detailed_Demanding_x_Doc_Attrib!U209</f>
        <v>0</v>
      </c>
      <c r="O161" s="195">
        <f>Detailed_Demanding_x_Doc_Attrib!V209</f>
        <v>0</v>
      </c>
      <c r="P161" s="195">
        <f>Detailed_Demanding_x_Doc_Attrib!W209</f>
        <v>0</v>
      </c>
      <c r="Q161" s="195">
        <f>Detailed_Demanding_x_Doc_Attrib!X209</f>
        <v>0</v>
      </c>
      <c r="R161" s="195">
        <f>MAX(Detailed_Demanding_x_Doc_Attrib!Z209:AB209)</f>
        <v>0</v>
      </c>
      <c r="S161" s="195">
        <f>MAX(Detailed_Demanding_x_Doc_Attrib!AC209)</f>
        <v>0</v>
      </c>
      <c r="T161" s="195">
        <f>MAX(Detailed_Demanding_x_Doc_Attrib!AD209:AF209)</f>
        <v>0</v>
      </c>
      <c r="U161" s="195">
        <f>MAX(Detailed_Demanding_x_Doc_Attrib!AG209:AH209)</f>
        <v>0</v>
      </c>
      <c r="V161" s="195">
        <f>MAX(Detailed_Demanding_x_Doc_Attrib!AJ209)</f>
        <v>0</v>
      </c>
      <c r="W161" s="195">
        <f>MAX(Detailed_Demanding_x_Doc_Attrib!AM209:AW209)</f>
        <v>0.16901408450704225</v>
      </c>
      <c r="X161" s="195">
        <f>MAX(Detailed_Demanding_x_Doc_Attrib!AX209)</f>
        <v>0</v>
      </c>
      <c r="Y161" s="195">
        <f>MAX(Detailed_Demanding_x_Doc_Attrib!AY209)</f>
        <v>0</v>
      </c>
      <c r="Z161" s="195">
        <f>MAX(Detailed_Demanding_x_Doc_Attrib!BC209:BE209)</f>
        <v>0</v>
      </c>
      <c r="AA161" s="195">
        <f>MAX(Detailed_Demanding_x_Doc_Attrib!BJ209:BQ209)</f>
        <v>0</v>
      </c>
      <c r="AB161" s="195">
        <f>MAX(Detailed_Demanding_x_Doc_Attrib!BO209:BV209)</f>
        <v>0</v>
      </c>
      <c r="AC161" s="195">
        <f>MAX(Detailed_Demanding_x_Doc_Attrib!BF209:BI209, Detailed_Demanding_x_Doc_Attrib!BP209:BQ209, Detailed_Demanding_x_Doc_Attrib!BW209:BX209)</f>
        <v>0</v>
      </c>
      <c r="AD161" s="195">
        <f>MAX(Detailed_Demanding_x_Doc_Attrib!BF209:BX209)</f>
        <v>0</v>
      </c>
      <c r="AE161" s="195">
        <f>Detailed_Demanding_x_Doc_Attrib!BY209</f>
        <v>0</v>
      </c>
      <c r="AF161" s="195">
        <f>MAX(Detailed_Demanding_x_Doc_Attrib!BZ209)</f>
        <v>0</v>
      </c>
      <c r="AG161" s="195">
        <f>MAX(Detailed_Demanding_x_Doc_Attrib!CA209)</f>
        <v>0</v>
      </c>
      <c r="AH161" s="195">
        <f>MAX(Detailed_Demanding_x_Doc_Attrib!CB209)</f>
        <v>0</v>
      </c>
      <c r="AI161" s="195">
        <f>MAX(Detailed_Demanding_x_Doc_Attrib!CC209)</f>
        <v>0</v>
      </c>
      <c r="AJ161" s="195">
        <f>MAX(Detailed_Demanding_x_Doc_Attrib!CD209)</f>
        <v>0</v>
      </c>
      <c r="AK161" s="195">
        <f>MAX(Detailed_Demanding_x_Doc_Attrib!CE209)</f>
        <v>0</v>
      </c>
      <c r="AL161" s="195">
        <f>MAX(Detailed_Demanding_x_Doc_Attrib!CF209:CF209)</f>
        <v>0</v>
      </c>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row>
    <row r="162" spans="1:102">
      <c r="A162" s="82" t="s">
        <v>638</v>
      </c>
      <c r="B162" s="82" t="s">
        <v>645</v>
      </c>
      <c r="C162" s="82" t="s">
        <v>607</v>
      </c>
      <c r="D162" s="82" t="s">
        <v>638</v>
      </c>
      <c r="E162" s="165" t="s">
        <v>696</v>
      </c>
      <c r="F162" s="195">
        <f>MAX(Detailed_Demanding_x_Doc_Attrib!I210:L210)</f>
        <v>0</v>
      </c>
      <c r="G162" s="195">
        <f>MAX(Detailed_Demanding_x_Doc_Attrib!N210:O210)</f>
        <v>0</v>
      </c>
      <c r="H162" s="195">
        <f>Detailed_Demanding_x_Doc_Attrib!P210</f>
        <v>0</v>
      </c>
      <c r="I162" s="195">
        <f>Detailed_Demanding_x_Doc_Attrib!Q210</f>
        <v>0</v>
      </c>
      <c r="J162" s="195">
        <f t="shared" si="2"/>
        <v>0</v>
      </c>
      <c r="K162" s="195">
        <f>Detailed_Demanding_x_Doc_Attrib!R210</f>
        <v>0</v>
      </c>
      <c r="L162" s="195">
        <f>Detailed_Demanding_x_Doc_Attrib!S210</f>
        <v>0</v>
      </c>
      <c r="M162" s="195">
        <f>Detailed_Demanding_x_Doc_Attrib!T210</f>
        <v>0</v>
      </c>
      <c r="N162" s="195">
        <f>Detailed_Demanding_x_Doc_Attrib!U210</f>
        <v>0</v>
      </c>
      <c r="O162" s="195">
        <f>Detailed_Demanding_x_Doc_Attrib!V210</f>
        <v>0</v>
      </c>
      <c r="P162" s="195">
        <f>Detailed_Demanding_x_Doc_Attrib!W210</f>
        <v>0</v>
      </c>
      <c r="Q162" s="195">
        <f>Detailed_Demanding_x_Doc_Attrib!X210</f>
        <v>0</v>
      </c>
      <c r="R162" s="195">
        <f>MAX(Detailed_Demanding_x_Doc_Attrib!Z210:AB210)</f>
        <v>0</v>
      </c>
      <c r="S162" s="195">
        <f>MAX(Detailed_Demanding_x_Doc_Attrib!AC210)</f>
        <v>0</v>
      </c>
      <c r="T162" s="195">
        <f>MAX(Detailed_Demanding_x_Doc_Attrib!AD210:AF210)</f>
        <v>0</v>
      </c>
      <c r="U162" s="195">
        <f>MAX(Detailed_Demanding_x_Doc_Attrib!AG210:AH210)</f>
        <v>0</v>
      </c>
      <c r="V162" s="195">
        <f>MAX(Detailed_Demanding_x_Doc_Attrib!AJ210)</f>
        <v>0</v>
      </c>
      <c r="W162" s="195">
        <f>MAX(Detailed_Demanding_x_Doc_Attrib!AM210:AW210)</f>
        <v>0</v>
      </c>
      <c r="X162" s="195">
        <f>MAX(Detailed_Demanding_x_Doc_Attrib!AX210)</f>
        <v>0</v>
      </c>
      <c r="Y162" s="195">
        <f>MAX(Detailed_Demanding_x_Doc_Attrib!AY210)</f>
        <v>0</v>
      </c>
      <c r="Z162" s="195">
        <f>MAX(Detailed_Demanding_x_Doc_Attrib!BC210:BE210)</f>
        <v>0</v>
      </c>
      <c r="AA162" s="195">
        <f>MAX(Detailed_Demanding_x_Doc_Attrib!BJ210:BQ210)</f>
        <v>0</v>
      </c>
      <c r="AB162" s="195">
        <f>MAX(Detailed_Demanding_x_Doc_Attrib!BO210:BV210)</f>
        <v>0</v>
      </c>
      <c r="AC162" s="195">
        <f>MAX(Detailed_Demanding_x_Doc_Attrib!BF210:BI210, Detailed_Demanding_x_Doc_Attrib!BP210:BQ210, Detailed_Demanding_x_Doc_Attrib!BW210:BX210)</f>
        <v>0</v>
      </c>
      <c r="AD162" s="195">
        <f>MAX(Detailed_Demanding_x_Doc_Attrib!BF210:BX210)</f>
        <v>0</v>
      </c>
      <c r="AE162" s="195">
        <f>Detailed_Demanding_x_Doc_Attrib!BY210</f>
        <v>0</v>
      </c>
      <c r="AF162" s="195">
        <f>MAX(Detailed_Demanding_x_Doc_Attrib!BZ210)</f>
        <v>0</v>
      </c>
      <c r="AG162" s="195">
        <f>MAX(Detailed_Demanding_x_Doc_Attrib!CA210)</f>
        <v>0</v>
      </c>
      <c r="AH162" s="195">
        <f>MAX(Detailed_Demanding_x_Doc_Attrib!CB210)</f>
        <v>0.90140845070422537</v>
      </c>
      <c r="AI162" s="195">
        <f>MAX(Detailed_Demanding_x_Doc_Attrib!CC210)</f>
        <v>0</v>
      </c>
      <c r="AJ162" s="195">
        <f>MAX(Detailed_Demanding_x_Doc_Attrib!CD210)</f>
        <v>0</v>
      </c>
      <c r="AK162" s="195">
        <f>MAX(Detailed_Demanding_x_Doc_Attrib!CE210)</f>
        <v>2.028169014084507</v>
      </c>
      <c r="AL162" s="195">
        <f>MAX(Detailed_Demanding_x_Doc_Attrib!CF210:CF210)</f>
        <v>0</v>
      </c>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row>
    <row r="163" spans="1:102">
      <c r="A163" s="82" t="s">
        <v>638</v>
      </c>
      <c r="B163" s="82" t="s">
        <v>567</v>
      </c>
      <c r="C163" s="82" t="s">
        <v>273</v>
      </c>
      <c r="D163" s="82" t="s">
        <v>354</v>
      </c>
      <c r="E163" s="165" t="s">
        <v>639</v>
      </c>
      <c r="F163" s="195">
        <f>MAX(Detailed_Demanding_x_Doc_Attrib!I211:L211)</f>
        <v>0</v>
      </c>
      <c r="G163" s="195">
        <f>MAX(Detailed_Demanding_x_Doc_Attrib!N211:O211)</f>
        <v>0</v>
      </c>
      <c r="H163" s="195">
        <f>Detailed_Demanding_x_Doc_Attrib!P211</f>
        <v>0</v>
      </c>
      <c r="I163" s="195">
        <f>Detailed_Demanding_x_Doc_Attrib!Q211</f>
        <v>0</v>
      </c>
      <c r="J163" s="195">
        <f t="shared" si="2"/>
        <v>0</v>
      </c>
      <c r="K163" s="195">
        <f>Detailed_Demanding_x_Doc_Attrib!R211</f>
        <v>0</v>
      </c>
      <c r="L163" s="195">
        <f>Detailed_Demanding_x_Doc_Attrib!S211</f>
        <v>0</v>
      </c>
      <c r="M163" s="195">
        <f>Detailed_Demanding_x_Doc_Attrib!T211</f>
        <v>0</v>
      </c>
      <c r="N163" s="195">
        <f>Detailed_Demanding_x_Doc_Attrib!U211</f>
        <v>0</v>
      </c>
      <c r="O163" s="195">
        <f>Detailed_Demanding_x_Doc_Attrib!V211</f>
        <v>0</v>
      </c>
      <c r="P163" s="195">
        <f>Detailed_Demanding_x_Doc_Attrib!W211</f>
        <v>0</v>
      </c>
      <c r="Q163" s="195">
        <f>Detailed_Demanding_x_Doc_Attrib!X211</f>
        <v>0</v>
      </c>
      <c r="R163" s="195">
        <f>MAX(Detailed_Demanding_x_Doc_Attrib!Z211:AB211)</f>
        <v>0</v>
      </c>
      <c r="S163" s="195">
        <f>MAX(Detailed_Demanding_x_Doc_Attrib!AC211)</f>
        <v>0</v>
      </c>
      <c r="T163" s="195">
        <f>MAX(Detailed_Demanding_x_Doc_Attrib!AD211:AF211)</f>
        <v>0</v>
      </c>
      <c r="U163" s="195">
        <f>MAX(Detailed_Demanding_x_Doc_Attrib!AG211:AH211)</f>
        <v>0</v>
      </c>
      <c r="V163" s="195">
        <f>MAX(Detailed_Demanding_x_Doc_Attrib!AJ211)</f>
        <v>0</v>
      </c>
      <c r="W163" s="195">
        <f>MAX(Detailed_Demanding_x_Doc_Attrib!AM211:AW211)</f>
        <v>0</v>
      </c>
      <c r="X163" s="195">
        <f>MAX(Detailed_Demanding_x_Doc_Attrib!AX211)</f>
        <v>0</v>
      </c>
      <c r="Y163" s="195">
        <f>MAX(Detailed_Demanding_x_Doc_Attrib!AY211)</f>
        <v>0</v>
      </c>
      <c r="Z163" s="195">
        <f>MAX(Detailed_Demanding_x_Doc_Attrib!BC211:BE211)</f>
        <v>0</v>
      </c>
      <c r="AA163" s="195">
        <f>MAX(Detailed_Demanding_x_Doc_Attrib!BJ211:BQ211)</f>
        <v>0</v>
      </c>
      <c r="AB163" s="195">
        <f>MAX(Detailed_Demanding_x_Doc_Attrib!BO211:BV211)</f>
        <v>0</v>
      </c>
      <c r="AC163" s="195">
        <f>MAX(Detailed_Demanding_x_Doc_Attrib!BF211:BI211, Detailed_Demanding_x_Doc_Attrib!BP211:BQ211, Detailed_Demanding_x_Doc_Attrib!BW211:BX211)</f>
        <v>0</v>
      </c>
      <c r="AD163" s="195">
        <f>MAX(Detailed_Demanding_x_Doc_Attrib!BF211:BX211)</f>
        <v>0</v>
      </c>
      <c r="AE163" s="195">
        <f>Detailed_Demanding_x_Doc_Attrib!BY211</f>
        <v>0</v>
      </c>
      <c r="AF163" s="195">
        <f>MAX(Detailed_Demanding_x_Doc_Attrib!BZ211)</f>
        <v>0</v>
      </c>
      <c r="AG163" s="195">
        <f>MAX(Detailed_Demanding_x_Doc_Attrib!CA211)</f>
        <v>0</v>
      </c>
      <c r="AH163" s="195">
        <f>MAX(Detailed_Demanding_x_Doc_Attrib!CB211)</f>
        <v>2.028169014084507</v>
      </c>
      <c r="AI163" s="195">
        <f>MAX(Detailed_Demanding_x_Doc_Attrib!CC211)</f>
        <v>0</v>
      </c>
      <c r="AJ163" s="195">
        <f>MAX(Detailed_Demanding_x_Doc_Attrib!CD211)</f>
        <v>0</v>
      </c>
      <c r="AK163" s="195">
        <f>MAX(Detailed_Demanding_x_Doc_Attrib!CE211)</f>
        <v>0</v>
      </c>
      <c r="AL163" s="195">
        <f>MAX(Detailed_Demanding_x_Doc_Attrib!CF211:CF211)</f>
        <v>0</v>
      </c>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row>
    <row r="164" spans="1:102">
      <c r="A164" s="82" t="s">
        <v>638</v>
      </c>
      <c r="B164" s="82" t="s">
        <v>645</v>
      </c>
      <c r="C164" s="82" t="s">
        <v>607</v>
      </c>
      <c r="D164" s="82" t="s">
        <v>638</v>
      </c>
      <c r="E164" s="165" t="s">
        <v>717</v>
      </c>
      <c r="F164" s="195">
        <f>MAX(Detailed_Demanding_x_Doc_Attrib!I212:L212)</f>
        <v>0</v>
      </c>
      <c r="G164" s="195">
        <f>MAX(Detailed_Demanding_x_Doc_Attrib!N212:O212)</f>
        <v>0</v>
      </c>
      <c r="H164" s="195">
        <f>Detailed_Demanding_x_Doc_Attrib!P212</f>
        <v>0</v>
      </c>
      <c r="I164" s="195">
        <f>Detailed_Demanding_x_Doc_Attrib!Q212</f>
        <v>0</v>
      </c>
      <c r="J164" s="195">
        <f t="shared" si="2"/>
        <v>0</v>
      </c>
      <c r="K164" s="195">
        <f>Detailed_Demanding_x_Doc_Attrib!R212</f>
        <v>0</v>
      </c>
      <c r="L164" s="195">
        <f>Detailed_Demanding_x_Doc_Attrib!S212</f>
        <v>0</v>
      </c>
      <c r="M164" s="195">
        <f>Detailed_Demanding_x_Doc_Attrib!T212</f>
        <v>0</v>
      </c>
      <c r="N164" s="195">
        <f>Detailed_Demanding_x_Doc_Attrib!U212</f>
        <v>0</v>
      </c>
      <c r="O164" s="195">
        <f>Detailed_Demanding_x_Doc_Attrib!V212</f>
        <v>4.507042253521127</v>
      </c>
      <c r="P164" s="195">
        <f>Detailed_Demanding_x_Doc_Attrib!W212</f>
        <v>0</v>
      </c>
      <c r="Q164" s="195">
        <f>Detailed_Demanding_x_Doc_Attrib!X212</f>
        <v>0</v>
      </c>
      <c r="R164" s="195">
        <f>MAX(Detailed_Demanding_x_Doc_Attrib!Z212:AB212)</f>
        <v>0</v>
      </c>
      <c r="S164" s="195">
        <f>MAX(Detailed_Demanding_x_Doc_Attrib!AC212)</f>
        <v>0</v>
      </c>
      <c r="T164" s="195">
        <f>MAX(Detailed_Demanding_x_Doc_Attrib!AD212:AF212)</f>
        <v>0</v>
      </c>
      <c r="U164" s="195">
        <f>MAX(Detailed_Demanding_x_Doc_Attrib!AG212:AH212)</f>
        <v>0</v>
      </c>
      <c r="V164" s="195">
        <f>MAX(Detailed_Demanding_x_Doc_Attrib!AJ212)</f>
        <v>0</v>
      </c>
      <c r="W164" s="195">
        <f>MAX(Detailed_Demanding_x_Doc_Attrib!AM212:AW212)</f>
        <v>0</v>
      </c>
      <c r="X164" s="195">
        <f>MAX(Detailed_Demanding_x_Doc_Attrib!AX212)</f>
        <v>0</v>
      </c>
      <c r="Y164" s="195">
        <f>MAX(Detailed_Demanding_x_Doc_Attrib!AY212)</f>
        <v>0</v>
      </c>
      <c r="Z164" s="195">
        <f>MAX(Detailed_Demanding_x_Doc_Attrib!BC212:BE212)</f>
        <v>0</v>
      </c>
      <c r="AA164" s="195">
        <f>MAX(Detailed_Demanding_x_Doc_Attrib!BJ212:BQ212)</f>
        <v>0</v>
      </c>
      <c r="AB164" s="195">
        <f>MAX(Detailed_Demanding_x_Doc_Attrib!BO212:BV212)</f>
        <v>0</v>
      </c>
      <c r="AC164" s="195">
        <f>MAX(Detailed_Demanding_x_Doc_Attrib!BF212:BI212, Detailed_Demanding_x_Doc_Attrib!BP212:BQ212, Detailed_Demanding_x_Doc_Attrib!BW212:BX212)</f>
        <v>0</v>
      </c>
      <c r="AD164" s="195">
        <f>MAX(Detailed_Demanding_x_Doc_Attrib!BF212:BX212)</f>
        <v>0</v>
      </c>
      <c r="AE164" s="195">
        <f>Detailed_Demanding_x_Doc_Attrib!BY212</f>
        <v>0</v>
      </c>
      <c r="AF164" s="195">
        <f>MAX(Detailed_Demanding_x_Doc_Attrib!BZ212)</f>
        <v>0</v>
      </c>
      <c r="AG164" s="195">
        <f>MAX(Detailed_Demanding_x_Doc_Attrib!CA212)</f>
        <v>0</v>
      </c>
      <c r="AH164" s="195">
        <f>MAX(Detailed_Demanding_x_Doc_Attrib!CB212)</f>
        <v>2.535211267605634</v>
      </c>
      <c r="AI164" s="195">
        <f>MAX(Detailed_Demanding_x_Doc_Attrib!CC212)</f>
        <v>0</v>
      </c>
      <c r="AJ164" s="195">
        <f>MAX(Detailed_Demanding_x_Doc_Attrib!CD212)</f>
        <v>0</v>
      </c>
      <c r="AK164" s="195">
        <f>MAX(Detailed_Demanding_x_Doc_Attrib!CE212)</f>
        <v>0</v>
      </c>
      <c r="AL164" s="195">
        <f>MAX(Detailed_Demanding_x_Doc_Attrib!CF212:CF212)</f>
        <v>0</v>
      </c>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row>
    <row r="165" spans="1:102">
      <c r="A165" s="82" t="s">
        <v>638</v>
      </c>
      <c r="B165" s="82" t="s">
        <v>645</v>
      </c>
      <c r="C165" s="82" t="s">
        <v>607</v>
      </c>
      <c r="D165" s="82" t="s">
        <v>638</v>
      </c>
      <c r="E165" s="165" t="s">
        <v>715</v>
      </c>
      <c r="F165" s="195">
        <f>MAX(Detailed_Demanding_x_Doc_Attrib!I213:L213)</f>
        <v>0</v>
      </c>
      <c r="G165" s="195">
        <f>MAX(Detailed_Demanding_x_Doc_Attrib!N213:O213)</f>
        <v>0</v>
      </c>
      <c r="H165" s="195">
        <f>Detailed_Demanding_x_Doc_Attrib!P213</f>
        <v>0</v>
      </c>
      <c r="I165" s="195">
        <f>Detailed_Demanding_x_Doc_Attrib!Q213</f>
        <v>0</v>
      </c>
      <c r="J165" s="195">
        <f t="shared" si="2"/>
        <v>0</v>
      </c>
      <c r="K165" s="195">
        <f>Detailed_Demanding_x_Doc_Attrib!R213</f>
        <v>0</v>
      </c>
      <c r="L165" s="195">
        <f>Detailed_Demanding_x_Doc_Attrib!S213</f>
        <v>0</v>
      </c>
      <c r="M165" s="195">
        <f>Detailed_Demanding_x_Doc_Attrib!T213</f>
        <v>0</v>
      </c>
      <c r="N165" s="195">
        <f>Detailed_Demanding_x_Doc_Attrib!U213</f>
        <v>0</v>
      </c>
      <c r="O165" s="195">
        <f>Detailed_Demanding_x_Doc_Attrib!V213</f>
        <v>0</v>
      </c>
      <c r="P165" s="195">
        <f>Detailed_Demanding_x_Doc_Attrib!W213</f>
        <v>0</v>
      </c>
      <c r="Q165" s="195">
        <f>Detailed_Demanding_x_Doc_Attrib!X213</f>
        <v>0</v>
      </c>
      <c r="R165" s="195">
        <f>MAX(Detailed_Demanding_x_Doc_Attrib!Z213:AB213)</f>
        <v>0</v>
      </c>
      <c r="S165" s="195">
        <f>MAX(Detailed_Demanding_x_Doc_Attrib!AC213)</f>
        <v>0</v>
      </c>
      <c r="T165" s="195">
        <f>MAX(Detailed_Demanding_x_Doc_Attrib!AD213:AF213)</f>
        <v>0</v>
      </c>
      <c r="U165" s="195">
        <f>MAX(Detailed_Demanding_x_Doc_Attrib!AG213:AH213)</f>
        <v>0</v>
      </c>
      <c r="V165" s="195">
        <f>MAX(Detailed_Demanding_x_Doc_Attrib!AJ213)</f>
        <v>0</v>
      </c>
      <c r="W165" s="195">
        <f>MAX(Detailed_Demanding_x_Doc_Attrib!AM213:AW213)</f>
        <v>0</v>
      </c>
      <c r="X165" s="195">
        <f>MAX(Detailed_Demanding_x_Doc_Attrib!AX213)</f>
        <v>0</v>
      </c>
      <c r="Y165" s="195">
        <f>MAX(Detailed_Demanding_x_Doc_Attrib!AY213)</f>
        <v>0</v>
      </c>
      <c r="Z165" s="195">
        <f>MAX(Detailed_Demanding_x_Doc_Attrib!BC213:BE213)</f>
        <v>0</v>
      </c>
      <c r="AA165" s="195">
        <f>MAX(Detailed_Demanding_x_Doc_Attrib!BJ213:BQ213)</f>
        <v>0</v>
      </c>
      <c r="AB165" s="195">
        <f>MAX(Detailed_Demanding_x_Doc_Attrib!BO213:BV213)</f>
        <v>0</v>
      </c>
      <c r="AC165" s="195">
        <f>MAX(Detailed_Demanding_x_Doc_Attrib!BF213:BI213, Detailed_Demanding_x_Doc_Attrib!BP213:BQ213, Detailed_Demanding_x_Doc_Attrib!BW213:BX213)</f>
        <v>0</v>
      </c>
      <c r="AD165" s="195">
        <f>MAX(Detailed_Demanding_x_Doc_Attrib!BF213:BX213)</f>
        <v>0</v>
      </c>
      <c r="AE165" s="195">
        <f>Detailed_Demanding_x_Doc_Attrib!BY213</f>
        <v>0</v>
      </c>
      <c r="AF165" s="195">
        <f>MAX(Detailed_Demanding_x_Doc_Attrib!BZ213)</f>
        <v>0</v>
      </c>
      <c r="AG165" s="195">
        <f>MAX(Detailed_Demanding_x_Doc_Attrib!CA213)</f>
        <v>0</v>
      </c>
      <c r="AH165" s="195">
        <f>MAX(Detailed_Demanding_x_Doc_Attrib!CB213)</f>
        <v>0.90140845070422537</v>
      </c>
      <c r="AI165" s="195">
        <f>MAX(Detailed_Demanding_x_Doc_Attrib!CC213)</f>
        <v>0</v>
      </c>
      <c r="AJ165" s="195">
        <f>MAX(Detailed_Demanding_x_Doc_Attrib!CD213)</f>
        <v>0</v>
      </c>
      <c r="AK165" s="195">
        <f>MAX(Detailed_Demanding_x_Doc_Attrib!CE213)</f>
        <v>0</v>
      </c>
      <c r="AL165" s="195">
        <f>MAX(Detailed_Demanding_x_Doc_Attrib!CF213:CF213)</f>
        <v>0</v>
      </c>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row>
    <row r="166" spans="1:102">
      <c r="A166" s="82" t="s">
        <v>638</v>
      </c>
      <c r="B166" s="82" t="s">
        <v>645</v>
      </c>
      <c r="C166" s="82" t="s">
        <v>273</v>
      </c>
      <c r="D166" s="82" t="s">
        <v>638</v>
      </c>
      <c r="E166" s="165" t="s">
        <v>649</v>
      </c>
      <c r="F166" s="195">
        <f>MAX(Detailed_Demanding_x_Doc_Attrib!I214:L214)</f>
        <v>0</v>
      </c>
      <c r="G166" s="195">
        <f>MAX(Detailed_Demanding_x_Doc_Attrib!N214:O214)</f>
        <v>0</v>
      </c>
      <c r="H166" s="195">
        <f>Detailed_Demanding_x_Doc_Attrib!P214</f>
        <v>0</v>
      </c>
      <c r="I166" s="195">
        <f>Detailed_Demanding_x_Doc_Attrib!Q214</f>
        <v>0</v>
      </c>
      <c r="J166" s="195">
        <f t="shared" si="2"/>
        <v>0</v>
      </c>
      <c r="K166" s="195">
        <f>Detailed_Demanding_x_Doc_Attrib!R214</f>
        <v>0</v>
      </c>
      <c r="L166" s="195">
        <f>Detailed_Demanding_x_Doc_Attrib!S214</f>
        <v>0</v>
      </c>
      <c r="M166" s="195">
        <f>Detailed_Demanding_x_Doc_Attrib!T214</f>
        <v>0</v>
      </c>
      <c r="N166" s="195">
        <f>Detailed_Demanding_x_Doc_Attrib!U214</f>
        <v>0</v>
      </c>
      <c r="O166" s="195">
        <f>Detailed_Demanding_x_Doc_Attrib!V214</f>
        <v>0</v>
      </c>
      <c r="P166" s="195">
        <f>Detailed_Demanding_x_Doc_Attrib!W214</f>
        <v>0</v>
      </c>
      <c r="Q166" s="195">
        <f>Detailed_Demanding_x_Doc_Attrib!X214</f>
        <v>0</v>
      </c>
      <c r="R166" s="195">
        <f>MAX(Detailed_Demanding_x_Doc_Attrib!Z214:AB214)</f>
        <v>0</v>
      </c>
      <c r="S166" s="195">
        <f>MAX(Detailed_Demanding_x_Doc_Attrib!AC214)</f>
        <v>0</v>
      </c>
      <c r="T166" s="195">
        <f>MAX(Detailed_Demanding_x_Doc_Attrib!AD214:AF214)</f>
        <v>0</v>
      </c>
      <c r="U166" s="195">
        <f>MAX(Detailed_Demanding_x_Doc_Attrib!AG214:AH214)</f>
        <v>0</v>
      </c>
      <c r="V166" s="195">
        <f>MAX(Detailed_Demanding_x_Doc_Attrib!AJ214)</f>
        <v>0</v>
      </c>
      <c r="W166" s="195">
        <f>MAX(Detailed_Demanding_x_Doc_Attrib!AM214:AW214)</f>
        <v>0</v>
      </c>
      <c r="X166" s="195">
        <f>MAX(Detailed_Demanding_x_Doc_Attrib!AX214)</f>
        <v>0</v>
      </c>
      <c r="Y166" s="195">
        <f>MAX(Detailed_Demanding_x_Doc_Attrib!AY214)</f>
        <v>0</v>
      </c>
      <c r="Z166" s="195">
        <f>MAX(Detailed_Demanding_x_Doc_Attrib!BC214:BE214)</f>
        <v>0</v>
      </c>
      <c r="AA166" s="195">
        <f>MAX(Detailed_Demanding_x_Doc_Attrib!BJ214:BQ214)</f>
        <v>0</v>
      </c>
      <c r="AB166" s="195">
        <f>MAX(Detailed_Demanding_x_Doc_Attrib!BO214:BV214)</f>
        <v>0</v>
      </c>
      <c r="AC166" s="195">
        <f>MAX(Detailed_Demanding_x_Doc_Attrib!BF214:BI214, Detailed_Demanding_x_Doc_Attrib!BP214:BQ214, Detailed_Demanding_x_Doc_Attrib!BW214:BX214)</f>
        <v>0</v>
      </c>
      <c r="AD166" s="195">
        <f>MAX(Detailed_Demanding_x_Doc_Attrib!BF214:BX214)</f>
        <v>0</v>
      </c>
      <c r="AE166" s="195">
        <f>Detailed_Demanding_x_Doc_Attrib!BY214</f>
        <v>0</v>
      </c>
      <c r="AF166" s="195">
        <f>MAX(Detailed_Demanding_x_Doc_Attrib!BZ214)</f>
        <v>0</v>
      </c>
      <c r="AG166" s="195">
        <f>MAX(Detailed_Demanding_x_Doc_Attrib!CA214)</f>
        <v>0</v>
      </c>
      <c r="AH166" s="195">
        <f>MAX(Detailed_Demanding_x_Doc_Attrib!CB214)</f>
        <v>0.90140845070422537</v>
      </c>
      <c r="AI166" s="195">
        <f>MAX(Detailed_Demanding_x_Doc_Attrib!CC214)</f>
        <v>0</v>
      </c>
      <c r="AJ166" s="195">
        <f>MAX(Detailed_Demanding_x_Doc_Attrib!CD214)</f>
        <v>0</v>
      </c>
      <c r="AK166" s="195">
        <f>MAX(Detailed_Demanding_x_Doc_Attrib!CE214)</f>
        <v>0</v>
      </c>
      <c r="AL166" s="195">
        <f>MAX(Detailed_Demanding_x_Doc_Attrib!CF214:CF214)</f>
        <v>0</v>
      </c>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row>
    <row r="167" spans="1:102">
      <c r="A167" s="82" t="s">
        <v>638</v>
      </c>
      <c r="B167" s="82" t="s">
        <v>645</v>
      </c>
      <c r="C167" s="82" t="s">
        <v>607</v>
      </c>
      <c r="D167" s="82" t="s">
        <v>638</v>
      </c>
      <c r="E167" s="165" t="s">
        <v>651</v>
      </c>
      <c r="F167" s="195">
        <f>MAX(Detailed_Demanding_x_Doc_Attrib!I215:L215)</f>
        <v>0</v>
      </c>
      <c r="G167" s="195">
        <f>MAX(Detailed_Demanding_x_Doc_Attrib!N215:O215)</f>
        <v>0</v>
      </c>
      <c r="H167" s="195">
        <f>Detailed_Demanding_x_Doc_Attrib!P215</f>
        <v>0</v>
      </c>
      <c r="I167" s="195">
        <f>Detailed_Demanding_x_Doc_Attrib!Q215</f>
        <v>0</v>
      </c>
      <c r="J167" s="195">
        <f t="shared" si="2"/>
        <v>0</v>
      </c>
      <c r="K167" s="195">
        <f>Detailed_Demanding_x_Doc_Attrib!R215</f>
        <v>0</v>
      </c>
      <c r="L167" s="195">
        <f>Detailed_Demanding_x_Doc_Attrib!S215</f>
        <v>0</v>
      </c>
      <c r="M167" s="195">
        <f>Detailed_Demanding_x_Doc_Attrib!T215</f>
        <v>0</v>
      </c>
      <c r="N167" s="195">
        <f>Detailed_Demanding_x_Doc_Attrib!U215</f>
        <v>0</v>
      </c>
      <c r="O167" s="195">
        <f>Detailed_Demanding_x_Doc_Attrib!V215</f>
        <v>0</v>
      </c>
      <c r="P167" s="195">
        <f>Detailed_Demanding_x_Doc_Attrib!W215</f>
        <v>0</v>
      </c>
      <c r="Q167" s="195">
        <f>Detailed_Demanding_x_Doc_Attrib!X215</f>
        <v>0</v>
      </c>
      <c r="R167" s="195">
        <f>MAX(Detailed_Demanding_x_Doc_Attrib!Z215:AB215)</f>
        <v>0</v>
      </c>
      <c r="S167" s="195">
        <f>MAX(Detailed_Demanding_x_Doc_Attrib!AC215)</f>
        <v>0</v>
      </c>
      <c r="T167" s="195">
        <f>MAX(Detailed_Demanding_x_Doc_Attrib!AD215:AF215)</f>
        <v>0</v>
      </c>
      <c r="U167" s="195">
        <f>MAX(Detailed_Demanding_x_Doc_Attrib!AG215:AH215)</f>
        <v>0</v>
      </c>
      <c r="V167" s="195">
        <f>MAX(Detailed_Demanding_x_Doc_Attrib!AJ215)</f>
        <v>0</v>
      </c>
      <c r="W167" s="195">
        <f>MAX(Detailed_Demanding_x_Doc_Attrib!AM215:AW215)</f>
        <v>0</v>
      </c>
      <c r="X167" s="195">
        <f>MAX(Detailed_Demanding_x_Doc_Attrib!AX215)</f>
        <v>0</v>
      </c>
      <c r="Y167" s="195">
        <f>MAX(Detailed_Demanding_x_Doc_Attrib!AY215)</f>
        <v>0</v>
      </c>
      <c r="Z167" s="195">
        <f>MAX(Detailed_Demanding_x_Doc_Attrib!BC215:BE215)</f>
        <v>0</v>
      </c>
      <c r="AA167" s="195">
        <f>MAX(Detailed_Demanding_x_Doc_Attrib!BJ215:BQ215)</f>
        <v>0</v>
      </c>
      <c r="AB167" s="195">
        <f>MAX(Detailed_Demanding_x_Doc_Attrib!BO215:BV215)</f>
        <v>0</v>
      </c>
      <c r="AC167" s="195">
        <f>MAX(Detailed_Demanding_x_Doc_Attrib!BF215:BI215, Detailed_Demanding_x_Doc_Attrib!BP215:BQ215, Detailed_Demanding_x_Doc_Attrib!BW215:BX215)</f>
        <v>0</v>
      </c>
      <c r="AD167" s="195">
        <f>MAX(Detailed_Demanding_x_Doc_Attrib!BF215:BX215)</f>
        <v>0</v>
      </c>
      <c r="AE167" s="195">
        <f>Detailed_Demanding_x_Doc_Attrib!BY215</f>
        <v>0</v>
      </c>
      <c r="AF167" s="195">
        <f>MAX(Detailed_Demanding_x_Doc_Attrib!BZ215)</f>
        <v>0</v>
      </c>
      <c r="AG167" s="195">
        <f>MAX(Detailed_Demanding_x_Doc_Attrib!CA215)</f>
        <v>0</v>
      </c>
      <c r="AH167" s="195">
        <f>MAX(Detailed_Demanding_x_Doc_Attrib!CB215)</f>
        <v>1.5211267605633803</v>
      </c>
      <c r="AI167" s="195">
        <f>MAX(Detailed_Demanding_x_Doc_Attrib!CC215)</f>
        <v>0</v>
      </c>
      <c r="AJ167" s="195">
        <f>MAX(Detailed_Demanding_x_Doc_Attrib!CD215)</f>
        <v>0</v>
      </c>
      <c r="AK167" s="195">
        <f>MAX(Detailed_Demanding_x_Doc_Attrib!CE215)</f>
        <v>0</v>
      </c>
      <c r="AL167" s="195">
        <f>MAX(Detailed_Demanding_x_Doc_Attrib!CF215:CF215)</f>
        <v>0</v>
      </c>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row>
    <row r="168" spans="1:102">
      <c r="A168" s="82" t="s">
        <v>638</v>
      </c>
      <c r="B168" s="82" t="s">
        <v>645</v>
      </c>
      <c r="C168" s="82" t="s">
        <v>607</v>
      </c>
      <c r="D168" s="82" t="s">
        <v>638</v>
      </c>
      <c r="E168" s="165" t="s">
        <v>695</v>
      </c>
      <c r="F168" s="195">
        <f>MAX(Detailed_Demanding_x_Doc_Attrib!I216:L216)</f>
        <v>0</v>
      </c>
      <c r="G168" s="195">
        <f>MAX(Detailed_Demanding_x_Doc_Attrib!N216:O216)</f>
        <v>0</v>
      </c>
      <c r="H168" s="195">
        <f>Detailed_Demanding_x_Doc_Attrib!P216</f>
        <v>0</v>
      </c>
      <c r="I168" s="195">
        <f>Detailed_Demanding_x_Doc_Attrib!Q216</f>
        <v>0</v>
      </c>
      <c r="J168" s="195">
        <f t="shared" si="2"/>
        <v>0</v>
      </c>
      <c r="K168" s="195">
        <f>Detailed_Demanding_x_Doc_Attrib!R216</f>
        <v>0</v>
      </c>
      <c r="L168" s="195">
        <f>Detailed_Demanding_x_Doc_Attrib!S216</f>
        <v>0</v>
      </c>
      <c r="M168" s="195">
        <f>Detailed_Demanding_x_Doc_Attrib!T216</f>
        <v>0</v>
      </c>
      <c r="N168" s="195">
        <f>Detailed_Demanding_x_Doc_Attrib!U216</f>
        <v>0</v>
      </c>
      <c r="O168" s="195">
        <f>Detailed_Demanding_x_Doc_Attrib!V216</f>
        <v>0</v>
      </c>
      <c r="P168" s="195">
        <f>Detailed_Demanding_x_Doc_Attrib!W216</f>
        <v>0</v>
      </c>
      <c r="Q168" s="195">
        <f>Detailed_Demanding_x_Doc_Attrib!X216</f>
        <v>0</v>
      </c>
      <c r="R168" s="195">
        <f>MAX(Detailed_Demanding_x_Doc_Attrib!Z216:AB216)</f>
        <v>0</v>
      </c>
      <c r="S168" s="195">
        <f>MAX(Detailed_Demanding_x_Doc_Attrib!AC216)</f>
        <v>0</v>
      </c>
      <c r="T168" s="195">
        <f>MAX(Detailed_Demanding_x_Doc_Attrib!AD216:AF216)</f>
        <v>0</v>
      </c>
      <c r="U168" s="195">
        <f>MAX(Detailed_Demanding_x_Doc_Attrib!AG216:AH216)</f>
        <v>0</v>
      </c>
      <c r="V168" s="195">
        <f>MAX(Detailed_Demanding_x_Doc_Attrib!AJ216)</f>
        <v>0</v>
      </c>
      <c r="W168" s="195">
        <f>MAX(Detailed_Demanding_x_Doc_Attrib!AM216:AW216)</f>
        <v>0</v>
      </c>
      <c r="X168" s="195">
        <f>MAX(Detailed_Demanding_x_Doc_Attrib!AX216)</f>
        <v>0</v>
      </c>
      <c r="Y168" s="195">
        <f>MAX(Detailed_Demanding_x_Doc_Attrib!AY216)</f>
        <v>0</v>
      </c>
      <c r="Z168" s="195">
        <f>MAX(Detailed_Demanding_x_Doc_Attrib!BC216:BE216)</f>
        <v>0</v>
      </c>
      <c r="AA168" s="195">
        <f>MAX(Detailed_Demanding_x_Doc_Attrib!BJ216:BQ216)</f>
        <v>0</v>
      </c>
      <c r="AB168" s="195">
        <f>MAX(Detailed_Demanding_x_Doc_Attrib!BO216:BV216)</f>
        <v>0</v>
      </c>
      <c r="AC168" s="195">
        <f>MAX(Detailed_Demanding_x_Doc_Attrib!BF216:BI216, Detailed_Demanding_x_Doc_Attrib!BP216:BQ216, Detailed_Demanding_x_Doc_Attrib!BW216:BX216)</f>
        <v>0</v>
      </c>
      <c r="AD168" s="195">
        <f>MAX(Detailed_Demanding_x_Doc_Attrib!BF216:BX216)</f>
        <v>0</v>
      </c>
      <c r="AE168" s="195">
        <f>Detailed_Demanding_x_Doc_Attrib!BY216</f>
        <v>0</v>
      </c>
      <c r="AF168" s="195">
        <f>MAX(Detailed_Demanding_x_Doc_Attrib!BZ216)</f>
        <v>0</v>
      </c>
      <c r="AG168" s="195">
        <f>MAX(Detailed_Demanding_x_Doc_Attrib!CA216)</f>
        <v>0</v>
      </c>
      <c r="AH168" s="195">
        <f>MAX(Detailed_Demanding_x_Doc_Attrib!CB216)</f>
        <v>0.90140845070422537</v>
      </c>
      <c r="AI168" s="195">
        <f>MAX(Detailed_Demanding_x_Doc_Attrib!CC216)</f>
        <v>0</v>
      </c>
      <c r="AJ168" s="195">
        <f>MAX(Detailed_Demanding_x_Doc_Attrib!CD216)</f>
        <v>0</v>
      </c>
      <c r="AK168" s="195">
        <f>MAX(Detailed_Demanding_x_Doc_Attrib!CE216)</f>
        <v>0</v>
      </c>
      <c r="AL168" s="195">
        <f>MAX(Detailed_Demanding_x_Doc_Attrib!CF216:CF216)</f>
        <v>0</v>
      </c>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row>
    <row r="169" spans="1:102">
      <c r="A169" s="82" t="s">
        <v>638</v>
      </c>
      <c r="B169" s="82" t="s">
        <v>645</v>
      </c>
      <c r="C169" s="82" t="s">
        <v>607</v>
      </c>
      <c r="D169" s="82" t="s">
        <v>638</v>
      </c>
      <c r="E169" s="165" t="s">
        <v>712</v>
      </c>
      <c r="F169" s="195">
        <f>MAX(Detailed_Demanding_x_Doc_Attrib!I217:L217)</f>
        <v>0</v>
      </c>
      <c r="G169" s="195">
        <f>MAX(Detailed_Demanding_x_Doc_Attrib!N217:O217)</f>
        <v>0</v>
      </c>
      <c r="H169" s="195">
        <f>Detailed_Demanding_x_Doc_Attrib!P217</f>
        <v>0</v>
      </c>
      <c r="I169" s="195">
        <f>Detailed_Demanding_x_Doc_Attrib!Q217</f>
        <v>0</v>
      </c>
      <c r="J169" s="195">
        <f t="shared" si="2"/>
        <v>0</v>
      </c>
      <c r="K169" s="195">
        <f>Detailed_Demanding_x_Doc_Attrib!R217</f>
        <v>0</v>
      </c>
      <c r="L169" s="195">
        <f>Detailed_Demanding_x_Doc_Attrib!S217</f>
        <v>0</v>
      </c>
      <c r="M169" s="195">
        <f>Detailed_Demanding_x_Doc_Attrib!T217</f>
        <v>0</v>
      </c>
      <c r="N169" s="195">
        <f>Detailed_Demanding_x_Doc_Attrib!U217</f>
        <v>0</v>
      </c>
      <c r="O169" s="195">
        <f>Detailed_Demanding_x_Doc_Attrib!V217</f>
        <v>0</v>
      </c>
      <c r="P169" s="195">
        <f>Detailed_Demanding_x_Doc_Attrib!W217</f>
        <v>0</v>
      </c>
      <c r="Q169" s="195">
        <f>Detailed_Demanding_x_Doc_Attrib!X217</f>
        <v>0</v>
      </c>
      <c r="R169" s="195">
        <f>MAX(Detailed_Demanding_x_Doc_Attrib!Z217:AB217)</f>
        <v>0</v>
      </c>
      <c r="S169" s="195">
        <f>MAX(Detailed_Demanding_x_Doc_Attrib!AC217)</f>
        <v>0</v>
      </c>
      <c r="T169" s="195">
        <f>MAX(Detailed_Demanding_x_Doc_Attrib!AD217:AF217)</f>
        <v>0</v>
      </c>
      <c r="U169" s="195">
        <f>MAX(Detailed_Demanding_x_Doc_Attrib!AG217:AH217)</f>
        <v>0</v>
      </c>
      <c r="V169" s="195">
        <f>MAX(Detailed_Demanding_x_Doc_Attrib!AJ217)</f>
        <v>0</v>
      </c>
      <c r="W169" s="195">
        <f>MAX(Detailed_Demanding_x_Doc_Attrib!AM217:AW217)</f>
        <v>7.0422535211267609E-2</v>
      </c>
      <c r="X169" s="195">
        <f>MAX(Detailed_Demanding_x_Doc_Attrib!AX217)</f>
        <v>0</v>
      </c>
      <c r="Y169" s="195">
        <f>MAX(Detailed_Demanding_x_Doc_Attrib!AY217)</f>
        <v>0</v>
      </c>
      <c r="Z169" s="195">
        <f>MAX(Detailed_Demanding_x_Doc_Attrib!BC217:BE217)</f>
        <v>0</v>
      </c>
      <c r="AA169" s="195">
        <f>MAX(Detailed_Demanding_x_Doc_Attrib!BJ217:BQ217)</f>
        <v>0</v>
      </c>
      <c r="AB169" s="195">
        <f>MAX(Detailed_Demanding_x_Doc_Attrib!BO217:BV217)</f>
        <v>0</v>
      </c>
      <c r="AC169" s="195">
        <f>MAX(Detailed_Demanding_x_Doc_Attrib!BF217:BI217, Detailed_Demanding_x_Doc_Attrib!BP217:BQ217, Detailed_Demanding_x_Doc_Attrib!BW217:BX217)</f>
        <v>0</v>
      </c>
      <c r="AD169" s="195">
        <f>MAX(Detailed_Demanding_x_Doc_Attrib!BF217:BX217)</f>
        <v>0</v>
      </c>
      <c r="AE169" s="195">
        <f>Detailed_Demanding_x_Doc_Attrib!BY217</f>
        <v>0</v>
      </c>
      <c r="AF169" s="195">
        <f>MAX(Detailed_Demanding_x_Doc_Attrib!BZ217)</f>
        <v>0</v>
      </c>
      <c r="AG169" s="195">
        <f>MAX(Detailed_Demanding_x_Doc_Attrib!CA217)</f>
        <v>0</v>
      </c>
      <c r="AH169" s="195">
        <f>MAX(Detailed_Demanding_x_Doc_Attrib!CB217)</f>
        <v>0.28450704225352114</v>
      </c>
      <c r="AI169" s="195">
        <f>MAX(Detailed_Demanding_x_Doc_Attrib!CC217)</f>
        <v>0</v>
      </c>
      <c r="AJ169" s="195">
        <f>MAX(Detailed_Demanding_x_Doc_Attrib!CD217)</f>
        <v>0</v>
      </c>
      <c r="AK169" s="195">
        <f>MAX(Detailed_Demanding_x_Doc_Attrib!CE217)</f>
        <v>0</v>
      </c>
      <c r="AL169" s="195">
        <f>MAX(Detailed_Demanding_x_Doc_Attrib!CF217:CF217)</f>
        <v>0</v>
      </c>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row>
    <row r="170" spans="1:102">
      <c r="A170" s="82" t="s">
        <v>638</v>
      </c>
      <c r="B170" s="82" t="s">
        <v>645</v>
      </c>
      <c r="C170" s="82" t="s">
        <v>607</v>
      </c>
      <c r="D170" s="82" t="s">
        <v>638</v>
      </c>
      <c r="E170" s="165" t="s">
        <v>704</v>
      </c>
      <c r="F170" s="195">
        <f>MAX(Detailed_Demanding_x_Doc_Attrib!I218:L218)</f>
        <v>0</v>
      </c>
      <c r="G170" s="195">
        <f>MAX(Detailed_Demanding_x_Doc_Attrib!N218:O218)</f>
        <v>0</v>
      </c>
      <c r="H170" s="195">
        <f>Detailed_Demanding_x_Doc_Attrib!P218</f>
        <v>0</v>
      </c>
      <c r="I170" s="195">
        <f>Detailed_Demanding_x_Doc_Attrib!Q218</f>
        <v>0</v>
      </c>
      <c r="J170" s="195">
        <f t="shared" si="2"/>
        <v>0</v>
      </c>
      <c r="K170" s="195">
        <f>Detailed_Demanding_x_Doc_Attrib!R218</f>
        <v>0</v>
      </c>
      <c r="L170" s="195">
        <f>Detailed_Demanding_x_Doc_Attrib!S218</f>
        <v>0</v>
      </c>
      <c r="M170" s="195">
        <f>Detailed_Demanding_x_Doc_Attrib!T218</f>
        <v>0</v>
      </c>
      <c r="N170" s="195">
        <f>Detailed_Demanding_x_Doc_Attrib!U218</f>
        <v>0</v>
      </c>
      <c r="O170" s="195">
        <f>Detailed_Demanding_x_Doc_Attrib!V218</f>
        <v>0</v>
      </c>
      <c r="P170" s="195">
        <f>Detailed_Demanding_x_Doc_Attrib!W218</f>
        <v>0</v>
      </c>
      <c r="Q170" s="195">
        <f>Detailed_Demanding_x_Doc_Attrib!X218</f>
        <v>0</v>
      </c>
      <c r="R170" s="195">
        <f>MAX(Detailed_Demanding_x_Doc_Attrib!Z218:AB218)</f>
        <v>0</v>
      </c>
      <c r="S170" s="195">
        <f>MAX(Detailed_Demanding_x_Doc_Attrib!AC218)</f>
        <v>0</v>
      </c>
      <c r="T170" s="195">
        <f>MAX(Detailed_Demanding_x_Doc_Attrib!AD218:AF218)</f>
        <v>0</v>
      </c>
      <c r="U170" s="195">
        <f>MAX(Detailed_Demanding_x_Doc_Attrib!AG218:AH218)</f>
        <v>0</v>
      </c>
      <c r="V170" s="195">
        <f>MAX(Detailed_Demanding_x_Doc_Attrib!AJ218)</f>
        <v>0</v>
      </c>
      <c r="W170" s="195">
        <f>MAX(Detailed_Demanding_x_Doc_Attrib!AM218:AW218)</f>
        <v>0</v>
      </c>
      <c r="X170" s="195">
        <f>MAX(Detailed_Demanding_x_Doc_Attrib!AX218)</f>
        <v>0</v>
      </c>
      <c r="Y170" s="195">
        <f>MAX(Detailed_Demanding_x_Doc_Attrib!AY218)</f>
        <v>0</v>
      </c>
      <c r="Z170" s="195">
        <f>MAX(Detailed_Demanding_x_Doc_Attrib!BC218:BE218)</f>
        <v>0</v>
      </c>
      <c r="AA170" s="195">
        <f>MAX(Detailed_Demanding_x_Doc_Attrib!BJ218:BQ218)</f>
        <v>0</v>
      </c>
      <c r="AB170" s="195">
        <f>MAX(Detailed_Demanding_x_Doc_Attrib!BO218:BV218)</f>
        <v>0</v>
      </c>
      <c r="AC170" s="195">
        <f>MAX(Detailed_Demanding_x_Doc_Attrib!BF218:BI218, Detailed_Demanding_x_Doc_Attrib!BP218:BQ218, Detailed_Demanding_x_Doc_Attrib!BW218:BX218)</f>
        <v>0</v>
      </c>
      <c r="AD170" s="195">
        <f>MAX(Detailed_Demanding_x_Doc_Attrib!BF218:BX218)</f>
        <v>0</v>
      </c>
      <c r="AE170" s="195">
        <f>Detailed_Demanding_x_Doc_Attrib!BY218</f>
        <v>0</v>
      </c>
      <c r="AF170" s="195">
        <f>MAX(Detailed_Demanding_x_Doc_Attrib!BZ218)</f>
        <v>0</v>
      </c>
      <c r="AG170" s="195">
        <f>MAX(Detailed_Demanding_x_Doc_Attrib!CA218)</f>
        <v>0</v>
      </c>
      <c r="AH170" s="195">
        <f>MAX(Detailed_Demanding_x_Doc_Attrib!CB218)</f>
        <v>0</v>
      </c>
      <c r="AI170" s="195">
        <f>MAX(Detailed_Demanding_x_Doc_Attrib!CC218)</f>
        <v>0</v>
      </c>
      <c r="AJ170" s="195">
        <f>MAX(Detailed_Demanding_x_Doc_Attrib!CD218)</f>
        <v>0</v>
      </c>
      <c r="AK170" s="195">
        <f>MAX(Detailed_Demanding_x_Doc_Attrib!CE218)</f>
        <v>0</v>
      </c>
      <c r="AL170" s="195">
        <f>MAX(Detailed_Demanding_x_Doc_Attrib!CF218:CF218)</f>
        <v>0</v>
      </c>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row>
    <row r="171" spans="1:102">
      <c r="A171" s="82" t="s">
        <v>638</v>
      </c>
      <c r="B171" s="82" t="s">
        <v>642</v>
      </c>
      <c r="C171" s="82" t="s">
        <v>273</v>
      </c>
      <c r="D171" s="82" t="s">
        <v>1239</v>
      </c>
      <c r="E171" s="165" t="s">
        <v>1241</v>
      </c>
      <c r="F171" s="195">
        <f>MAX(Detailed_Demanding_x_Doc_Attrib!I219:L219)</f>
        <v>0</v>
      </c>
      <c r="G171" s="195">
        <f>MAX(Detailed_Demanding_x_Doc_Attrib!N219:O219)</f>
        <v>0</v>
      </c>
      <c r="H171" s="195">
        <f>Detailed_Demanding_x_Doc_Attrib!P219</f>
        <v>0</v>
      </c>
      <c r="I171" s="195">
        <f>Detailed_Demanding_x_Doc_Attrib!Q219</f>
        <v>0</v>
      </c>
      <c r="J171" s="195">
        <f t="shared" si="2"/>
        <v>0</v>
      </c>
      <c r="K171" s="195">
        <f>Detailed_Demanding_x_Doc_Attrib!R219</f>
        <v>0</v>
      </c>
      <c r="L171" s="195">
        <f>Detailed_Demanding_x_Doc_Attrib!S219</f>
        <v>0</v>
      </c>
      <c r="M171" s="195">
        <f>Detailed_Demanding_x_Doc_Attrib!T219</f>
        <v>0</v>
      </c>
      <c r="N171" s="195">
        <f>Detailed_Demanding_x_Doc_Attrib!U219</f>
        <v>0</v>
      </c>
      <c r="O171" s="195">
        <f>Detailed_Demanding_x_Doc_Attrib!V219</f>
        <v>0</v>
      </c>
      <c r="P171" s="195">
        <f>Detailed_Demanding_x_Doc_Attrib!W219</f>
        <v>0</v>
      </c>
      <c r="Q171" s="195">
        <f>Detailed_Demanding_x_Doc_Attrib!X219</f>
        <v>0</v>
      </c>
      <c r="R171" s="195">
        <f>MAX(Detailed_Demanding_x_Doc_Attrib!Z219:AB219)</f>
        <v>0</v>
      </c>
      <c r="S171" s="195">
        <f>MAX(Detailed_Demanding_x_Doc_Attrib!AC219)</f>
        <v>0</v>
      </c>
      <c r="T171" s="195">
        <f>MAX(Detailed_Demanding_x_Doc_Attrib!AD219:AF219)</f>
        <v>0</v>
      </c>
      <c r="U171" s="195">
        <f>MAX(Detailed_Demanding_x_Doc_Attrib!AG219:AH219)</f>
        <v>0</v>
      </c>
      <c r="V171" s="195">
        <f>MAX(Detailed_Demanding_x_Doc_Attrib!AJ219)</f>
        <v>0</v>
      </c>
      <c r="W171" s="195">
        <f>MAX(Detailed_Demanding_x_Doc_Attrib!AM219:AW219)</f>
        <v>1.1267605633802817</v>
      </c>
      <c r="X171" s="195">
        <f>MAX(Detailed_Demanding_x_Doc_Attrib!AX219)</f>
        <v>0</v>
      </c>
      <c r="Y171" s="195">
        <f>MAX(Detailed_Demanding_x_Doc_Attrib!AY219)</f>
        <v>0</v>
      </c>
      <c r="Z171" s="195">
        <f>MAX(Detailed_Demanding_x_Doc_Attrib!BC219:BE219)</f>
        <v>0</v>
      </c>
      <c r="AA171" s="195">
        <f>MAX(Detailed_Demanding_x_Doc_Attrib!BJ219:BQ219)</f>
        <v>0</v>
      </c>
      <c r="AB171" s="195">
        <f>MAX(Detailed_Demanding_x_Doc_Attrib!BO219:BV219)</f>
        <v>0</v>
      </c>
      <c r="AC171" s="195">
        <f>MAX(Detailed_Demanding_x_Doc_Attrib!BF219:BI219, Detailed_Demanding_x_Doc_Attrib!BP219:BQ219, Detailed_Demanding_x_Doc_Attrib!BW219:BX219)</f>
        <v>0</v>
      </c>
      <c r="AD171" s="195">
        <f>MAX(Detailed_Demanding_x_Doc_Attrib!BF219:BX219)</f>
        <v>0</v>
      </c>
      <c r="AE171" s="195">
        <f>Detailed_Demanding_x_Doc_Attrib!BY219</f>
        <v>0</v>
      </c>
      <c r="AF171" s="195">
        <f>MAX(Detailed_Demanding_x_Doc_Attrib!BZ219)</f>
        <v>0</v>
      </c>
      <c r="AG171" s="195">
        <f>MAX(Detailed_Demanding_x_Doc_Attrib!CA219)</f>
        <v>0</v>
      </c>
      <c r="AH171" s="195">
        <f>MAX(Detailed_Demanding_x_Doc_Attrib!CB219)</f>
        <v>1.1267605633802817</v>
      </c>
      <c r="AI171" s="195">
        <f>MAX(Detailed_Demanding_x_Doc_Attrib!CC219)</f>
        <v>0</v>
      </c>
      <c r="AJ171" s="195">
        <f>MAX(Detailed_Demanding_x_Doc_Attrib!CD219)</f>
        <v>0</v>
      </c>
      <c r="AK171" s="195">
        <f>MAX(Detailed_Demanding_x_Doc_Attrib!CE219)</f>
        <v>0</v>
      </c>
      <c r="AL171" s="195">
        <f>MAX(Detailed_Demanding_x_Doc_Attrib!CF219:CF219)</f>
        <v>0</v>
      </c>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row>
    <row r="172" spans="1:102">
      <c r="A172" s="82" t="s">
        <v>638</v>
      </c>
      <c r="B172" s="82" t="s">
        <v>645</v>
      </c>
      <c r="C172" s="82" t="s">
        <v>607</v>
      </c>
      <c r="D172" s="82" t="s">
        <v>638</v>
      </c>
      <c r="E172" s="165" t="s">
        <v>702</v>
      </c>
      <c r="F172" s="195">
        <f>MAX(Detailed_Demanding_x_Doc_Attrib!I220:L220)</f>
        <v>0</v>
      </c>
      <c r="G172" s="195">
        <f>MAX(Detailed_Demanding_x_Doc_Attrib!N220:O220)</f>
        <v>0</v>
      </c>
      <c r="H172" s="195">
        <f>Detailed_Demanding_x_Doc_Attrib!P220</f>
        <v>0</v>
      </c>
      <c r="I172" s="195">
        <f>Detailed_Demanding_x_Doc_Attrib!Q220</f>
        <v>0</v>
      </c>
      <c r="J172" s="195">
        <f t="shared" si="2"/>
        <v>0</v>
      </c>
      <c r="K172" s="195">
        <f>Detailed_Demanding_x_Doc_Attrib!R220</f>
        <v>0</v>
      </c>
      <c r="L172" s="195">
        <f>Detailed_Demanding_x_Doc_Attrib!S220</f>
        <v>0</v>
      </c>
      <c r="M172" s="195">
        <f>Detailed_Demanding_x_Doc_Attrib!T220</f>
        <v>0</v>
      </c>
      <c r="N172" s="195">
        <f>Detailed_Demanding_x_Doc_Attrib!U220</f>
        <v>0</v>
      </c>
      <c r="O172" s="195">
        <f>Detailed_Demanding_x_Doc_Attrib!V220</f>
        <v>0</v>
      </c>
      <c r="P172" s="195">
        <f>Detailed_Demanding_x_Doc_Attrib!W220</f>
        <v>0</v>
      </c>
      <c r="Q172" s="195">
        <f>Detailed_Demanding_x_Doc_Attrib!X220</f>
        <v>0</v>
      </c>
      <c r="R172" s="195">
        <f>MAX(Detailed_Demanding_x_Doc_Attrib!Z220:AB220)</f>
        <v>0</v>
      </c>
      <c r="S172" s="195">
        <f>MAX(Detailed_Demanding_x_Doc_Attrib!AC220)</f>
        <v>0</v>
      </c>
      <c r="T172" s="195">
        <f>MAX(Detailed_Demanding_x_Doc_Attrib!AD220:AF220)</f>
        <v>0</v>
      </c>
      <c r="U172" s="195">
        <f>MAX(Detailed_Demanding_x_Doc_Attrib!AG220:AH220)</f>
        <v>0</v>
      </c>
      <c r="V172" s="195">
        <f>MAX(Detailed_Demanding_x_Doc_Attrib!AJ220)</f>
        <v>0</v>
      </c>
      <c r="W172" s="195">
        <f>MAX(Detailed_Demanding_x_Doc_Attrib!AM220:AW220)</f>
        <v>0</v>
      </c>
      <c r="X172" s="195">
        <f>MAX(Detailed_Demanding_x_Doc_Attrib!AX220)</f>
        <v>0</v>
      </c>
      <c r="Y172" s="195">
        <f>MAX(Detailed_Demanding_x_Doc_Attrib!AY220)</f>
        <v>0</v>
      </c>
      <c r="Z172" s="195">
        <f>MAX(Detailed_Demanding_x_Doc_Attrib!BC220:BE220)</f>
        <v>0</v>
      </c>
      <c r="AA172" s="195">
        <f>MAX(Detailed_Demanding_x_Doc_Attrib!BJ220:BQ220)</f>
        <v>0</v>
      </c>
      <c r="AB172" s="195">
        <f>MAX(Detailed_Demanding_x_Doc_Attrib!BO220:BV220)</f>
        <v>0</v>
      </c>
      <c r="AC172" s="195">
        <f>MAX(Detailed_Demanding_x_Doc_Attrib!BF220:BI220, Detailed_Demanding_x_Doc_Attrib!BP220:BQ220, Detailed_Demanding_x_Doc_Attrib!BW220:BX220)</f>
        <v>0</v>
      </c>
      <c r="AD172" s="195">
        <f>MAX(Detailed_Demanding_x_Doc_Attrib!BF220:BX220)</f>
        <v>0</v>
      </c>
      <c r="AE172" s="195">
        <f>Detailed_Demanding_x_Doc_Attrib!BY220</f>
        <v>0</v>
      </c>
      <c r="AF172" s="195">
        <f>MAX(Detailed_Demanding_x_Doc_Attrib!BZ220)</f>
        <v>0</v>
      </c>
      <c r="AG172" s="195">
        <f>MAX(Detailed_Demanding_x_Doc_Attrib!CA220)</f>
        <v>0</v>
      </c>
      <c r="AH172" s="195">
        <f>MAX(Detailed_Demanding_x_Doc_Attrib!CB220)</f>
        <v>0.3380281690140845</v>
      </c>
      <c r="AI172" s="195">
        <f>MAX(Detailed_Demanding_x_Doc_Attrib!CC220)</f>
        <v>0</v>
      </c>
      <c r="AJ172" s="195">
        <f>MAX(Detailed_Demanding_x_Doc_Attrib!CD220)</f>
        <v>0</v>
      </c>
      <c r="AK172" s="195">
        <f>MAX(Detailed_Demanding_x_Doc_Attrib!CE220)</f>
        <v>0</v>
      </c>
      <c r="AL172" s="195">
        <f>MAX(Detailed_Demanding_x_Doc_Attrib!CF220:CF220)</f>
        <v>0</v>
      </c>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row>
    <row r="173" spans="1:102">
      <c r="A173" s="82" t="s">
        <v>638</v>
      </c>
      <c r="B173" s="82" t="s">
        <v>645</v>
      </c>
      <c r="C173" s="82" t="s">
        <v>607</v>
      </c>
      <c r="D173" s="82" t="s">
        <v>638</v>
      </c>
      <c r="E173" s="165" t="s">
        <v>713</v>
      </c>
      <c r="F173" s="195">
        <f>MAX(Detailed_Demanding_x_Doc_Attrib!I221:L221)</f>
        <v>0</v>
      </c>
      <c r="G173" s="195">
        <f>MAX(Detailed_Demanding_x_Doc_Attrib!N221:O221)</f>
        <v>0</v>
      </c>
      <c r="H173" s="195">
        <f>Detailed_Demanding_x_Doc_Attrib!P221</f>
        <v>0</v>
      </c>
      <c r="I173" s="195">
        <f>Detailed_Demanding_x_Doc_Attrib!Q221</f>
        <v>0</v>
      </c>
      <c r="J173" s="195">
        <f t="shared" si="2"/>
        <v>0</v>
      </c>
      <c r="K173" s="195">
        <f>Detailed_Demanding_x_Doc_Attrib!R221</f>
        <v>0</v>
      </c>
      <c r="L173" s="195">
        <f>Detailed_Demanding_x_Doc_Attrib!S221</f>
        <v>0</v>
      </c>
      <c r="M173" s="195">
        <f>Detailed_Demanding_x_Doc_Attrib!T221</f>
        <v>0</v>
      </c>
      <c r="N173" s="195">
        <f>Detailed_Demanding_x_Doc_Attrib!U221</f>
        <v>0</v>
      </c>
      <c r="O173" s="195">
        <f>Detailed_Demanding_x_Doc_Attrib!V221</f>
        <v>0</v>
      </c>
      <c r="P173" s="195">
        <f>Detailed_Demanding_x_Doc_Attrib!W221</f>
        <v>0</v>
      </c>
      <c r="Q173" s="195">
        <f>Detailed_Demanding_x_Doc_Attrib!X221</f>
        <v>0</v>
      </c>
      <c r="R173" s="195">
        <f>MAX(Detailed_Demanding_x_Doc_Attrib!Z221:AB221)</f>
        <v>0</v>
      </c>
      <c r="S173" s="195">
        <f>MAX(Detailed_Demanding_x_Doc_Attrib!AC221)</f>
        <v>0</v>
      </c>
      <c r="T173" s="195">
        <f>MAX(Detailed_Demanding_x_Doc_Attrib!AD221:AF221)</f>
        <v>0</v>
      </c>
      <c r="U173" s="195">
        <f>MAX(Detailed_Demanding_x_Doc_Attrib!AG221:AH221)</f>
        <v>0</v>
      </c>
      <c r="V173" s="195">
        <f>MAX(Detailed_Demanding_x_Doc_Attrib!AJ221)</f>
        <v>0</v>
      </c>
      <c r="W173" s="195">
        <f>MAX(Detailed_Demanding_x_Doc_Attrib!AM221:AW221)</f>
        <v>0</v>
      </c>
      <c r="X173" s="195">
        <f>MAX(Detailed_Demanding_x_Doc_Attrib!AX221)</f>
        <v>0</v>
      </c>
      <c r="Y173" s="195">
        <f>MAX(Detailed_Demanding_x_Doc_Attrib!AY221)</f>
        <v>0</v>
      </c>
      <c r="Z173" s="195">
        <f>MAX(Detailed_Demanding_x_Doc_Attrib!BC221:BE221)</f>
        <v>0</v>
      </c>
      <c r="AA173" s="195">
        <f>MAX(Detailed_Demanding_x_Doc_Attrib!BJ221:BQ221)</f>
        <v>0</v>
      </c>
      <c r="AB173" s="195">
        <f>MAX(Detailed_Demanding_x_Doc_Attrib!BO221:BV221)</f>
        <v>0</v>
      </c>
      <c r="AC173" s="195">
        <f>MAX(Detailed_Demanding_x_Doc_Attrib!BF221:BI221, Detailed_Demanding_x_Doc_Attrib!BP221:BQ221, Detailed_Demanding_x_Doc_Attrib!BW221:BX221)</f>
        <v>0</v>
      </c>
      <c r="AD173" s="195">
        <f>MAX(Detailed_Demanding_x_Doc_Attrib!BF221:BX221)</f>
        <v>0</v>
      </c>
      <c r="AE173" s="195">
        <f>Detailed_Demanding_x_Doc_Attrib!BY221</f>
        <v>0</v>
      </c>
      <c r="AF173" s="195">
        <f>MAX(Detailed_Demanding_x_Doc_Attrib!BZ221)</f>
        <v>0</v>
      </c>
      <c r="AG173" s="195">
        <f>MAX(Detailed_Demanding_x_Doc_Attrib!CA221)</f>
        <v>0</v>
      </c>
      <c r="AH173" s="195">
        <f>MAX(Detailed_Demanding_x_Doc_Attrib!CB221)</f>
        <v>2.535211267605634</v>
      </c>
      <c r="AI173" s="195">
        <f>MAX(Detailed_Demanding_x_Doc_Attrib!CC221)</f>
        <v>0</v>
      </c>
      <c r="AJ173" s="195">
        <f>MAX(Detailed_Demanding_x_Doc_Attrib!CD221)</f>
        <v>0</v>
      </c>
      <c r="AK173" s="195">
        <f>MAX(Detailed_Demanding_x_Doc_Attrib!CE221)</f>
        <v>0</v>
      </c>
      <c r="AL173" s="195">
        <f>MAX(Detailed_Demanding_x_Doc_Attrib!CF221:CF221)</f>
        <v>0</v>
      </c>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row>
    <row r="174" spans="1:102">
      <c r="A174" s="82" t="s">
        <v>638</v>
      </c>
      <c r="B174" s="82" t="s">
        <v>645</v>
      </c>
      <c r="C174" s="82" t="s">
        <v>607</v>
      </c>
      <c r="D174" s="82" t="s">
        <v>638</v>
      </c>
      <c r="E174" s="165" t="s">
        <v>707</v>
      </c>
      <c r="F174" s="195">
        <f>MAX(Detailed_Demanding_x_Doc_Attrib!I222:L222)</f>
        <v>0</v>
      </c>
      <c r="G174" s="195">
        <f>MAX(Detailed_Demanding_x_Doc_Attrib!N222:O222)</f>
        <v>0</v>
      </c>
      <c r="H174" s="195">
        <f>Detailed_Demanding_x_Doc_Attrib!P222</f>
        <v>0</v>
      </c>
      <c r="I174" s="195">
        <f>Detailed_Demanding_x_Doc_Attrib!Q222</f>
        <v>0</v>
      </c>
      <c r="J174" s="195">
        <f t="shared" si="2"/>
        <v>0</v>
      </c>
      <c r="K174" s="195">
        <f>Detailed_Demanding_x_Doc_Attrib!R222</f>
        <v>0</v>
      </c>
      <c r="L174" s="195">
        <f>Detailed_Demanding_x_Doc_Attrib!S222</f>
        <v>0</v>
      </c>
      <c r="M174" s="195">
        <f>Detailed_Demanding_x_Doc_Attrib!T222</f>
        <v>0</v>
      </c>
      <c r="N174" s="195">
        <f>Detailed_Demanding_x_Doc_Attrib!U222</f>
        <v>0</v>
      </c>
      <c r="O174" s="195">
        <f>Detailed_Demanding_x_Doc_Attrib!V222</f>
        <v>0</v>
      </c>
      <c r="P174" s="195">
        <f>Detailed_Demanding_x_Doc_Attrib!W222</f>
        <v>0</v>
      </c>
      <c r="Q174" s="195">
        <f>Detailed_Demanding_x_Doc_Attrib!X222</f>
        <v>0</v>
      </c>
      <c r="R174" s="195">
        <f>MAX(Detailed_Demanding_x_Doc_Attrib!Z222:AB222)</f>
        <v>0</v>
      </c>
      <c r="S174" s="195">
        <f>MAX(Detailed_Demanding_x_Doc_Attrib!AC222)</f>
        <v>0</v>
      </c>
      <c r="T174" s="195">
        <f>MAX(Detailed_Demanding_x_Doc_Attrib!AD222:AF222)</f>
        <v>0</v>
      </c>
      <c r="U174" s="195">
        <f>MAX(Detailed_Demanding_x_Doc_Attrib!AG222:AH222)</f>
        <v>0</v>
      </c>
      <c r="V174" s="195">
        <f>MAX(Detailed_Demanding_x_Doc_Attrib!AJ222)</f>
        <v>0</v>
      </c>
      <c r="W174" s="195">
        <f>MAX(Detailed_Demanding_x_Doc_Attrib!AM222:AW222)</f>
        <v>0</v>
      </c>
      <c r="X174" s="195">
        <f>MAX(Detailed_Demanding_x_Doc_Attrib!AX222)</f>
        <v>0</v>
      </c>
      <c r="Y174" s="195">
        <f>MAX(Detailed_Demanding_x_Doc_Attrib!AY222)</f>
        <v>0</v>
      </c>
      <c r="Z174" s="195">
        <f>MAX(Detailed_Demanding_x_Doc_Attrib!BC222:BE222)</f>
        <v>0</v>
      </c>
      <c r="AA174" s="195">
        <f>MAX(Detailed_Demanding_x_Doc_Attrib!BJ222:BQ222)</f>
        <v>0</v>
      </c>
      <c r="AB174" s="195">
        <f>MAX(Detailed_Demanding_x_Doc_Attrib!BO222:BV222)</f>
        <v>0</v>
      </c>
      <c r="AC174" s="195">
        <f>MAX(Detailed_Demanding_x_Doc_Attrib!BF222:BI222, Detailed_Demanding_x_Doc_Attrib!BP222:BQ222, Detailed_Demanding_x_Doc_Attrib!BW222:BX222)</f>
        <v>0</v>
      </c>
      <c r="AD174" s="195">
        <f>MAX(Detailed_Demanding_x_Doc_Attrib!BF222:BX222)</f>
        <v>0</v>
      </c>
      <c r="AE174" s="195">
        <f>Detailed_Demanding_x_Doc_Attrib!BY222</f>
        <v>0</v>
      </c>
      <c r="AF174" s="195">
        <f>MAX(Detailed_Demanding_x_Doc_Attrib!BZ222)</f>
        <v>0</v>
      </c>
      <c r="AG174" s="195">
        <f>MAX(Detailed_Demanding_x_Doc_Attrib!CA222)</f>
        <v>0</v>
      </c>
      <c r="AH174" s="195">
        <f>MAX(Detailed_Demanding_x_Doc_Attrib!CB222)</f>
        <v>2.535211267605634</v>
      </c>
      <c r="AI174" s="195">
        <f>MAX(Detailed_Demanding_x_Doc_Attrib!CC222)</f>
        <v>0</v>
      </c>
      <c r="AJ174" s="195">
        <f>MAX(Detailed_Demanding_x_Doc_Attrib!CD222)</f>
        <v>0</v>
      </c>
      <c r="AK174" s="195">
        <f>MAX(Detailed_Demanding_x_Doc_Attrib!CE222)</f>
        <v>0</v>
      </c>
      <c r="AL174" s="195">
        <f>MAX(Detailed_Demanding_x_Doc_Attrib!CF222:CF222)</f>
        <v>0</v>
      </c>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row>
    <row r="175" spans="1:102">
      <c r="A175" s="82" t="s">
        <v>1106</v>
      </c>
      <c r="B175" s="82" t="s">
        <v>567</v>
      </c>
      <c r="C175" s="82" t="s">
        <v>607</v>
      </c>
      <c r="D175" s="82" t="s">
        <v>1130</v>
      </c>
      <c r="E175" s="165" t="s">
        <v>1128</v>
      </c>
      <c r="F175" s="195">
        <f>MAX(Detailed_Demanding_x_Doc_Attrib!I223:L223)</f>
        <v>0</v>
      </c>
      <c r="G175" s="195">
        <f>MAX(Detailed_Demanding_x_Doc_Attrib!N223:O223)</f>
        <v>0</v>
      </c>
      <c r="H175" s="195">
        <f>Detailed_Demanding_x_Doc_Attrib!P223</f>
        <v>0</v>
      </c>
      <c r="I175" s="195">
        <f>Detailed_Demanding_x_Doc_Attrib!Q223</f>
        <v>0</v>
      </c>
      <c r="J175" s="195">
        <f t="shared" si="2"/>
        <v>0</v>
      </c>
      <c r="K175" s="195">
        <f>Detailed_Demanding_x_Doc_Attrib!R223</f>
        <v>0</v>
      </c>
      <c r="L175" s="195">
        <f>Detailed_Demanding_x_Doc_Attrib!S223</f>
        <v>0</v>
      </c>
      <c r="M175" s="195">
        <f>Detailed_Demanding_x_Doc_Attrib!T223</f>
        <v>0</v>
      </c>
      <c r="N175" s="195">
        <f>Detailed_Demanding_x_Doc_Attrib!U223</f>
        <v>0</v>
      </c>
      <c r="O175" s="195">
        <f>Detailed_Demanding_x_Doc_Attrib!V223</f>
        <v>0</v>
      </c>
      <c r="P175" s="195">
        <f>Detailed_Demanding_x_Doc_Attrib!W223</f>
        <v>0</v>
      </c>
      <c r="Q175" s="195">
        <f>Detailed_Demanding_x_Doc_Attrib!X223</f>
        <v>0</v>
      </c>
      <c r="R175" s="195">
        <f>MAX(Detailed_Demanding_x_Doc_Attrib!Z223:AB223)</f>
        <v>0</v>
      </c>
      <c r="S175" s="195">
        <f>MAX(Detailed_Demanding_x_Doc_Attrib!AC223)</f>
        <v>0</v>
      </c>
      <c r="T175" s="195">
        <f>MAX(Detailed_Demanding_x_Doc_Attrib!AD223:AF223)</f>
        <v>0</v>
      </c>
      <c r="U175" s="195">
        <f>MAX(Detailed_Demanding_x_Doc_Attrib!AG223:AH223)</f>
        <v>0</v>
      </c>
      <c r="V175" s="195">
        <f>MAX(Detailed_Demanding_x_Doc_Attrib!AJ223)</f>
        <v>0</v>
      </c>
      <c r="W175" s="195">
        <f>MAX(Detailed_Demanding_x_Doc_Attrib!AM223:AW223)</f>
        <v>0</v>
      </c>
      <c r="X175" s="195">
        <f>MAX(Detailed_Demanding_x_Doc_Attrib!AX223)</f>
        <v>0</v>
      </c>
      <c r="Y175" s="195">
        <f>MAX(Detailed_Demanding_x_Doc_Attrib!AY223)</f>
        <v>0</v>
      </c>
      <c r="Z175" s="195">
        <f>MAX(Detailed_Demanding_x_Doc_Attrib!BC223:BE223)</f>
        <v>0</v>
      </c>
      <c r="AA175" s="195">
        <f>MAX(Detailed_Demanding_x_Doc_Attrib!BJ223:BQ223)</f>
        <v>28.636363636363633</v>
      </c>
      <c r="AB175" s="195">
        <f>MAX(Detailed_Demanding_x_Doc_Attrib!BO223:BV223)</f>
        <v>0</v>
      </c>
      <c r="AC175" s="195">
        <f>MAX(Detailed_Demanding_x_Doc_Attrib!BF223:BI223, Detailed_Demanding_x_Doc_Attrib!BP223:BQ223, Detailed_Demanding_x_Doc_Attrib!BW223:BX223)</f>
        <v>21.818181818181817</v>
      </c>
      <c r="AD175" s="195">
        <f>MAX(Detailed_Demanding_x_Doc_Attrib!BF223:BX223)</f>
        <v>28.636363636363633</v>
      </c>
      <c r="AE175" s="195">
        <f>Detailed_Demanding_x_Doc_Attrib!BY223</f>
        <v>0</v>
      </c>
      <c r="AF175" s="195">
        <f>MAX(Detailed_Demanding_x_Doc_Attrib!BZ223)</f>
        <v>0</v>
      </c>
      <c r="AG175" s="195">
        <f>MAX(Detailed_Demanding_x_Doc_Attrib!CA223)</f>
        <v>0</v>
      </c>
      <c r="AH175" s="195">
        <f>MAX(Detailed_Demanding_x_Doc_Attrib!CB223)</f>
        <v>0</v>
      </c>
      <c r="AI175" s="195">
        <f>MAX(Detailed_Demanding_x_Doc_Attrib!CC223)</f>
        <v>0</v>
      </c>
      <c r="AJ175" s="195">
        <f>MAX(Detailed_Demanding_x_Doc_Attrib!CD223)</f>
        <v>0</v>
      </c>
      <c r="AK175" s="195">
        <f>MAX(Detailed_Demanding_x_Doc_Attrib!CE223)</f>
        <v>0</v>
      </c>
      <c r="AL175" s="195">
        <f>MAX(Detailed_Demanding_x_Doc_Attrib!CF223:CF223)</f>
        <v>0</v>
      </c>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row>
    <row r="176" spans="1:102">
      <c r="A176" s="82" t="s">
        <v>1106</v>
      </c>
      <c r="B176" s="82" t="s">
        <v>642</v>
      </c>
      <c r="C176" s="82" t="s">
        <v>607</v>
      </c>
      <c r="D176" s="82" t="s">
        <v>618</v>
      </c>
      <c r="E176" s="165" t="s">
        <v>1109</v>
      </c>
      <c r="F176" s="195">
        <f>MAX(Detailed_Demanding_x_Doc_Attrib!I224:L224)</f>
        <v>0</v>
      </c>
      <c r="G176" s="195">
        <f>MAX(Detailed_Demanding_x_Doc_Attrib!N224:O224)</f>
        <v>0</v>
      </c>
      <c r="H176" s="195">
        <f>Detailed_Demanding_x_Doc_Attrib!P224</f>
        <v>0</v>
      </c>
      <c r="I176" s="195">
        <f>Detailed_Demanding_x_Doc_Attrib!Q224</f>
        <v>1.4690909090909092</v>
      </c>
      <c r="J176" s="195">
        <f t="shared" si="2"/>
        <v>1.4690909090909092</v>
      </c>
      <c r="K176" s="195">
        <f>Detailed_Demanding_x_Doc_Attrib!R224</f>
        <v>0</v>
      </c>
      <c r="L176" s="195">
        <f>Detailed_Demanding_x_Doc_Attrib!S224</f>
        <v>0</v>
      </c>
      <c r="M176" s="195">
        <f>Detailed_Demanding_x_Doc_Attrib!T224</f>
        <v>0</v>
      </c>
      <c r="N176" s="195">
        <f>Detailed_Demanding_x_Doc_Attrib!U224</f>
        <v>0</v>
      </c>
      <c r="O176" s="195">
        <f>Detailed_Demanding_x_Doc_Attrib!V224</f>
        <v>0</v>
      </c>
      <c r="P176" s="195">
        <f>Detailed_Demanding_x_Doc_Attrib!W224</f>
        <v>0</v>
      </c>
      <c r="Q176" s="195">
        <f>Detailed_Demanding_x_Doc_Attrib!X224</f>
        <v>0</v>
      </c>
      <c r="R176" s="195">
        <f>MAX(Detailed_Demanding_x_Doc_Attrib!Z224:AB224)</f>
        <v>0</v>
      </c>
      <c r="S176" s="195">
        <f>MAX(Detailed_Demanding_x_Doc_Attrib!AC224)</f>
        <v>0</v>
      </c>
      <c r="T176" s="195">
        <f>MAX(Detailed_Demanding_x_Doc_Attrib!AD224:AF224)</f>
        <v>0</v>
      </c>
      <c r="U176" s="195">
        <f>MAX(Detailed_Demanding_x_Doc_Attrib!AG224:AH224)</f>
        <v>0</v>
      </c>
      <c r="V176" s="195">
        <f>MAX(Detailed_Demanding_x_Doc_Attrib!AJ224)</f>
        <v>0</v>
      </c>
      <c r="W176" s="195">
        <f>MAX(Detailed_Demanding_x_Doc_Attrib!AM224:AW224)</f>
        <v>0</v>
      </c>
      <c r="X176" s="195">
        <f>MAX(Detailed_Demanding_x_Doc_Attrib!AX224)</f>
        <v>0</v>
      </c>
      <c r="Y176" s="195">
        <f>MAX(Detailed_Demanding_x_Doc_Attrib!AY224)</f>
        <v>0</v>
      </c>
      <c r="Z176" s="195">
        <f>MAX(Detailed_Demanding_x_Doc_Attrib!BC224:BE224)</f>
        <v>0</v>
      </c>
      <c r="AA176" s="195">
        <f>MAX(Detailed_Demanding_x_Doc_Attrib!BJ224:BQ224)</f>
        <v>0</v>
      </c>
      <c r="AB176" s="195">
        <f>MAX(Detailed_Demanding_x_Doc_Attrib!BO224:BV224)</f>
        <v>0</v>
      </c>
      <c r="AC176" s="195">
        <f>MAX(Detailed_Demanding_x_Doc_Attrib!BF224:BI224, Detailed_Demanding_x_Doc_Attrib!BP224:BQ224, Detailed_Demanding_x_Doc_Attrib!BW224:BX224)</f>
        <v>1.4690909090909092</v>
      </c>
      <c r="AD176" s="195">
        <f>MAX(Detailed_Demanding_x_Doc_Attrib!BF224:BX224)</f>
        <v>1.4690909090909092</v>
      </c>
      <c r="AE176" s="195">
        <f>Detailed_Demanding_x_Doc_Attrib!BY224</f>
        <v>0</v>
      </c>
      <c r="AF176" s="195">
        <f>MAX(Detailed_Demanding_x_Doc_Attrib!BZ224)</f>
        <v>0</v>
      </c>
      <c r="AG176" s="195">
        <f>MAX(Detailed_Demanding_x_Doc_Attrib!CA224)</f>
        <v>0</v>
      </c>
      <c r="AH176" s="195">
        <f>MAX(Detailed_Demanding_x_Doc_Attrib!CB224)</f>
        <v>0</v>
      </c>
      <c r="AI176" s="195">
        <f>MAX(Detailed_Demanding_x_Doc_Attrib!CC224)</f>
        <v>0</v>
      </c>
      <c r="AJ176" s="195">
        <f>MAX(Detailed_Demanding_x_Doc_Attrib!CD224)</f>
        <v>0</v>
      </c>
      <c r="AK176" s="195">
        <f>MAX(Detailed_Demanding_x_Doc_Attrib!CE224)</f>
        <v>0</v>
      </c>
      <c r="AL176" s="195">
        <f>MAX(Detailed_Demanding_x_Doc_Attrib!CF224:CF224)</f>
        <v>0</v>
      </c>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row>
    <row r="177" spans="1:102">
      <c r="A177" s="82" t="s">
        <v>1106</v>
      </c>
      <c r="B177" s="82" t="s">
        <v>642</v>
      </c>
      <c r="C177" s="82" t="s">
        <v>607</v>
      </c>
      <c r="D177" s="82" t="s">
        <v>618</v>
      </c>
      <c r="E177" s="165" t="s">
        <v>1348</v>
      </c>
      <c r="F177" s="195">
        <f>MAX(Detailed_Demanding_x_Doc_Attrib!I225:L225)</f>
        <v>0</v>
      </c>
      <c r="G177" s="195">
        <f>MAX(Detailed_Demanding_x_Doc_Attrib!N225:O225)</f>
        <v>0</v>
      </c>
      <c r="H177" s="195">
        <f>Detailed_Demanding_x_Doc_Attrib!P225</f>
        <v>0</v>
      </c>
      <c r="I177" s="195">
        <f>Detailed_Demanding_x_Doc_Attrib!Q225</f>
        <v>0</v>
      </c>
      <c r="J177" s="195">
        <f t="shared" si="2"/>
        <v>0</v>
      </c>
      <c r="K177" s="195">
        <f>Detailed_Demanding_x_Doc_Attrib!R225</f>
        <v>0</v>
      </c>
      <c r="L177" s="195">
        <f>Detailed_Demanding_x_Doc_Attrib!S225</f>
        <v>0</v>
      </c>
      <c r="M177" s="195">
        <f>Detailed_Demanding_x_Doc_Attrib!T225</f>
        <v>0</v>
      </c>
      <c r="N177" s="195">
        <f>Detailed_Demanding_x_Doc_Attrib!U225</f>
        <v>0</v>
      </c>
      <c r="O177" s="195">
        <f>Detailed_Demanding_x_Doc_Attrib!V225</f>
        <v>0</v>
      </c>
      <c r="P177" s="195">
        <f>Detailed_Demanding_x_Doc_Attrib!W225</f>
        <v>0</v>
      </c>
      <c r="Q177" s="195">
        <f>Detailed_Demanding_x_Doc_Attrib!X225</f>
        <v>0</v>
      </c>
      <c r="R177" s="195">
        <f>MAX(Detailed_Demanding_x_Doc_Attrib!Z225:AB225)</f>
        <v>0</v>
      </c>
      <c r="S177" s="195">
        <f>MAX(Detailed_Demanding_x_Doc_Attrib!AC225)</f>
        <v>0</v>
      </c>
      <c r="T177" s="195">
        <f>MAX(Detailed_Demanding_x_Doc_Attrib!AD225:AF225)</f>
        <v>0</v>
      </c>
      <c r="U177" s="195">
        <f>MAX(Detailed_Demanding_x_Doc_Attrib!AG225:AH225)</f>
        <v>0</v>
      </c>
      <c r="V177" s="195">
        <f>MAX(Detailed_Demanding_x_Doc_Attrib!AJ225)</f>
        <v>0</v>
      </c>
      <c r="W177" s="195">
        <f>MAX(Detailed_Demanding_x_Doc_Attrib!AM225:AW225)</f>
        <v>1.6363636363636362</v>
      </c>
      <c r="X177" s="195">
        <f>MAX(Detailed_Demanding_x_Doc_Attrib!AX225)</f>
        <v>0</v>
      </c>
      <c r="Y177" s="195">
        <f>MAX(Detailed_Demanding_x_Doc_Attrib!AY225)</f>
        <v>0</v>
      </c>
      <c r="Z177" s="195">
        <f>MAX(Detailed_Demanding_x_Doc_Attrib!BC225:BE225)</f>
        <v>0</v>
      </c>
      <c r="AA177" s="195">
        <f>MAX(Detailed_Demanding_x_Doc_Attrib!BJ225:BQ225)</f>
        <v>0</v>
      </c>
      <c r="AB177" s="195">
        <f>MAX(Detailed_Demanding_x_Doc_Attrib!BO225:BV225)</f>
        <v>0</v>
      </c>
      <c r="AC177" s="195">
        <f>MAX(Detailed_Demanding_x_Doc_Attrib!BF225:BI225, Detailed_Demanding_x_Doc_Attrib!BP225:BQ225, Detailed_Demanding_x_Doc_Attrib!BW225:BX225)</f>
        <v>1.0909090909090908</v>
      </c>
      <c r="AD177" s="195">
        <f>MAX(Detailed_Demanding_x_Doc_Attrib!BF225:BX225)</f>
        <v>1.0909090909090908</v>
      </c>
      <c r="AE177" s="195">
        <f>Detailed_Demanding_x_Doc_Attrib!BY225</f>
        <v>0</v>
      </c>
      <c r="AF177" s="195">
        <f>MAX(Detailed_Demanding_x_Doc_Attrib!BZ225)</f>
        <v>0</v>
      </c>
      <c r="AG177" s="195">
        <f>MAX(Detailed_Demanding_x_Doc_Attrib!CA225)</f>
        <v>0</v>
      </c>
      <c r="AH177" s="195">
        <f>MAX(Detailed_Demanding_x_Doc_Attrib!CB225)</f>
        <v>0</v>
      </c>
      <c r="AI177" s="195">
        <f>MAX(Detailed_Demanding_x_Doc_Attrib!CC225)</f>
        <v>0</v>
      </c>
      <c r="AJ177" s="195">
        <f>MAX(Detailed_Demanding_x_Doc_Attrib!CD225)</f>
        <v>0</v>
      </c>
      <c r="AK177" s="195">
        <f>MAX(Detailed_Demanding_x_Doc_Attrib!CE225)</f>
        <v>0</v>
      </c>
      <c r="AL177" s="195">
        <f>MAX(Detailed_Demanding_x_Doc_Attrib!CF225:CF225)</f>
        <v>0</v>
      </c>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row>
    <row r="178" spans="1:102">
      <c r="A178" s="82" t="s">
        <v>936</v>
      </c>
      <c r="B178" s="82" t="s">
        <v>642</v>
      </c>
      <c r="C178" s="82" t="s">
        <v>607</v>
      </c>
      <c r="D178" s="82" t="s">
        <v>618</v>
      </c>
      <c r="E178" s="165" t="s">
        <v>972</v>
      </c>
      <c r="F178" s="195">
        <f>MAX(Detailed_Demanding_x_Doc_Attrib!I226:L226)</f>
        <v>0</v>
      </c>
      <c r="G178" s="195">
        <f>MAX(Detailed_Demanding_x_Doc_Attrib!N226:O226)</f>
        <v>0</v>
      </c>
      <c r="H178" s="195">
        <f>Detailed_Demanding_x_Doc_Attrib!P226</f>
        <v>0</v>
      </c>
      <c r="I178" s="195">
        <f>Detailed_Demanding_x_Doc_Attrib!Q226</f>
        <v>0</v>
      </c>
      <c r="J178" s="195">
        <f t="shared" si="2"/>
        <v>0</v>
      </c>
      <c r="K178" s="195">
        <f>Detailed_Demanding_x_Doc_Attrib!R226</f>
        <v>0</v>
      </c>
      <c r="L178" s="195">
        <f>Detailed_Demanding_x_Doc_Attrib!S226</f>
        <v>0</v>
      </c>
      <c r="M178" s="195">
        <f>Detailed_Demanding_x_Doc_Attrib!T226</f>
        <v>0</v>
      </c>
      <c r="N178" s="195">
        <f>Detailed_Demanding_x_Doc_Attrib!U226</f>
        <v>0</v>
      </c>
      <c r="O178" s="195">
        <f>Detailed_Demanding_x_Doc_Attrib!V226</f>
        <v>0</v>
      </c>
      <c r="P178" s="195">
        <f>Detailed_Demanding_x_Doc_Attrib!W226</f>
        <v>0</v>
      </c>
      <c r="Q178" s="195">
        <f>Detailed_Demanding_x_Doc_Attrib!X226</f>
        <v>0</v>
      </c>
      <c r="R178" s="195">
        <f>MAX(Detailed_Demanding_x_Doc_Attrib!Z226:AB226)</f>
        <v>0</v>
      </c>
      <c r="S178" s="195">
        <f>MAX(Detailed_Demanding_x_Doc_Attrib!AC226)</f>
        <v>0</v>
      </c>
      <c r="T178" s="195">
        <f>MAX(Detailed_Demanding_x_Doc_Attrib!AD226:AF226)</f>
        <v>0</v>
      </c>
      <c r="U178" s="195">
        <f>MAX(Detailed_Demanding_x_Doc_Attrib!AG226:AH226)</f>
        <v>2.02</v>
      </c>
      <c r="V178" s="195">
        <f>MAX(Detailed_Demanding_x_Doc_Attrib!AJ226)</f>
        <v>0</v>
      </c>
      <c r="W178" s="195">
        <f>MAX(Detailed_Demanding_x_Doc_Attrib!AM226:AW226)</f>
        <v>8</v>
      </c>
      <c r="X178" s="195">
        <f>MAX(Detailed_Demanding_x_Doc_Attrib!AX226)</f>
        <v>0</v>
      </c>
      <c r="Y178" s="195">
        <f>MAX(Detailed_Demanding_x_Doc_Attrib!AY226)</f>
        <v>0</v>
      </c>
      <c r="Z178" s="195">
        <f>MAX(Detailed_Demanding_x_Doc_Attrib!BC226:BE226)</f>
        <v>0</v>
      </c>
      <c r="AA178" s="195">
        <f>MAX(Detailed_Demanding_x_Doc_Attrib!BJ226:BQ226)</f>
        <v>32</v>
      </c>
      <c r="AB178" s="195">
        <f>MAX(Detailed_Demanding_x_Doc_Attrib!BO226:BV226)</f>
        <v>0</v>
      </c>
      <c r="AC178" s="195">
        <f>MAX(Detailed_Demanding_x_Doc_Attrib!BF226:BI226, Detailed_Demanding_x_Doc_Attrib!BP226:BQ226, Detailed_Demanding_x_Doc_Attrib!BW226:BX226)</f>
        <v>0</v>
      </c>
      <c r="AD178" s="195">
        <f>MAX(Detailed_Demanding_x_Doc_Attrib!BF226:BX226)</f>
        <v>32</v>
      </c>
      <c r="AE178" s="195">
        <f>Detailed_Demanding_x_Doc_Attrib!BY226</f>
        <v>0</v>
      </c>
      <c r="AF178" s="195">
        <f>MAX(Detailed_Demanding_x_Doc_Attrib!BZ226)</f>
        <v>0</v>
      </c>
      <c r="AG178" s="195">
        <f>MAX(Detailed_Demanding_x_Doc_Attrib!CA226)</f>
        <v>0</v>
      </c>
      <c r="AH178" s="195">
        <f>MAX(Detailed_Demanding_x_Doc_Attrib!CB226)</f>
        <v>0</v>
      </c>
      <c r="AI178" s="195">
        <f>MAX(Detailed_Demanding_x_Doc_Attrib!CC226)</f>
        <v>0</v>
      </c>
      <c r="AJ178" s="195">
        <f>MAX(Detailed_Demanding_x_Doc_Attrib!CD226)</f>
        <v>0</v>
      </c>
      <c r="AK178" s="195">
        <f>MAX(Detailed_Demanding_x_Doc_Attrib!CE226)</f>
        <v>18</v>
      </c>
      <c r="AL178" s="195">
        <f>MAX(Detailed_Demanding_x_Doc_Attrib!CF226:CF226)</f>
        <v>0</v>
      </c>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row>
    <row r="179" spans="1:102">
      <c r="A179" s="82" t="s">
        <v>936</v>
      </c>
      <c r="B179" s="82" t="s">
        <v>645</v>
      </c>
      <c r="C179" s="82" t="s">
        <v>607</v>
      </c>
      <c r="D179" s="82" t="s">
        <v>618</v>
      </c>
      <c r="E179" s="165" t="s">
        <v>937</v>
      </c>
      <c r="F179" s="195">
        <f>MAX(Detailed_Demanding_x_Doc_Attrib!I227:L227)</f>
        <v>0</v>
      </c>
      <c r="G179" s="195">
        <f>MAX(Detailed_Demanding_x_Doc_Attrib!N227:O227)</f>
        <v>0</v>
      </c>
      <c r="H179" s="195">
        <f>Detailed_Demanding_x_Doc_Attrib!P227</f>
        <v>0</v>
      </c>
      <c r="I179" s="195">
        <f>Detailed_Demanding_x_Doc_Attrib!Q227</f>
        <v>0</v>
      </c>
      <c r="J179" s="195">
        <f t="shared" si="2"/>
        <v>0</v>
      </c>
      <c r="K179" s="195">
        <f>Detailed_Demanding_x_Doc_Attrib!R227</f>
        <v>0</v>
      </c>
      <c r="L179" s="195">
        <f>Detailed_Demanding_x_Doc_Attrib!S227</f>
        <v>0</v>
      </c>
      <c r="M179" s="195">
        <f>Detailed_Demanding_x_Doc_Attrib!T227</f>
        <v>0</v>
      </c>
      <c r="N179" s="195">
        <f>Detailed_Demanding_x_Doc_Attrib!U227</f>
        <v>0</v>
      </c>
      <c r="O179" s="195">
        <f>Detailed_Demanding_x_Doc_Attrib!V227</f>
        <v>0</v>
      </c>
      <c r="P179" s="195">
        <f>Detailed_Demanding_x_Doc_Attrib!W227</f>
        <v>0</v>
      </c>
      <c r="Q179" s="195">
        <f>Detailed_Demanding_x_Doc_Attrib!X227</f>
        <v>0</v>
      </c>
      <c r="R179" s="195">
        <f>MAX(Detailed_Demanding_x_Doc_Attrib!Z227:AB227)</f>
        <v>3</v>
      </c>
      <c r="S179" s="195">
        <f>MAX(Detailed_Demanding_x_Doc_Attrib!AC227)</f>
        <v>0</v>
      </c>
      <c r="T179" s="195">
        <f>MAX(Detailed_Demanding_x_Doc_Attrib!AD227:AF227)</f>
        <v>0</v>
      </c>
      <c r="U179" s="195">
        <f>MAX(Detailed_Demanding_x_Doc_Attrib!AG227:AH227)</f>
        <v>4.5</v>
      </c>
      <c r="V179" s="195">
        <f>MAX(Detailed_Demanding_x_Doc_Attrib!AJ227)</f>
        <v>0</v>
      </c>
      <c r="W179" s="195">
        <f>MAX(Detailed_Demanding_x_Doc_Attrib!AM227:AW227)</f>
        <v>0</v>
      </c>
      <c r="X179" s="195">
        <f>MAX(Detailed_Demanding_x_Doc_Attrib!AX227)</f>
        <v>0</v>
      </c>
      <c r="Y179" s="195">
        <f>MAX(Detailed_Demanding_x_Doc_Attrib!AY227)</f>
        <v>0</v>
      </c>
      <c r="Z179" s="195">
        <f>MAX(Detailed_Demanding_x_Doc_Attrib!BC227:BE227)</f>
        <v>0</v>
      </c>
      <c r="AA179" s="195">
        <f>MAX(Detailed_Demanding_x_Doc_Attrib!BJ227:BQ227)</f>
        <v>0</v>
      </c>
      <c r="AB179" s="195">
        <f>MAX(Detailed_Demanding_x_Doc_Attrib!BO227:BV227)</f>
        <v>0</v>
      </c>
      <c r="AC179" s="195">
        <f>MAX(Detailed_Demanding_x_Doc_Attrib!BF227:BI227, Detailed_Demanding_x_Doc_Attrib!BP227:BQ227, Detailed_Demanding_x_Doc_Attrib!BW227:BX227)</f>
        <v>0</v>
      </c>
      <c r="AD179" s="195">
        <f>MAX(Detailed_Demanding_x_Doc_Attrib!BF227:BX227)</f>
        <v>0</v>
      </c>
      <c r="AE179" s="195">
        <f>Detailed_Demanding_x_Doc_Attrib!BY227</f>
        <v>0</v>
      </c>
      <c r="AF179" s="195">
        <f>MAX(Detailed_Demanding_x_Doc_Attrib!BZ227)</f>
        <v>0</v>
      </c>
      <c r="AG179" s="195">
        <f>MAX(Detailed_Demanding_x_Doc_Attrib!CA227)</f>
        <v>0</v>
      </c>
      <c r="AH179" s="195">
        <f>MAX(Detailed_Demanding_x_Doc_Attrib!CB227)</f>
        <v>0</v>
      </c>
      <c r="AI179" s="195">
        <f>MAX(Detailed_Demanding_x_Doc_Attrib!CC227)</f>
        <v>12.5</v>
      </c>
      <c r="AJ179" s="195">
        <f>MAX(Detailed_Demanding_x_Doc_Attrib!CD227)</f>
        <v>0</v>
      </c>
      <c r="AK179" s="195">
        <f>MAX(Detailed_Demanding_x_Doc_Attrib!CE227)</f>
        <v>0</v>
      </c>
      <c r="AL179" s="195">
        <f>MAX(Detailed_Demanding_x_Doc_Attrib!CF227:CF227)</f>
        <v>0</v>
      </c>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row>
    <row r="180" spans="1:102">
      <c r="A180" s="82" t="s">
        <v>278</v>
      </c>
      <c r="B180" s="82" t="s">
        <v>642</v>
      </c>
      <c r="C180" s="82" t="s">
        <v>607</v>
      </c>
      <c r="D180" s="82" t="s">
        <v>618</v>
      </c>
      <c r="E180" s="165" t="s">
        <v>11</v>
      </c>
      <c r="F180" s="195">
        <f>MAX(Detailed_Demanding_x_Doc_Attrib!I228:L228)</f>
        <v>11.076923076923077</v>
      </c>
      <c r="G180" s="195">
        <f>MAX(Detailed_Demanding_x_Doc_Attrib!N228:O228)</f>
        <v>11.076923076923077</v>
      </c>
      <c r="H180" s="195">
        <f>Detailed_Demanding_x_Doc_Attrib!P228</f>
        <v>0</v>
      </c>
      <c r="I180" s="195">
        <f>Detailed_Demanding_x_Doc_Attrib!Q228</f>
        <v>0</v>
      </c>
      <c r="J180" s="195">
        <f t="shared" si="2"/>
        <v>11.076923076923077</v>
      </c>
      <c r="K180" s="195">
        <f>Detailed_Demanding_x_Doc_Attrib!R228</f>
        <v>0</v>
      </c>
      <c r="L180" s="195">
        <f>Detailed_Demanding_x_Doc_Attrib!S228</f>
        <v>0</v>
      </c>
      <c r="M180" s="195">
        <f>Detailed_Demanding_x_Doc_Attrib!T228</f>
        <v>0</v>
      </c>
      <c r="N180" s="195">
        <f>Detailed_Demanding_x_Doc_Attrib!U228</f>
        <v>0</v>
      </c>
      <c r="O180" s="195">
        <f>Detailed_Demanding_x_Doc_Attrib!V228</f>
        <v>0</v>
      </c>
      <c r="P180" s="195">
        <f>Detailed_Demanding_x_Doc_Attrib!W228</f>
        <v>0</v>
      </c>
      <c r="Q180" s="195">
        <f>Detailed_Demanding_x_Doc_Attrib!X228</f>
        <v>0</v>
      </c>
      <c r="R180" s="195">
        <f>MAX(Detailed_Demanding_x_Doc_Attrib!Z228:AB228)</f>
        <v>0</v>
      </c>
      <c r="S180" s="195">
        <f>MAX(Detailed_Demanding_x_Doc_Attrib!AC228)</f>
        <v>0</v>
      </c>
      <c r="T180" s="195">
        <f>MAX(Detailed_Demanding_x_Doc_Attrib!AD228:AF228)</f>
        <v>0</v>
      </c>
      <c r="U180" s="195">
        <f>MAX(Detailed_Demanding_x_Doc_Attrib!AG228:AH228)</f>
        <v>0</v>
      </c>
      <c r="V180" s="195">
        <f>MAX(Detailed_Demanding_x_Doc_Attrib!AJ228)</f>
        <v>0</v>
      </c>
      <c r="W180" s="195">
        <f>MAX(Detailed_Demanding_x_Doc_Attrib!AM228:AW228)</f>
        <v>0</v>
      </c>
      <c r="X180" s="195">
        <f>MAX(Detailed_Demanding_x_Doc_Attrib!AX228)</f>
        <v>0</v>
      </c>
      <c r="Y180" s="195">
        <f>MAX(Detailed_Demanding_x_Doc_Attrib!AY228)</f>
        <v>0</v>
      </c>
      <c r="Z180" s="195">
        <f>MAX(Detailed_Demanding_x_Doc_Attrib!BC228:BE228)</f>
        <v>0</v>
      </c>
      <c r="AA180" s="195">
        <f>MAX(Detailed_Demanding_x_Doc_Attrib!BJ228:BQ228)</f>
        <v>0</v>
      </c>
      <c r="AB180" s="195">
        <f>MAX(Detailed_Demanding_x_Doc_Attrib!BO228:BV228)</f>
        <v>0</v>
      </c>
      <c r="AC180" s="195">
        <f>MAX(Detailed_Demanding_x_Doc_Attrib!BF228:BI228, Detailed_Demanding_x_Doc_Attrib!BP228:BQ228, Detailed_Demanding_x_Doc_Attrib!BW228:BX228)</f>
        <v>0</v>
      </c>
      <c r="AD180" s="195">
        <f>MAX(Detailed_Demanding_x_Doc_Attrib!BF228:BX228)</f>
        <v>0</v>
      </c>
      <c r="AE180" s="195">
        <f>Detailed_Demanding_x_Doc_Attrib!BY228</f>
        <v>0</v>
      </c>
      <c r="AF180" s="195">
        <f>MAX(Detailed_Demanding_x_Doc_Attrib!BZ228)</f>
        <v>0</v>
      </c>
      <c r="AG180" s="195">
        <f>MAX(Detailed_Demanding_x_Doc_Attrib!CA228)</f>
        <v>0</v>
      </c>
      <c r="AH180" s="195">
        <f>MAX(Detailed_Demanding_x_Doc_Attrib!CB228)</f>
        <v>0</v>
      </c>
      <c r="AI180" s="195">
        <f>MAX(Detailed_Demanding_x_Doc_Attrib!CC228)</f>
        <v>0</v>
      </c>
      <c r="AJ180" s="195">
        <f>MAX(Detailed_Demanding_x_Doc_Attrib!CD228)</f>
        <v>0</v>
      </c>
      <c r="AK180" s="195">
        <f>MAX(Detailed_Demanding_x_Doc_Attrib!CE228)</f>
        <v>0</v>
      </c>
      <c r="AL180" s="195">
        <f>MAX(Detailed_Demanding_x_Doc_Attrib!CF228:CF228)</f>
        <v>0</v>
      </c>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row>
    <row r="181" spans="1:102">
      <c r="A181" s="82" t="s">
        <v>278</v>
      </c>
      <c r="B181" s="82" t="s">
        <v>565</v>
      </c>
      <c r="C181" s="82" t="s">
        <v>364</v>
      </c>
      <c r="D181" s="82" t="s">
        <v>618</v>
      </c>
      <c r="E181" s="165" t="s">
        <v>402</v>
      </c>
      <c r="F181" s="195">
        <f>MAX(Detailed_Demanding_x_Doc_Attrib!I229:L229)</f>
        <v>0</v>
      </c>
      <c r="G181" s="195">
        <f>MAX(Detailed_Demanding_x_Doc_Attrib!N229:O229)</f>
        <v>0</v>
      </c>
      <c r="H181" s="195">
        <f>Detailed_Demanding_x_Doc_Attrib!P229</f>
        <v>0</v>
      </c>
      <c r="I181" s="195">
        <f>Detailed_Demanding_x_Doc_Attrib!Q229</f>
        <v>3.6923076923076925</v>
      </c>
      <c r="J181" s="195">
        <f t="shared" si="2"/>
        <v>3.6923076923076925</v>
      </c>
      <c r="K181" s="195">
        <f>Detailed_Demanding_x_Doc_Attrib!R229</f>
        <v>0</v>
      </c>
      <c r="L181" s="195">
        <f>Detailed_Demanding_x_Doc_Attrib!S229</f>
        <v>0</v>
      </c>
      <c r="M181" s="195">
        <f>Detailed_Demanding_x_Doc_Attrib!T229</f>
        <v>0</v>
      </c>
      <c r="N181" s="195">
        <f>Detailed_Demanding_x_Doc_Attrib!U229</f>
        <v>0</v>
      </c>
      <c r="O181" s="195">
        <f>Detailed_Demanding_x_Doc_Attrib!V229</f>
        <v>0</v>
      </c>
      <c r="P181" s="195">
        <f>Detailed_Demanding_x_Doc_Attrib!W229</f>
        <v>0</v>
      </c>
      <c r="Q181" s="195">
        <f>Detailed_Demanding_x_Doc_Attrib!X229</f>
        <v>0</v>
      </c>
      <c r="R181" s="195">
        <f>MAX(Detailed_Demanding_x_Doc_Attrib!Z229:AB229)</f>
        <v>0</v>
      </c>
      <c r="S181" s="195">
        <f>MAX(Detailed_Demanding_x_Doc_Attrib!AC229)</f>
        <v>0</v>
      </c>
      <c r="T181" s="195">
        <f>MAX(Detailed_Demanding_x_Doc_Attrib!AD229:AF229)</f>
        <v>0</v>
      </c>
      <c r="U181" s="195">
        <f>MAX(Detailed_Demanding_x_Doc_Attrib!AG229:AH229)</f>
        <v>0</v>
      </c>
      <c r="V181" s="195">
        <f>MAX(Detailed_Demanding_x_Doc_Attrib!AJ229)</f>
        <v>0</v>
      </c>
      <c r="W181" s="195">
        <f>MAX(Detailed_Demanding_x_Doc_Attrib!AM229:AW229)</f>
        <v>0</v>
      </c>
      <c r="X181" s="195">
        <f>MAX(Detailed_Demanding_x_Doc_Attrib!AX229)</f>
        <v>0</v>
      </c>
      <c r="Y181" s="195">
        <f>MAX(Detailed_Demanding_x_Doc_Attrib!AY229)</f>
        <v>0</v>
      </c>
      <c r="Z181" s="195">
        <f>MAX(Detailed_Demanding_x_Doc_Attrib!BC229:BE229)</f>
        <v>0</v>
      </c>
      <c r="AA181" s="195">
        <f>MAX(Detailed_Demanding_x_Doc_Attrib!BJ229:BQ229)</f>
        <v>0</v>
      </c>
      <c r="AB181" s="195">
        <f>MAX(Detailed_Demanding_x_Doc_Attrib!BO229:BV229)</f>
        <v>0</v>
      </c>
      <c r="AC181" s="195">
        <f>MAX(Detailed_Demanding_x_Doc_Attrib!BF229:BI229, Detailed_Demanding_x_Doc_Attrib!BP229:BQ229, Detailed_Demanding_x_Doc_Attrib!BW229:BX229)</f>
        <v>0</v>
      </c>
      <c r="AD181" s="195">
        <f>MAX(Detailed_Demanding_x_Doc_Attrib!BF229:BX229)</f>
        <v>0</v>
      </c>
      <c r="AE181" s="195">
        <f>Detailed_Demanding_x_Doc_Attrib!BY229</f>
        <v>0</v>
      </c>
      <c r="AF181" s="195">
        <f>MAX(Detailed_Demanding_x_Doc_Attrib!BZ229)</f>
        <v>0</v>
      </c>
      <c r="AG181" s="195">
        <f>MAX(Detailed_Demanding_x_Doc_Attrib!CA229)</f>
        <v>0</v>
      </c>
      <c r="AH181" s="195">
        <f>MAX(Detailed_Demanding_x_Doc_Attrib!CB229)</f>
        <v>0</v>
      </c>
      <c r="AI181" s="195">
        <f>MAX(Detailed_Demanding_x_Doc_Attrib!CC229)</f>
        <v>0</v>
      </c>
      <c r="AJ181" s="195">
        <f>MAX(Detailed_Demanding_x_Doc_Attrib!CD229)</f>
        <v>0</v>
      </c>
      <c r="AK181" s="195">
        <f>MAX(Detailed_Demanding_x_Doc_Attrib!CE229)</f>
        <v>0</v>
      </c>
      <c r="AL181" s="195">
        <f>MAX(Detailed_Demanding_x_Doc_Attrib!CF229:CF229)</f>
        <v>0</v>
      </c>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row>
    <row r="182" spans="1:102">
      <c r="A182" s="82" t="s">
        <v>278</v>
      </c>
      <c r="B182" s="82" t="s">
        <v>642</v>
      </c>
      <c r="C182" s="82" t="s">
        <v>607</v>
      </c>
      <c r="D182" s="82" t="s">
        <v>618</v>
      </c>
      <c r="E182" s="165" t="s">
        <v>643</v>
      </c>
      <c r="F182" s="195">
        <f>MAX(Detailed_Demanding_x_Doc_Attrib!I230:L230)</f>
        <v>0</v>
      </c>
      <c r="G182" s="195">
        <f>MAX(Detailed_Demanding_x_Doc_Attrib!N230:O230)</f>
        <v>0</v>
      </c>
      <c r="H182" s="195">
        <f>Detailed_Demanding_x_Doc_Attrib!P230</f>
        <v>0</v>
      </c>
      <c r="I182" s="195">
        <f>Detailed_Demanding_x_Doc_Attrib!Q230</f>
        <v>0</v>
      </c>
      <c r="J182" s="195">
        <f t="shared" si="2"/>
        <v>0</v>
      </c>
      <c r="K182" s="195">
        <f>Detailed_Demanding_x_Doc_Attrib!R230</f>
        <v>0</v>
      </c>
      <c r="L182" s="195">
        <f>Detailed_Demanding_x_Doc_Attrib!S230</f>
        <v>0</v>
      </c>
      <c r="M182" s="195">
        <f>Detailed_Demanding_x_Doc_Attrib!T230</f>
        <v>0</v>
      </c>
      <c r="N182" s="195">
        <f>Detailed_Demanding_x_Doc_Attrib!U230</f>
        <v>0</v>
      </c>
      <c r="O182" s="195">
        <f>Detailed_Demanding_x_Doc_Attrib!V230</f>
        <v>0</v>
      </c>
      <c r="P182" s="195">
        <f>Detailed_Demanding_x_Doc_Attrib!W230</f>
        <v>0</v>
      </c>
      <c r="Q182" s="195">
        <f>Detailed_Demanding_x_Doc_Attrib!X230</f>
        <v>0</v>
      </c>
      <c r="R182" s="195">
        <f>MAX(Detailed_Demanding_x_Doc_Attrib!Z230:AB230)</f>
        <v>0</v>
      </c>
      <c r="S182" s="195">
        <f>MAX(Detailed_Demanding_x_Doc_Attrib!AC230)</f>
        <v>0</v>
      </c>
      <c r="T182" s="195">
        <f>MAX(Detailed_Demanding_x_Doc_Attrib!AD230:AF230)</f>
        <v>0</v>
      </c>
      <c r="U182" s="195">
        <f>MAX(Detailed_Demanding_x_Doc_Attrib!AG230:AH230)</f>
        <v>0</v>
      </c>
      <c r="V182" s="195">
        <f>MAX(Detailed_Demanding_x_Doc_Attrib!AJ230)</f>
        <v>0</v>
      </c>
      <c r="W182" s="195">
        <f>MAX(Detailed_Demanding_x_Doc_Attrib!AM230:AW230)</f>
        <v>0</v>
      </c>
      <c r="X182" s="195">
        <f>MAX(Detailed_Demanding_x_Doc_Attrib!AX230)</f>
        <v>0</v>
      </c>
      <c r="Y182" s="195">
        <f>MAX(Detailed_Demanding_x_Doc_Attrib!AY230)</f>
        <v>0</v>
      </c>
      <c r="Z182" s="195">
        <f>MAX(Detailed_Demanding_x_Doc_Attrib!BC230:BE230)</f>
        <v>0</v>
      </c>
      <c r="AA182" s="195">
        <f>MAX(Detailed_Demanding_x_Doc_Attrib!BJ230:BQ230)</f>
        <v>1.5538461538461539</v>
      </c>
      <c r="AB182" s="195">
        <f>MAX(Detailed_Demanding_x_Doc_Attrib!BO230:BV230)</f>
        <v>1.5538461538461539</v>
      </c>
      <c r="AC182" s="195">
        <f>MAX(Detailed_Demanding_x_Doc_Attrib!BF230:BI230, Detailed_Demanding_x_Doc_Attrib!BP230:BQ230, Detailed_Demanding_x_Doc_Attrib!BW230:BX230)</f>
        <v>1.5538461538461539</v>
      </c>
      <c r="AD182" s="195">
        <f>MAX(Detailed_Demanding_x_Doc_Attrib!BF230:BX230)</f>
        <v>1.5538461538461539</v>
      </c>
      <c r="AE182" s="195">
        <f>Detailed_Demanding_x_Doc_Attrib!BY230</f>
        <v>0</v>
      </c>
      <c r="AF182" s="195">
        <f>MAX(Detailed_Demanding_x_Doc_Attrib!BZ230)</f>
        <v>0</v>
      </c>
      <c r="AG182" s="195">
        <f>MAX(Detailed_Demanding_x_Doc_Attrib!CA230)</f>
        <v>0</v>
      </c>
      <c r="AH182" s="195">
        <f>MAX(Detailed_Demanding_x_Doc_Attrib!CB230)</f>
        <v>6.1538461538461542</v>
      </c>
      <c r="AI182" s="195">
        <f>MAX(Detailed_Demanding_x_Doc_Attrib!CC230)</f>
        <v>0</v>
      </c>
      <c r="AJ182" s="195">
        <f>MAX(Detailed_Demanding_x_Doc_Attrib!CD230)</f>
        <v>0</v>
      </c>
      <c r="AK182" s="195">
        <f>MAX(Detailed_Demanding_x_Doc_Attrib!CE230)</f>
        <v>0</v>
      </c>
      <c r="AL182" s="195">
        <f>MAX(Detailed_Demanding_x_Doc_Attrib!CF230:CF230)</f>
        <v>0</v>
      </c>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row>
    <row r="183" spans="1:102">
      <c r="A183" s="82" t="s">
        <v>586</v>
      </c>
      <c r="B183" s="82" t="s">
        <v>566</v>
      </c>
      <c r="C183" s="82" t="s">
        <v>273</v>
      </c>
      <c r="D183" s="82" t="s">
        <v>354</v>
      </c>
      <c r="E183" s="165" t="s">
        <v>1338</v>
      </c>
      <c r="F183" s="195">
        <f>MAX(Detailed_Demanding_x_Doc_Attrib!I231:L231)</f>
        <v>0</v>
      </c>
      <c r="G183" s="195">
        <f>MAX(Detailed_Demanding_x_Doc_Attrib!N231:O231)</f>
        <v>0</v>
      </c>
      <c r="H183" s="195">
        <f>Detailed_Demanding_x_Doc_Attrib!P231</f>
        <v>0</v>
      </c>
      <c r="I183" s="195">
        <f>Detailed_Demanding_x_Doc_Attrib!Q231</f>
        <v>10</v>
      </c>
      <c r="J183" s="195">
        <f t="shared" si="2"/>
        <v>10</v>
      </c>
      <c r="K183" s="195">
        <f>Detailed_Demanding_x_Doc_Attrib!R231</f>
        <v>0</v>
      </c>
      <c r="L183" s="195">
        <f>Detailed_Demanding_x_Doc_Attrib!S231</f>
        <v>0</v>
      </c>
      <c r="M183" s="195">
        <f>Detailed_Demanding_x_Doc_Attrib!T231</f>
        <v>0</v>
      </c>
      <c r="N183" s="195">
        <f>Detailed_Demanding_x_Doc_Attrib!U231</f>
        <v>0</v>
      </c>
      <c r="O183" s="195">
        <f>Detailed_Demanding_x_Doc_Attrib!V231</f>
        <v>0</v>
      </c>
      <c r="P183" s="195">
        <f>Detailed_Demanding_x_Doc_Attrib!W231</f>
        <v>0</v>
      </c>
      <c r="Q183" s="195">
        <f>Detailed_Demanding_x_Doc_Attrib!X231</f>
        <v>0</v>
      </c>
      <c r="R183" s="195">
        <f>MAX(Detailed_Demanding_x_Doc_Attrib!Z231:AB231)</f>
        <v>0</v>
      </c>
      <c r="S183" s="195">
        <f>MAX(Detailed_Demanding_x_Doc_Attrib!AC231)</f>
        <v>0</v>
      </c>
      <c r="T183" s="195">
        <f>MAX(Detailed_Demanding_x_Doc_Attrib!AD231:AF231)</f>
        <v>0</v>
      </c>
      <c r="U183" s="195">
        <f>MAX(Detailed_Demanding_x_Doc_Attrib!AG231:AH231)</f>
        <v>0</v>
      </c>
      <c r="V183" s="195">
        <f>MAX(Detailed_Demanding_x_Doc_Attrib!AJ231)</f>
        <v>0</v>
      </c>
      <c r="W183" s="195">
        <f>MAX(Detailed_Demanding_x_Doc_Attrib!AM231:AW231)</f>
        <v>0</v>
      </c>
      <c r="X183" s="195">
        <f>MAX(Detailed_Demanding_x_Doc_Attrib!AX231)</f>
        <v>0</v>
      </c>
      <c r="Y183" s="195">
        <f>MAX(Detailed_Demanding_x_Doc_Attrib!AY231)</f>
        <v>0</v>
      </c>
      <c r="Z183" s="195">
        <f>MAX(Detailed_Demanding_x_Doc_Attrib!BC231:BE231)</f>
        <v>0</v>
      </c>
      <c r="AA183" s="195">
        <f>MAX(Detailed_Demanding_x_Doc_Attrib!BJ231:BQ231)</f>
        <v>0</v>
      </c>
      <c r="AB183" s="195">
        <f>MAX(Detailed_Demanding_x_Doc_Attrib!BO231:BV231)</f>
        <v>0</v>
      </c>
      <c r="AC183" s="195">
        <f>MAX(Detailed_Demanding_x_Doc_Attrib!BF231:BI231, Detailed_Demanding_x_Doc_Attrib!BP231:BQ231, Detailed_Demanding_x_Doc_Attrib!BW231:BX231)</f>
        <v>0</v>
      </c>
      <c r="AD183" s="195">
        <f>MAX(Detailed_Demanding_x_Doc_Attrib!BF231:BX231)</f>
        <v>0</v>
      </c>
      <c r="AE183" s="195">
        <f>Detailed_Demanding_x_Doc_Attrib!BY231</f>
        <v>0</v>
      </c>
      <c r="AF183" s="195">
        <f>MAX(Detailed_Demanding_x_Doc_Attrib!BZ231)</f>
        <v>0</v>
      </c>
      <c r="AG183" s="195">
        <f>MAX(Detailed_Demanding_x_Doc_Attrib!CA231)</f>
        <v>0</v>
      </c>
      <c r="AH183" s="195">
        <f>MAX(Detailed_Demanding_x_Doc_Attrib!CB231)</f>
        <v>0</v>
      </c>
      <c r="AI183" s="195">
        <f>MAX(Detailed_Demanding_x_Doc_Attrib!CC231)</f>
        <v>0</v>
      </c>
      <c r="AJ183" s="195">
        <f>MAX(Detailed_Demanding_x_Doc_Attrib!CD231)</f>
        <v>0</v>
      </c>
      <c r="AK183" s="195">
        <f>MAX(Detailed_Demanding_x_Doc_Attrib!CE231)</f>
        <v>0</v>
      </c>
      <c r="AL183" s="195">
        <f>MAX(Detailed_Demanding_x_Doc_Attrib!CF231:CF231)</f>
        <v>0</v>
      </c>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row>
    <row r="184" spans="1:102">
      <c r="A184" s="82" t="s">
        <v>586</v>
      </c>
      <c r="B184" s="82" t="s">
        <v>567</v>
      </c>
      <c r="C184" s="82" t="s">
        <v>273</v>
      </c>
      <c r="D184" s="82" t="s">
        <v>354</v>
      </c>
      <c r="E184" s="165" t="s">
        <v>588</v>
      </c>
      <c r="F184" s="195">
        <f>MAX(Detailed_Demanding_x_Doc_Attrib!I232:L232)</f>
        <v>0</v>
      </c>
      <c r="G184" s="195">
        <f>MAX(Detailed_Demanding_x_Doc_Attrib!N232:O232)</f>
        <v>0</v>
      </c>
      <c r="H184" s="195">
        <f>Detailed_Demanding_x_Doc_Attrib!P232</f>
        <v>0</v>
      </c>
      <c r="I184" s="195">
        <f>Detailed_Demanding_x_Doc_Attrib!Q232</f>
        <v>3</v>
      </c>
      <c r="J184" s="195">
        <f t="shared" si="2"/>
        <v>3</v>
      </c>
      <c r="K184" s="195">
        <f>Detailed_Demanding_x_Doc_Attrib!R232</f>
        <v>0</v>
      </c>
      <c r="L184" s="195">
        <f>Detailed_Demanding_x_Doc_Attrib!S232</f>
        <v>0</v>
      </c>
      <c r="M184" s="195">
        <f>Detailed_Demanding_x_Doc_Attrib!T232</f>
        <v>0</v>
      </c>
      <c r="N184" s="195">
        <f>Detailed_Demanding_x_Doc_Attrib!U232</f>
        <v>0</v>
      </c>
      <c r="O184" s="195">
        <f>Detailed_Demanding_x_Doc_Attrib!V232</f>
        <v>0</v>
      </c>
      <c r="P184" s="195">
        <f>Detailed_Demanding_x_Doc_Attrib!W232</f>
        <v>0</v>
      </c>
      <c r="Q184" s="195">
        <f>Detailed_Demanding_x_Doc_Attrib!X232</f>
        <v>0</v>
      </c>
      <c r="R184" s="195">
        <f>MAX(Detailed_Demanding_x_Doc_Attrib!Z232:AB232)</f>
        <v>0</v>
      </c>
      <c r="S184" s="195">
        <f>MAX(Detailed_Demanding_x_Doc_Attrib!AC232)</f>
        <v>0</v>
      </c>
      <c r="T184" s="195">
        <f>MAX(Detailed_Demanding_x_Doc_Attrib!AD232:AF232)</f>
        <v>0</v>
      </c>
      <c r="U184" s="195">
        <f>MAX(Detailed_Demanding_x_Doc_Attrib!AG232:AH232)</f>
        <v>0</v>
      </c>
      <c r="V184" s="195">
        <f>MAX(Detailed_Demanding_x_Doc_Attrib!AJ232)</f>
        <v>0</v>
      </c>
      <c r="W184" s="195">
        <f>MAX(Detailed_Demanding_x_Doc_Attrib!AM232:AW232)</f>
        <v>0</v>
      </c>
      <c r="X184" s="195">
        <f>MAX(Detailed_Demanding_x_Doc_Attrib!AX232)</f>
        <v>0</v>
      </c>
      <c r="Y184" s="195">
        <f>MAX(Detailed_Demanding_x_Doc_Attrib!AY232)</f>
        <v>0</v>
      </c>
      <c r="Z184" s="195">
        <f>MAX(Detailed_Demanding_x_Doc_Attrib!BC232:BE232)</f>
        <v>0</v>
      </c>
      <c r="AA184" s="195">
        <f>MAX(Detailed_Demanding_x_Doc_Attrib!BJ232:BQ232)</f>
        <v>0</v>
      </c>
      <c r="AB184" s="195">
        <f>MAX(Detailed_Demanding_x_Doc_Attrib!BO232:BV232)</f>
        <v>0</v>
      </c>
      <c r="AC184" s="195">
        <f>MAX(Detailed_Demanding_x_Doc_Attrib!BF232:BI232, Detailed_Demanding_x_Doc_Attrib!BP232:BQ232, Detailed_Demanding_x_Doc_Attrib!BW232:BX232)</f>
        <v>0</v>
      </c>
      <c r="AD184" s="195">
        <f>MAX(Detailed_Demanding_x_Doc_Attrib!BF232:BX232)</f>
        <v>0</v>
      </c>
      <c r="AE184" s="195">
        <f>Detailed_Demanding_x_Doc_Attrib!BY232</f>
        <v>0</v>
      </c>
      <c r="AF184" s="195">
        <f>MAX(Detailed_Demanding_x_Doc_Attrib!BZ232)</f>
        <v>0</v>
      </c>
      <c r="AG184" s="195">
        <f>MAX(Detailed_Demanding_x_Doc_Attrib!CA232)</f>
        <v>0</v>
      </c>
      <c r="AH184" s="195">
        <f>MAX(Detailed_Demanding_x_Doc_Attrib!CB232)</f>
        <v>0</v>
      </c>
      <c r="AI184" s="195">
        <f>MAX(Detailed_Demanding_x_Doc_Attrib!CC232)</f>
        <v>0</v>
      </c>
      <c r="AJ184" s="195">
        <f>MAX(Detailed_Demanding_x_Doc_Attrib!CD232)</f>
        <v>0</v>
      </c>
      <c r="AK184" s="195">
        <f>MAX(Detailed_Demanding_x_Doc_Attrib!CE232)</f>
        <v>0</v>
      </c>
      <c r="AL184" s="195">
        <f>MAX(Detailed_Demanding_x_Doc_Attrib!CF232:CF232)</f>
        <v>0</v>
      </c>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row>
    <row r="185" spans="1:102">
      <c r="A185" s="82" t="s">
        <v>545</v>
      </c>
      <c r="B185" s="82" t="s">
        <v>565</v>
      </c>
      <c r="C185" s="82" t="s">
        <v>364</v>
      </c>
      <c r="D185" s="82" t="s">
        <v>618</v>
      </c>
      <c r="E185" s="165" t="s">
        <v>583</v>
      </c>
      <c r="F185" s="195">
        <f>MAX(Detailed_Demanding_x_Doc_Attrib!I233:L233)</f>
        <v>0</v>
      </c>
      <c r="G185" s="195">
        <f>MAX(Detailed_Demanding_x_Doc_Attrib!N233:O233)</f>
        <v>0</v>
      </c>
      <c r="H185" s="195">
        <f>Detailed_Demanding_x_Doc_Attrib!P233</f>
        <v>0</v>
      </c>
      <c r="I185" s="195">
        <f>Detailed_Demanding_x_Doc_Attrib!Q233</f>
        <v>0.34628571428571431</v>
      </c>
      <c r="J185" s="195">
        <f t="shared" si="2"/>
        <v>0.34628571428571431</v>
      </c>
      <c r="K185" s="195">
        <f>Detailed_Demanding_x_Doc_Attrib!R233</f>
        <v>0</v>
      </c>
      <c r="L185" s="195">
        <f>Detailed_Demanding_x_Doc_Attrib!S233</f>
        <v>0</v>
      </c>
      <c r="M185" s="195">
        <f>Detailed_Demanding_x_Doc_Attrib!T233</f>
        <v>0</v>
      </c>
      <c r="N185" s="195">
        <f>Detailed_Demanding_x_Doc_Attrib!U233</f>
        <v>0</v>
      </c>
      <c r="O185" s="195">
        <f>Detailed_Demanding_x_Doc_Attrib!V233</f>
        <v>0</v>
      </c>
      <c r="P185" s="195">
        <f>Detailed_Demanding_x_Doc_Attrib!W233</f>
        <v>0</v>
      </c>
      <c r="Q185" s="195">
        <f>Detailed_Demanding_x_Doc_Attrib!X233</f>
        <v>0</v>
      </c>
      <c r="R185" s="195">
        <f>MAX(Detailed_Demanding_x_Doc_Attrib!Z233:AB233)</f>
        <v>0</v>
      </c>
      <c r="S185" s="195">
        <f>MAX(Detailed_Demanding_x_Doc_Attrib!AC233)</f>
        <v>0</v>
      </c>
      <c r="T185" s="195">
        <f>MAX(Detailed_Demanding_x_Doc_Attrib!AD233:AF233)</f>
        <v>0</v>
      </c>
      <c r="U185" s="195">
        <f>MAX(Detailed_Demanding_x_Doc_Attrib!AG233:AH233)</f>
        <v>0</v>
      </c>
      <c r="V185" s="195">
        <f>MAX(Detailed_Demanding_x_Doc_Attrib!AJ233)</f>
        <v>0</v>
      </c>
      <c r="W185" s="195">
        <f>MAX(Detailed_Demanding_x_Doc_Attrib!AM233:AW233)</f>
        <v>0</v>
      </c>
      <c r="X185" s="195">
        <f>MAX(Detailed_Demanding_x_Doc_Attrib!AX233)</f>
        <v>0</v>
      </c>
      <c r="Y185" s="195">
        <f>MAX(Detailed_Demanding_x_Doc_Attrib!AY233)</f>
        <v>0</v>
      </c>
      <c r="Z185" s="195">
        <f>MAX(Detailed_Demanding_x_Doc_Attrib!BC233:BE233)</f>
        <v>0</v>
      </c>
      <c r="AA185" s="195">
        <f>MAX(Detailed_Demanding_x_Doc_Attrib!BJ233:BQ233)</f>
        <v>0</v>
      </c>
      <c r="AB185" s="195">
        <f>MAX(Detailed_Demanding_x_Doc_Attrib!BO233:BV233)</f>
        <v>0</v>
      </c>
      <c r="AC185" s="195">
        <f>MAX(Detailed_Demanding_x_Doc_Attrib!BF233:BI233, Detailed_Demanding_x_Doc_Attrib!BP233:BQ233, Detailed_Demanding_x_Doc_Attrib!BW233:BX233)</f>
        <v>0</v>
      </c>
      <c r="AD185" s="195">
        <f>MAX(Detailed_Demanding_x_Doc_Attrib!BF233:BX233)</f>
        <v>0</v>
      </c>
      <c r="AE185" s="195">
        <f>Detailed_Demanding_x_Doc_Attrib!BY233</f>
        <v>0</v>
      </c>
      <c r="AF185" s="195">
        <f>MAX(Detailed_Demanding_x_Doc_Attrib!BZ233)</f>
        <v>0</v>
      </c>
      <c r="AG185" s="195">
        <f>MAX(Detailed_Demanding_x_Doc_Attrib!CA233)</f>
        <v>0</v>
      </c>
      <c r="AH185" s="195">
        <f>MAX(Detailed_Demanding_x_Doc_Attrib!CB233)</f>
        <v>0</v>
      </c>
      <c r="AI185" s="195">
        <f>MAX(Detailed_Demanding_x_Doc_Attrib!CC233)</f>
        <v>0</v>
      </c>
      <c r="AJ185" s="195">
        <f>MAX(Detailed_Demanding_x_Doc_Attrib!CD233)</f>
        <v>0</v>
      </c>
      <c r="AK185" s="195">
        <f>MAX(Detailed_Demanding_x_Doc_Attrib!CE233)</f>
        <v>0</v>
      </c>
      <c r="AL185" s="195">
        <f>MAX(Detailed_Demanding_x_Doc_Attrib!CF233:CF233)</f>
        <v>0</v>
      </c>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row>
    <row r="186" spans="1:102">
      <c r="A186" s="82" t="s">
        <v>545</v>
      </c>
      <c r="B186" s="82" t="s">
        <v>642</v>
      </c>
      <c r="C186" s="82" t="s">
        <v>607</v>
      </c>
      <c r="D186" s="82" t="s">
        <v>618</v>
      </c>
      <c r="E186" s="165" t="s">
        <v>1048</v>
      </c>
      <c r="F186" s="195">
        <f>MAX(Detailed_Demanding_x_Doc_Attrib!I234:L234)</f>
        <v>0</v>
      </c>
      <c r="G186" s="195">
        <f>MAX(Detailed_Demanding_x_Doc_Attrib!N234:O234)</f>
        <v>0</v>
      </c>
      <c r="H186" s="195">
        <f>Detailed_Demanding_x_Doc_Attrib!P234</f>
        <v>0</v>
      </c>
      <c r="I186" s="195">
        <f>Detailed_Demanding_x_Doc_Attrib!Q234</f>
        <v>0</v>
      </c>
      <c r="J186" s="195">
        <f t="shared" si="2"/>
        <v>0</v>
      </c>
      <c r="K186" s="195">
        <f>Detailed_Demanding_x_Doc_Attrib!R234</f>
        <v>0</v>
      </c>
      <c r="L186" s="195">
        <f>Detailed_Demanding_x_Doc_Attrib!S234</f>
        <v>0</v>
      </c>
      <c r="M186" s="195">
        <f>Detailed_Demanding_x_Doc_Attrib!T234</f>
        <v>0</v>
      </c>
      <c r="N186" s="195">
        <f>Detailed_Demanding_x_Doc_Attrib!U234</f>
        <v>0</v>
      </c>
      <c r="O186" s="195">
        <f>Detailed_Demanding_x_Doc_Attrib!V234</f>
        <v>0</v>
      </c>
      <c r="P186" s="195">
        <f>Detailed_Demanding_x_Doc_Attrib!W234</f>
        <v>0</v>
      </c>
      <c r="Q186" s="195">
        <f>Detailed_Demanding_x_Doc_Attrib!X234</f>
        <v>0</v>
      </c>
      <c r="R186" s="195">
        <f>MAX(Detailed_Demanding_x_Doc_Attrib!Z234:AB234)</f>
        <v>0</v>
      </c>
      <c r="S186" s="195">
        <f>MAX(Detailed_Demanding_x_Doc_Attrib!AC234)</f>
        <v>0</v>
      </c>
      <c r="T186" s="195">
        <f>MAX(Detailed_Demanding_x_Doc_Attrib!AD234:AF234)</f>
        <v>0</v>
      </c>
      <c r="U186" s="195">
        <f>MAX(Detailed_Demanding_x_Doc_Attrib!AG234:AH234)</f>
        <v>0</v>
      </c>
      <c r="V186" s="195">
        <f>MAX(Detailed_Demanding_x_Doc_Attrib!AJ234)</f>
        <v>0</v>
      </c>
      <c r="W186" s="195">
        <f>MAX(Detailed_Demanding_x_Doc_Attrib!AM234:AW234)</f>
        <v>0</v>
      </c>
      <c r="X186" s="195">
        <f>MAX(Detailed_Demanding_x_Doc_Attrib!AX234)</f>
        <v>0</v>
      </c>
      <c r="Y186" s="195">
        <f>MAX(Detailed_Demanding_x_Doc_Attrib!AY234)</f>
        <v>0</v>
      </c>
      <c r="Z186" s="195">
        <f>MAX(Detailed_Demanding_x_Doc_Attrib!BC234:BE234)</f>
        <v>0</v>
      </c>
      <c r="AA186" s="195">
        <f>MAX(Detailed_Demanding_x_Doc_Attrib!BJ234:BQ234)</f>
        <v>0</v>
      </c>
      <c r="AB186" s="195">
        <f>MAX(Detailed_Demanding_x_Doc_Attrib!BO234:BV234)</f>
        <v>4.1142857142857139</v>
      </c>
      <c r="AC186" s="195">
        <f>MAX(Detailed_Demanding_x_Doc_Attrib!BF234:BI234, Detailed_Demanding_x_Doc_Attrib!BP234:BQ234, Detailed_Demanding_x_Doc_Attrib!BW234:BX234)</f>
        <v>0</v>
      </c>
      <c r="AD186" s="195">
        <f>MAX(Detailed_Demanding_x_Doc_Attrib!BF234:BX234)</f>
        <v>4.1142857142857139</v>
      </c>
      <c r="AE186" s="195">
        <f>Detailed_Demanding_x_Doc_Attrib!BY234</f>
        <v>0</v>
      </c>
      <c r="AF186" s="195">
        <f>MAX(Detailed_Demanding_x_Doc_Attrib!BZ234)</f>
        <v>0</v>
      </c>
      <c r="AG186" s="195">
        <f>MAX(Detailed_Demanding_x_Doc_Attrib!CA234)</f>
        <v>0</v>
      </c>
      <c r="AH186" s="195">
        <f>MAX(Detailed_Demanding_x_Doc_Attrib!CB234)</f>
        <v>0</v>
      </c>
      <c r="AI186" s="195">
        <f>MAX(Detailed_Demanding_x_Doc_Attrib!CC234)</f>
        <v>0</v>
      </c>
      <c r="AJ186" s="195">
        <f>MAX(Detailed_Demanding_x_Doc_Attrib!CD234)</f>
        <v>0</v>
      </c>
      <c r="AK186" s="195">
        <f>MAX(Detailed_Demanding_x_Doc_Attrib!CE234)</f>
        <v>0</v>
      </c>
      <c r="AL186" s="195">
        <f>MAX(Detailed_Demanding_x_Doc_Attrib!CF234:CF234)</f>
        <v>0</v>
      </c>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row>
    <row r="187" spans="1:102">
      <c r="A187" s="82" t="s">
        <v>545</v>
      </c>
      <c r="B187" s="82" t="s">
        <v>565</v>
      </c>
      <c r="C187" s="82" t="s">
        <v>274</v>
      </c>
      <c r="D187" s="82" t="s">
        <v>618</v>
      </c>
      <c r="E187" s="165" t="s">
        <v>542</v>
      </c>
      <c r="F187" s="195">
        <f>MAX(Detailed_Demanding_x_Doc_Attrib!I235:L235)</f>
        <v>0</v>
      </c>
      <c r="G187" s="195">
        <f>MAX(Detailed_Demanding_x_Doc_Attrib!N235:O235)</f>
        <v>0</v>
      </c>
      <c r="H187" s="195">
        <f>Detailed_Demanding_x_Doc_Attrib!P235</f>
        <v>0</v>
      </c>
      <c r="I187" s="195">
        <f>Detailed_Demanding_x_Doc_Attrib!Q235</f>
        <v>0.2857142857142857</v>
      </c>
      <c r="J187" s="195">
        <f t="shared" si="2"/>
        <v>0.2857142857142857</v>
      </c>
      <c r="K187" s="195">
        <f>Detailed_Demanding_x_Doc_Attrib!R235</f>
        <v>0</v>
      </c>
      <c r="L187" s="195">
        <f>Detailed_Demanding_x_Doc_Attrib!S235</f>
        <v>0</v>
      </c>
      <c r="M187" s="195">
        <f>Detailed_Demanding_x_Doc_Attrib!T235</f>
        <v>0</v>
      </c>
      <c r="N187" s="195">
        <f>Detailed_Demanding_x_Doc_Attrib!U235</f>
        <v>0</v>
      </c>
      <c r="O187" s="195">
        <f>Detailed_Demanding_x_Doc_Attrib!V235</f>
        <v>0</v>
      </c>
      <c r="P187" s="195">
        <f>Detailed_Demanding_x_Doc_Attrib!W235</f>
        <v>0</v>
      </c>
      <c r="Q187" s="195">
        <f>Detailed_Demanding_x_Doc_Attrib!X235</f>
        <v>0</v>
      </c>
      <c r="R187" s="195">
        <f>MAX(Detailed_Demanding_x_Doc_Attrib!Z235:AB235)</f>
        <v>0</v>
      </c>
      <c r="S187" s="195">
        <f>MAX(Detailed_Demanding_x_Doc_Attrib!AC235)</f>
        <v>0</v>
      </c>
      <c r="T187" s="195">
        <f>MAX(Detailed_Demanding_x_Doc_Attrib!AD235:AF235)</f>
        <v>0</v>
      </c>
      <c r="U187" s="195">
        <f>MAX(Detailed_Demanding_x_Doc_Attrib!AG235:AH235)</f>
        <v>5.1428571428571423</v>
      </c>
      <c r="V187" s="195">
        <f>MAX(Detailed_Demanding_x_Doc_Attrib!AJ235)</f>
        <v>0</v>
      </c>
      <c r="W187" s="195">
        <f>MAX(Detailed_Demanding_x_Doc_Attrib!AM235:AW235)</f>
        <v>0.2857142857142857</v>
      </c>
      <c r="X187" s="195">
        <f>MAX(Detailed_Demanding_x_Doc_Attrib!AX235)</f>
        <v>0</v>
      </c>
      <c r="Y187" s="195">
        <f>MAX(Detailed_Demanding_x_Doc_Attrib!AY235)</f>
        <v>0.2857142857142857</v>
      </c>
      <c r="Z187" s="195">
        <f>MAX(Detailed_Demanding_x_Doc_Attrib!BC235:BE235)</f>
        <v>0</v>
      </c>
      <c r="AA187" s="195">
        <f>MAX(Detailed_Demanding_x_Doc_Attrib!BJ235:BQ235)</f>
        <v>0</v>
      </c>
      <c r="AB187" s="195">
        <f>MAX(Detailed_Demanding_x_Doc_Attrib!BO235:BV235)</f>
        <v>0</v>
      </c>
      <c r="AC187" s="195">
        <f>MAX(Detailed_Demanding_x_Doc_Attrib!BF235:BI235, Detailed_Demanding_x_Doc_Attrib!BP235:BQ235, Detailed_Demanding_x_Doc_Attrib!BW235:BX235)</f>
        <v>0</v>
      </c>
      <c r="AD187" s="195">
        <f>MAX(Detailed_Demanding_x_Doc_Attrib!BF235:BX235)</f>
        <v>0</v>
      </c>
      <c r="AE187" s="195">
        <f>Detailed_Demanding_x_Doc_Attrib!BY235</f>
        <v>0</v>
      </c>
      <c r="AF187" s="195">
        <f>MAX(Detailed_Demanding_x_Doc_Attrib!BZ235)</f>
        <v>0</v>
      </c>
      <c r="AG187" s="195">
        <f>MAX(Detailed_Demanding_x_Doc_Attrib!CA235)</f>
        <v>0</v>
      </c>
      <c r="AH187" s="195">
        <f>MAX(Detailed_Demanding_x_Doc_Attrib!CB235)</f>
        <v>0</v>
      </c>
      <c r="AI187" s="195">
        <f>MAX(Detailed_Demanding_x_Doc_Attrib!CC235)</f>
        <v>0</v>
      </c>
      <c r="AJ187" s="195">
        <f>MAX(Detailed_Demanding_x_Doc_Attrib!CD235)</f>
        <v>0</v>
      </c>
      <c r="AK187" s="195">
        <f>MAX(Detailed_Demanding_x_Doc_Attrib!CE235)</f>
        <v>0</v>
      </c>
      <c r="AL187" s="195">
        <f>MAX(Detailed_Demanding_x_Doc_Attrib!CF235:CF235)</f>
        <v>0</v>
      </c>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row>
    <row r="188" spans="1:102">
      <c r="A188" s="82" t="s">
        <v>545</v>
      </c>
      <c r="B188" s="82" t="s">
        <v>567</v>
      </c>
      <c r="C188" s="82" t="s">
        <v>364</v>
      </c>
      <c r="D188" s="82" t="s">
        <v>618</v>
      </c>
      <c r="E188" s="165" t="s">
        <v>1465</v>
      </c>
      <c r="F188" s="195">
        <f>MAX(Detailed_Demanding_x_Doc_Attrib!I236:L236)</f>
        <v>0</v>
      </c>
      <c r="G188" s="195">
        <f>MAX(Detailed_Demanding_x_Doc_Attrib!N236:O236)</f>
        <v>0</v>
      </c>
      <c r="H188" s="195">
        <f>Detailed_Demanding_x_Doc_Attrib!P236</f>
        <v>0</v>
      </c>
      <c r="I188" s="195">
        <f>Detailed_Demanding_x_Doc_Attrib!Q236</f>
        <v>1.0285714285714285</v>
      </c>
      <c r="J188" s="195">
        <f t="shared" si="2"/>
        <v>1.0285714285714285</v>
      </c>
      <c r="K188" s="195">
        <f>Detailed_Demanding_x_Doc_Attrib!R236</f>
        <v>0</v>
      </c>
      <c r="L188" s="195">
        <f>Detailed_Demanding_x_Doc_Attrib!S236</f>
        <v>0</v>
      </c>
      <c r="M188" s="195">
        <f>Detailed_Demanding_x_Doc_Attrib!T236</f>
        <v>0</v>
      </c>
      <c r="N188" s="195">
        <f>Detailed_Demanding_x_Doc_Attrib!U236</f>
        <v>0</v>
      </c>
      <c r="O188" s="195">
        <f>Detailed_Demanding_x_Doc_Attrib!V236</f>
        <v>0</v>
      </c>
      <c r="P188" s="195">
        <f>Detailed_Demanding_x_Doc_Attrib!W236</f>
        <v>0</v>
      </c>
      <c r="Q188" s="195">
        <f>Detailed_Demanding_x_Doc_Attrib!X236</f>
        <v>0</v>
      </c>
      <c r="R188" s="195">
        <f>MAX(Detailed_Demanding_x_Doc_Attrib!Z236:AB236)</f>
        <v>0</v>
      </c>
      <c r="S188" s="195">
        <f>MAX(Detailed_Demanding_x_Doc_Attrib!AC236)</f>
        <v>0</v>
      </c>
      <c r="T188" s="195">
        <f>MAX(Detailed_Demanding_x_Doc_Attrib!AD236:AF236)</f>
        <v>0</v>
      </c>
      <c r="U188" s="195">
        <f>MAX(Detailed_Demanding_x_Doc_Attrib!AG236:AH236)</f>
        <v>0</v>
      </c>
      <c r="V188" s="195">
        <f>MAX(Detailed_Demanding_x_Doc_Attrib!AJ236)</f>
        <v>0</v>
      </c>
      <c r="W188" s="195">
        <f>MAX(Detailed_Demanding_x_Doc_Attrib!AM236:AW236)</f>
        <v>0</v>
      </c>
      <c r="X188" s="195">
        <f>MAX(Detailed_Demanding_x_Doc_Attrib!AX236)</f>
        <v>0</v>
      </c>
      <c r="Y188" s="195">
        <f>MAX(Detailed_Demanding_x_Doc_Attrib!AY236)</f>
        <v>0.2857142857142857</v>
      </c>
      <c r="Z188" s="195">
        <f>MAX(Detailed_Demanding_x_Doc_Attrib!BC236:BE236)</f>
        <v>0</v>
      </c>
      <c r="AA188" s="195">
        <f>MAX(Detailed_Demanding_x_Doc_Attrib!BJ236:BQ236)</f>
        <v>2.2857142857142856</v>
      </c>
      <c r="AB188" s="195">
        <f>MAX(Detailed_Demanding_x_Doc_Attrib!BO236:BV236)</f>
        <v>0</v>
      </c>
      <c r="AC188" s="195">
        <f>MAX(Detailed_Demanding_x_Doc_Attrib!BF236:BI236, Detailed_Demanding_x_Doc_Attrib!BP236:BQ236, Detailed_Demanding_x_Doc_Attrib!BW236:BX236)</f>
        <v>0</v>
      </c>
      <c r="AD188" s="195">
        <f>MAX(Detailed_Demanding_x_Doc_Attrib!BF236:BX236)</f>
        <v>2.2857142857142856</v>
      </c>
      <c r="AE188" s="195">
        <f>Detailed_Demanding_x_Doc_Attrib!BY236</f>
        <v>0.14285714285714285</v>
      </c>
      <c r="AF188" s="195">
        <f>MAX(Detailed_Demanding_x_Doc_Attrib!BZ236)</f>
        <v>0</v>
      </c>
      <c r="AG188" s="195">
        <f>MAX(Detailed_Demanding_x_Doc_Attrib!CA236)</f>
        <v>0</v>
      </c>
      <c r="AH188" s="195">
        <f>MAX(Detailed_Demanding_x_Doc_Attrib!CB236)</f>
        <v>0</v>
      </c>
      <c r="AI188" s="195">
        <f>MAX(Detailed_Demanding_x_Doc_Attrib!CC236)</f>
        <v>0</v>
      </c>
      <c r="AJ188" s="195">
        <f>MAX(Detailed_Demanding_x_Doc_Attrib!CD236)</f>
        <v>0</v>
      </c>
      <c r="AK188" s="195">
        <f>MAX(Detailed_Demanding_x_Doc_Attrib!CE236)</f>
        <v>14.285714285714285</v>
      </c>
      <c r="AL188" s="195">
        <f>MAX(Detailed_Demanding_x_Doc_Attrib!CF236:CF236)</f>
        <v>0</v>
      </c>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row>
    <row r="189" spans="1:102">
      <c r="A189" s="82" t="s">
        <v>545</v>
      </c>
      <c r="B189" s="82" t="s">
        <v>565</v>
      </c>
      <c r="C189" s="82" t="s">
        <v>353</v>
      </c>
      <c r="D189" s="82" t="s">
        <v>353</v>
      </c>
      <c r="E189" s="3" t="s">
        <v>1515</v>
      </c>
      <c r="F189" s="195">
        <f>MAX(Detailed_Demanding_x_Doc_Attrib!I237:L237)</f>
        <v>0</v>
      </c>
      <c r="G189" s="195">
        <f>MAX(Detailed_Demanding_x_Doc_Attrib!N237:O237)</f>
        <v>0</v>
      </c>
      <c r="H189" s="195">
        <f>Detailed_Demanding_x_Doc_Attrib!P237</f>
        <v>0</v>
      </c>
      <c r="I189" s="195">
        <f>Detailed_Demanding_x_Doc_Attrib!Q237</f>
        <v>2.2857142857142856</v>
      </c>
      <c r="J189" s="195">
        <f t="shared" ref="J189" si="3">MAX(F189:I189)</f>
        <v>2.2857142857142856</v>
      </c>
      <c r="K189" s="195">
        <f>Detailed_Demanding_x_Doc_Attrib!R237</f>
        <v>0</v>
      </c>
      <c r="L189" s="195">
        <f>Detailed_Demanding_x_Doc_Attrib!S237</f>
        <v>0</v>
      </c>
      <c r="M189" s="195">
        <f>Detailed_Demanding_x_Doc_Attrib!T237</f>
        <v>0</v>
      </c>
      <c r="N189" s="195">
        <f>Detailed_Demanding_x_Doc_Attrib!U237</f>
        <v>0</v>
      </c>
      <c r="O189" s="195">
        <f>Detailed_Demanding_x_Doc_Attrib!V237</f>
        <v>0</v>
      </c>
      <c r="P189" s="195">
        <f>Detailed_Demanding_x_Doc_Attrib!W237</f>
        <v>0</v>
      </c>
      <c r="Q189" s="195">
        <f>Detailed_Demanding_x_Doc_Attrib!X237</f>
        <v>0</v>
      </c>
      <c r="R189" s="195">
        <f>MAX(Detailed_Demanding_x_Doc_Attrib!Z237:AB237)</f>
        <v>0</v>
      </c>
      <c r="S189" s="195">
        <f>MAX(Detailed_Demanding_x_Doc_Attrib!AC237)</f>
        <v>0</v>
      </c>
      <c r="T189" s="195">
        <f>MAX(Detailed_Demanding_x_Doc_Attrib!AD237:AF237)</f>
        <v>0</v>
      </c>
      <c r="U189" s="195">
        <f>MAX(Detailed_Demanding_x_Doc_Attrib!AG237:AH237)</f>
        <v>0</v>
      </c>
      <c r="V189" s="195">
        <f>MAX(Detailed_Demanding_x_Doc_Attrib!AJ237)</f>
        <v>0</v>
      </c>
      <c r="W189" s="195">
        <f>MAX(Detailed_Demanding_x_Doc_Attrib!AM237:AW237)</f>
        <v>0</v>
      </c>
      <c r="X189" s="195">
        <f>MAX(Detailed_Demanding_x_Doc_Attrib!AX237)</f>
        <v>0</v>
      </c>
      <c r="Y189" s="195">
        <f>MAX(Detailed_Demanding_x_Doc_Attrib!AY237)</f>
        <v>0</v>
      </c>
      <c r="Z189" s="195">
        <f>MAX(Detailed_Demanding_x_Doc_Attrib!BC237:BE237)</f>
        <v>0</v>
      </c>
      <c r="AA189" s="195">
        <f>MAX(Detailed_Demanding_x_Doc_Attrib!BJ237:BQ237)</f>
        <v>0</v>
      </c>
      <c r="AB189" s="195">
        <f>MAX(Detailed_Demanding_x_Doc_Attrib!BO237:BV237)</f>
        <v>0</v>
      </c>
      <c r="AC189" s="195">
        <f>MAX(Detailed_Demanding_x_Doc_Attrib!BF237:BI237, Detailed_Demanding_x_Doc_Attrib!BP237:BQ237, Detailed_Demanding_x_Doc_Attrib!BW237:BX237)</f>
        <v>0</v>
      </c>
      <c r="AD189" s="195">
        <f>MAX(Detailed_Demanding_x_Doc_Attrib!BF237:BX237)</f>
        <v>0</v>
      </c>
      <c r="AE189" s="195">
        <f>Detailed_Demanding_x_Doc_Attrib!BY237</f>
        <v>0</v>
      </c>
      <c r="AF189" s="195">
        <f>MAX(Detailed_Demanding_x_Doc_Attrib!BZ237)</f>
        <v>0</v>
      </c>
      <c r="AG189" s="195">
        <f>MAX(Detailed_Demanding_x_Doc_Attrib!CA237)</f>
        <v>0</v>
      </c>
      <c r="AH189" s="195">
        <f>MAX(Detailed_Demanding_x_Doc_Attrib!CB237)</f>
        <v>0</v>
      </c>
      <c r="AI189" s="195">
        <f>MAX(Detailed_Demanding_x_Doc_Attrib!CC237)</f>
        <v>0</v>
      </c>
      <c r="AJ189" s="195">
        <f>MAX(Detailed_Demanding_x_Doc_Attrib!CD237)</f>
        <v>0</v>
      </c>
      <c r="AK189" s="195">
        <f>MAX(Detailed_Demanding_x_Doc_Attrib!CE237)</f>
        <v>0</v>
      </c>
      <c r="AL189" s="195">
        <f>MAX(Detailed_Demanding_x_Doc_Attrib!CF237:CF237)</f>
        <v>0</v>
      </c>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row>
    <row r="190" spans="1:102">
      <c r="A190" s="82" t="s">
        <v>545</v>
      </c>
      <c r="B190" s="82" t="s">
        <v>565</v>
      </c>
      <c r="C190" s="82" t="s">
        <v>353</v>
      </c>
      <c r="D190" s="82" t="s">
        <v>353</v>
      </c>
      <c r="E190" s="165" t="s">
        <v>581</v>
      </c>
      <c r="F190" s="195">
        <f>MAX(Detailed_Demanding_x_Doc_Attrib!I238:L238)</f>
        <v>0</v>
      </c>
      <c r="G190" s="195">
        <f>MAX(Detailed_Demanding_x_Doc_Attrib!N238:O238)</f>
        <v>0</v>
      </c>
      <c r="H190" s="195">
        <f>Detailed_Demanding_x_Doc_Attrib!P238</f>
        <v>0</v>
      </c>
      <c r="I190" s="195">
        <f>Detailed_Demanding_x_Doc_Attrib!Q238</f>
        <v>0.46171428571428569</v>
      </c>
      <c r="J190" s="195">
        <f t="shared" si="2"/>
        <v>0.46171428571428569</v>
      </c>
      <c r="K190" s="195">
        <f>Detailed_Demanding_x_Doc_Attrib!R238</f>
        <v>0</v>
      </c>
      <c r="L190" s="195">
        <f>Detailed_Demanding_x_Doc_Attrib!S238</f>
        <v>0</v>
      </c>
      <c r="M190" s="195">
        <f>Detailed_Demanding_x_Doc_Attrib!T238</f>
        <v>0</v>
      </c>
      <c r="N190" s="195">
        <f>Detailed_Demanding_x_Doc_Attrib!U238</f>
        <v>0</v>
      </c>
      <c r="O190" s="195">
        <f>Detailed_Demanding_x_Doc_Attrib!V238</f>
        <v>0</v>
      </c>
      <c r="P190" s="195">
        <f>Detailed_Demanding_x_Doc_Attrib!W238</f>
        <v>0</v>
      </c>
      <c r="Q190" s="195">
        <f>Detailed_Demanding_x_Doc_Attrib!X238</f>
        <v>0</v>
      </c>
      <c r="R190" s="195">
        <f>MAX(Detailed_Demanding_x_Doc_Attrib!Z238:AB238)</f>
        <v>0</v>
      </c>
      <c r="S190" s="195">
        <f>MAX(Detailed_Demanding_x_Doc_Attrib!AC238)</f>
        <v>0</v>
      </c>
      <c r="T190" s="195">
        <f>MAX(Detailed_Demanding_x_Doc_Attrib!AD238:AF238)</f>
        <v>0</v>
      </c>
      <c r="U190" s="195">
        <f>MAX(Detailed_Demanding_x_Doc_Attrib!AG238:AH238)</f>
        <v>0</v>
      </c>
      <c r="V190" s="195">
        <f>MAX(Detailed_Demanding_x_Doc_Attrib!AJ238)</f>
        <v>0</v>
      </c>
      <c r="W190" s="195">
        <f>MAX(Detailed_Demanding_x_Doc_Attrib!AM238:AW238)</f>
        <v>0</v>
      </c>
      <c r="X190" s="195">
        <f>MAX(Detailed_Demanding_x_Doc_Attrib!AX238)</f>
        <v>0</v>
      </c>
      <c r="Y190" s="195">
        <f>MAX(Detailed_Demanding_x_Doc_Attrib!AY238)</f>
        <v>0</v>
      </c>
      <c r="Z190" s="195">
        <f>MAX(Detailed_Demanding_x_Doc_Attrib!BC238:BE238)</f>
        <v>0</v>
      </c>
      <c r="AA190" s="195">
        <f>MAX(Detailed_Demanding_x_Doc_Attrib!BJ238:BQ238)</f>
        <v>0</v>
      </c>
      <c r="AB190" s="195">
        <f>MAX(Detailed_Demanding_x_Doc_Attrib!BO238:BV238)</f>
        <v>0</v>
      </c>
      <c r="AC190" s="195">
        <f>MAX(Detailed_Demanding_x_Doc_Attrib!BF238:BI238, Detailed_Demanding_x_Doc_Attrib!BP238:BQ238, Detailed_Demanding_x_Doc_Attrib!BW238:BX238)</f>
        <v>0</v>
      </c>
      <c r="AD190" s="195">
        <f>MAX(Detailed_Demanding_x_Doc_Attrib!BF238:BX238)</f>
        <v>0</v>
      </c>
      <c r="AE190" s="195">
        <f>Detailed_Demanding_x_Doc_Attrib!BY238</f>
        <v>0</v>
      </c>
      <c r="AF190" s="195">
        <f>MAX(Detailed_Demanding_x_Doc_Attrib!BZ238)</f>
        <v>0</v>
      </c>
      <c r="AG190" s="195">
        <f>MAX(Detailed_Demanding_x_Doc_Attrib!CA238)</f>
        <v>0</v>
      </c>
      <c r="AH190" s="195">
        <f>MAX(Detailed_Demanding_x_Doc_Attrib!CB238)</f>
        <v>0</v>
      </c>
      <c r="AI190" s="195">
        <f>MAX(Detailed_Demanding_x_Doc_Attrib!CC238)</f>
        <v>0</v>
      </c>
      <c r="AJ190" s="195">
        <f>MAX(Detailed_Demanding_x_Doc_Attrib!CD238)</f>
        <v>0</v>
      </c>
      <c r="AK190" s="195">
        <f>MAX(Detailed_Demanding_x_Doc_Attrib!CE238)</f>
        <v>0</v>
      </c>
      <c r="AL190" s="195">
        <f>MAX(Detailed_Demanding_x_Doc_Attrib!CF238:CF238)</f>
        <v>0</v>
      </c>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row>
    <row r="191" spans="1:102">
      <c r="A191" s="82" t="s">
        <v>545</v>
      </c>
      <c r="B191" s="82" t="s">
        <v>566</v>
      </c>
      <c r="C191" s="82" t="s">
        <v>607</v>
      </c>
      <c r="D191" s="82" t="s">
        <v>618</v>
      </c>
      <c r="E191" s="165" t="s">
        <v>1466</v>
      </c>
      <c r="F191" s="195">
        <f>MAX(Detailed_Demanding_x_Doc_Attrib!I239:L239)</f>
        <v>0</v>
      </c>
      <c r="G191" s="195">
        <f>MAX(Detailed_Demanding_x_Doc_Attrib!N239:O239)</f>
        <v>0</v>
      </c>
      <c r="H191" s="195">
        <f>Detailed_Demanding_x_Doc_Attrib!P239</f>
        <v>0</v>
      </c>
      <c r="I191" s="195">
        <f>Detailed_Demanding_x_Doc_Attrib!Q239</f>
        <v>1.7142857142857142</v>
      </c>
      <c r="J191" s="195">
        <f t="shared" si="2"/>
        <v>1.7142857142857142</v>
      </c>
      <c r="K191" s="195">
        <f>Detailed_Demanding_x_Doc_Attrib!R239</f>
        <v>0</v>
      </c>
      <c r="L191" s="195">
        <f>Detailed_Demanding_x_Doc_Attrib!S239</f>
        <v>0</v>
      </c>
      <c r="M191" s="195">
        <f>Detailed_Demanding_x_Doc_Attrib!T239</f>
        <v>0</v>
      </c>
      <c r="N191" s="195">
        <f>Detailed_Demanding_x_Doc_Attrib!U239</f>
        <v>0</v>
      </c>
      <c r="O191" s="195">
        <f>Detailed_Demanding_x_Doc_Attrib!V239</f>
        <v>0</v>
      </c>
      <c r="P191" s="195">
        <f>Detailed_Demanding_x_Doc_Attrib!W239</f>
        <v>0</v>
      </c>
      <c r="Q191" s="195">
        <f>Detailed_Demanding_x_Doc_Attrib!X239</f>
        <v>0</v>
      </c>
      <c r="R191" s="195">
        <f>MAX(Detailed_Demanding_x_Doc_Attrib!Z239:AB239)</f>
        <v>0</v>
      </c>
      <c r="S191" s="195">
        <f>MAX(Detailed_Demanding_x_Doc_Attrib!AC239)</f>
        <v>0</v>
      </c>
      <c r="T191" s="195">
        <f>MAX(Detailed_Demanding_x_Doc_Attrib!AD239:AF239)</f>
        <v>0</v>
      </c>
      <c r="U191" s="195">
        <f>MAX(Detailed_Demanding_x_Doc_Attrib!AG239:AH239)</f>
        <v>0</v>
      </c>
      <c r="V191" s="195">
        <f>MAX(Detailed_Demanding_x_Doc_Attrib!AJ239)</f>
        <v>0</v>
      </c>
      <c r="W191" s="195">
        <f>MAX(Detailed_Demanding_x_Doc_Attrib!AM239:AW239)</f>
        <v>0</v>
      </c>
      <c r="X191" s="195">
        <f>MAX(Detailed_Demanding_x_Doc_Attrib!AX239)</f>
        <v>0</v>
      </c>
      <c r="Y191" s="195">
        <f>MAX(Detailed_Demanding_x_Doc_Attrib!AY239)</f>
        <v>0</v>
      </c>
      <c r="Z191" s="195">
        <f>MAX(Detailed_Demanding_x_Doc_Attrib!BC239:BE239)</f>
        <v>0</v>
      </c>
      <c r="AA191" s="195">
        <f>MAX(Detailed_Demanding_x_Doc_Attrib!BJ239:BQ239)</f>
        <v>2.2857142857142856</v>
      </c>
      <c r="AB191" s="195">
        <f>MAX(Detailed_Demanding_x_Doc_Attrib!BO239:BV239)</f>
        <v>0</v>
      </c>
      <c r="AC191" s="195">
        <f>MAX(Detailed_Demanding_x_Doc_Attrib!BF239:BI239, Detailed_Demanding_x_Doc_Attrib!BP239:BQ239, Detailed_Demanding_x_Doc_Attrib!BW239:BX239)</f>
        <v>6.8571428571428568</v>
      </c>
      <c r="AD191" s="195">
        <f>MAX(Detailed_Demanding_x_Doc_Attrib!BF239:BX239)</f>
        <v>6.8571428571428568</v>
      </c>
      <c r="AE191" s="195">
        <f>Detailed_Demanding_x_Doc_Attrib!BY239</f>
        <v>0.14285714285714285</v>
      </c>
      <c r="AF191" s="195">
        <f>MAX(Detailed_Demanding_x_Doc_Attrib!BZ239)</f>
        <v>0</v>
      </c>
      <c r="AG191" s="195">
        <f>MAX(Detailed_Demanding_x_Doc_Attrib!CA239)</f>
        <v>0</v>
      </c>
      <c r="AH191" s="195">
        <f>MAX(Detailed_Demanding_x_Doc_Attrib!CB239)</f>
        <v>5.1428571428571423</v>
      </c>
      <c r="AI191" s="195">
        <f>MAX(Detailed_Demanding_x_Doc_Attrib!CC239)</f>
        <v>5.1428571428571423</v>
      </c>
      <c r="AJ191" s="195">
        <f>MAX(Detailed_Demanding_x_Doc_Attrib!CD239)</f>
        <v>0</v>
      </c>
      <c r="AK191" s="195">
        <f>MAX(Detailed_Demanding_x_Doc_Attrib!CE239)</f>
        <v>9.1428571428571423</v>
      </c>
      <c r="AL191" s="195">
        <f>MAX(Detailed_Demanding_x_Doc_Attrib!CF239:CF239)</f>
        <v>0</v>
      </c>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row>
    <row r="192" spans="1:102">
      <c r="A192" s="82" t="s">
        <v>545</v>
      </c>
      <c r="B192" s="82" t="s">
        <v>567</v>
      </c>
      <c r="C192" s="82" t="s">
        <v>364</v>
      </c>
      <c r="D192" s="82" t="s">
        <v>618</v>
      </c>
      <c r="E192" s="165" t="s">
        <v>915</v>
      </c>
      <c r="F192" s="195">
        <f>MAX(Detailed_Demanding_x_Doc_Attrib!I240:L240)</f>
        <v>0</v>
      </c>
      <c r="G192" s="195">
        <f>MAX(Detailed_Demanding_x_Doc_Attrib!N240:O240)</f>
        <v>0</v>
      </c>
      <c r="H192" s="195">
        <f>Detailed_Demanding_x_Doc_Attrib!P240</f>
        <v>0</v>
      </c>
      <c r="I192" s="195">
        <f>Detailed_Demanding_x_Doc_Attrib!Q240</f>
        <v>1.7142857142857142</v>
      </c>
      <c r="J192" s="195">
        <f t="shared" si="2"/>
        <v>1.7142857142857142</v>
      </c>
      <c r="K192" s="195">
        <f>Detailed_Demanding_x_Doc_Attrib!R240</f>
        <v>0</v>
      </c>
      <c r="L192" s="195">
        <f>Detailed_Demanding_x_Doc_Attrib!S240</f>
        <v>0</v>
      </c>
      <c r="M192" s="195">
        <f>Detailed_Demanding_x_Doc_Attrib!T240</f>
        <v>0</v>
      </c>
      <c r="N192" s="195">
        <f>Detailed_Demanding_x_Doc_Attrib!U240</f>
        <v>0</v>
      </c>
      <c r="O192" s="195">
        <f>Detailed_Demanding_x_Doc_Attrib!V240</f>
        <v>0</v>
      </c>
      <c r="P192" s="195">
        <f>Detailed_Demanding_x_Doc_Attrib!W240</f>
        <v>0</v>
      </c>
      <c r="Q192" s="195">
        <f>Detailed_Demanding_x_Doc_Attrib!X240</f>
        <v>0</v>
      </c>
      <c r="R192" s="195">
        <f>MAX(Detailed_Demanding_x_Doc_Attrib!Z240:AB240)</f>
        <v>0</v>
      </c>
      <c r="S192" s="195">
        <f>MAX(Detailed_Demanding_x_Doc_Attrib!AC240)</f>
        <v>0</v>
      </c>
      <c r="T192" s="195">
        <f>MAX(Detailed_Demanding_x_Doc_Attrib!AD240:AF240)</f>
        <v>0</v>
      </c>
      <c r="U192" s="195">
        <f>MAX(Detailed_Demanding_x_Doc_Attrib!AG240:AH240)</f>
        <v>0</v>
      </c>
      <c r="V192" s="195">
        <f>MAX(Detailed_Demanding_x_Doc_Attrib!AJ240)</f>
        <v>0</v>
      </c>
      <c r="W192" s="195">
        <f>MAX(Detailed_Demanding_x_Doc_Attrib!AM240:AW240)</f>
        <v>0</v>
      </c>
      <c r="X192" s="195">
        <f>MAX(Detailed_Demanding_x_Doc_Attrib!AX240)</f>
        <v>0</v>
      </c>
      <c r="Y192" s="195">
        <f>MAX(Detailed_Demanding_x_Doc_Attrib!AY240)</f>
        <v>0.22857142857142856</v>
      </c>
      <c r="Z192" s="195">
        <f>MAX(Detailed_Demanding_x_Doc_Attrib!BC240:BE240)</f>
        <v>0</v>
      </c>
      <c r="AA192" s="195">
        <f>MAX(Detailed_Demanding_x_Doc_Attrib!BJ240:BQ240)</f>
        <v>0</v>
      </c>
      <c r="AB192" s="195">
        <f>MAX(Detailed_Demanding_x_Doc_Attrib!BO240:BV240)</f>
        <v>0</v>
      </c>
      <c r="AC192" s="195">
        <f>MAX(Detailed_Demanding_x_Doc_Attrib!BF240:BI240, Detailed_Demanding_x_Doc_Attrib!BP240:BQ240, Detailed_Demanding_x_Doc_Attrib!BW240:BX240)</f>
        <v>0</v>
      </c>
      <c r="AD192" s="195">
        <f>MAX(Detailed_Demanding_x_Doc_Attrib!BF240:BX240)</f>
        <v>0</v>
      </c>
      <c r="AE192" s="195">
        <f>Detailed_Demanding_x_Doc_Attrib!BY240</f>
        <v>0</v>
      </c>
      <c r="AF192" s="195">
        <f>MAX(Detailed_Demanding_x_Doc_Attrib!BZ240)</f>
        <v>0</v>
      </c>
      <c r="AG192" s="195">
        <f>MAX(Detailed_Demanding_x_Doc_Attrib!CA240)</f>
        <v>0</v>
      </c>
      <c r="AH192" s="195">
        <f>MAX(Detailed_Demanding_x_Doc_Attrib!CB240)</f>
        <v>0</v>
      </c>
      <c r="AI192" s="195">
        <f>MAX(Detailed_Demanding_x_Doc_Attrib!CC240)</f>
        <v>0</v>
      </c>
      <c r="AJ192" s="195">
        <f>MAX(Detailed_Demanding_x_Doc_Attrib!CD240)</f>
        <v>0</v>
      </c>
      <c r="AK192" s="195">
        <f>MAX(Detailed_Demanding_x_Doc_Attrib!CE240)</f>
        <v>0</v>
      </c>
      <c r="AL192" s="195">
        <f>MAX(Detailed_Demanding_x_Doc_Attrib!CF240:CF240)</f>
        <v>0</v>
      </c>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row>
    <row r="193" spans="1:102">
      <c r="A193" s="82" t="s">
        <v>554</v>
      </c>
      <c r="B193" s="82" t="s">
        <v>565</v>
      </c>
      <c r="C193" s="82" t="s">
        <v>353</v>
      </c>
      <c r="D193" s="82" t="s">
        <v>618</v>
      </c>
      <c r="E193" s="165" t="s">
        <v>579</v>
      </c>
      <c r="F193" s="195">
        <f>MAX(Detailed_Demanding_x_Doc_Attrib!I241:L241)</f>
        <v>0</v>
      </c>
      <c r="G193" s="195">
        <f>MAX(Detailed_Demanding_x_Doc_Attrib!N241:O241)</f>
        <v>0</v>
      </c>
      <c r="H193" s="195">
        <f>Detailed_Demanding_x_Doc_Attrib!P241</f>
        <v>0</v>
      </c>
      <c r="I193" s="195">
        <f>Detailed_Demanding_x_Doc_Attrib!Q241</f>
        <v>0.14705882352941177</v>
      </c>
      <c r="J193" s="195">
        <f t="shared" si="2"/>
        <v>0.14705882352941177</v>
      </c>
      <c r="K193" s="195">
        <f>Detailed_Demanding_x_Doc_Attrib!R241</f>
        <v>0</v>
      </c>
      <c r="L193" s="195">
        <f>Detailed_Demanding_x_Doc_Attrib!S241</f>
        <v>0</v>
      </c>
      <c r="M193" s="195">
        <f>Detailed_Demanding_x_Doc_Attrib!T241</f>
        <v>0</v>
      </c>
      <c r="N193" s="195">
        <f>Detailed_Demanding_x_Doc_Attrib!U241</f>
        <v>0</v>
      </c>
      <c r="O193" s="195">
        <f>Detailed_Demanding_x_Doc_Attrib!V241</f>
        <v>0</v>
      </c>
      <c r="P193" s="195">
        <f>Detailed_Demanding_x_Doc_Attrib!W241</f>
        <v>0</v>
      </c>
      <c r="Q193" s="195">
        <f>Detailed_Demanding_x_Doc_Attrib!X241</f>
        <v>0</v>
      </c>
      <c r="R193" s="195">
        <f>MAX(Detailed_Demanding_x_Doc_Attrib!Z241:AB241)</f>
        <v>0</v>
      </c>
      <c r="S193" s="195">
        <f>MAX(Detailed_Demanding_x_Doc_Attrib!AC241)</f>
        <v>0</v>
      </c>
      <c r="T193" s="195">
        <f>MAX(Detailed_Demanding_x_Doc_Attrib!AD241:AF241)</f>
        <v>0</v>
      </c>
      <c r="U193" s="195">
        <f>MAX(Detailed_Demanding_x_Doc_Attrib!AG241:AH241)</f>
        <v>0</v>
      </c>
      <c r="V193" s="195">
        <f>MAX(Detailed_Demanding_x_Doc_Attrib!AJ241)</f>
        <v>0</v>
      </c>
      <c r="W193" s="195">
        <f>MAX(Detailed_Demanding_x_Doc_Attrib!AM241:AW241)</f>
        <v>0</v>
      </c>
      <c r="X193" s="195">
        <f>MAX(Detailed_Demanding_x_Doc_Attrib!AX241)</f>
        <v>0</v>
      </c>
      <c r="Y193" s="195">
        <f>MAX(Detailed_Demanding_x_Doc_Attrib!AY241)</f>
        <v>0</v>
      </c>
      <c r="Z193" s="195">
        <f>MAX(Detailed_Demanding_x_Doc_Attrib!BC241:BE241)</f>
        <v>0</v>
      </c>
      <c r="AA193" s="195">
        <f>MAX(Detailed_Demanding_x_Doc_Attrib!BJ241:BQ241)</f>
        <v>0</v>
      </c>
      <c r="AB193" s="195">
        <f>MAX(Detailed_Demanding_x_Doc_Attrib!BO241:BV241)</f>
        <v>0</v>
      </c>
      <c r="AC193" s="195">
        <f>MAX(Detailed_Demanding_x_Doc_Attrib!BF241:BI241, Detailed_Demanding_x_Doc_Attrib!BP241:BQ241, Detailed_Demanding_x_Doc_Attrib!BW241:BX241)</f>
        <v>0</v>
      </c>
      <c r="AD193" s="195">
        <f>MAX(Detailed_Demanding_x_Doc_Attrib!BF241:BX241)</f>
        <v>0</v>
      </c>
      <c r="AE193" s="195">
        <f>Detailed_Demanding_x_Doc_Attrib!BY241</f>
        <v>0</v>
      </c>
      <c r="AF193" s="195">
        <f>MAX(Detailed_Demanding_x_Doc_Attrib!BZ241)</f>
        <v>0</v>
      </c>
      <c r="AG193" s="195">
        <f>MAX(Detailed_Demanding_x_Doc_Attrib!CA241)</f>
        <v>0</v>
      </c>
      <c r="AH193" s="195">
        <f>MAX(Detailed_Demanding_x_Doc_Attrib!CB241)</f>
        <v>0</v>
      </c>
      <c r="AI193" s="195">
        <f>MAX(Detailed_Demanding_x_Doc_Attrib!CC241)</f>
        <v>0</v>
      </c>
      <c r="AJ193" s="195">
        <f>MAX(Detailed_Demanding_x_Doc_Attrib!CD241)</f>
        <v>0</v>
      </c>
      <c r="AK193" s="195">
        <f>MAX(Detailed_Demanding_x_Doc_Attrib!CE241)</f>
        <v>0</v>
      </c>
      <c r="AL193" s="195">
        <f>MAX(Detailed_Demanding_x_Doc_Attrib!CF241:CF241)</f>
        <v>0</v>
      </c>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row>
    <row r="194" spans="1:102">
      <c r="A194" s="82" t="s">
        <v>554</v>
      </c>
      <c r="B194" s="82" t="s">
        <v>565</v>
      </c>
      <c r="C194" s="82" t="s">
        <v>353</v>
      </c>
      <c r="D194" s="82" t="s">
        <v>353</v>
      </c>
      <c r="E194" s="165" t="s">
        <v>1401</v>
      </c>
      <c r="F194" s="195">
        <f>MAX(Detailed_Demanding_x_Doc_Attrib!I242:L242)</f>
        <v>0</v>
      </c>
      <c r="G194" s="195">
        <f>MAX(Detailed_Demanding_x_Doc_Attrib!N242:O242)</f>
        <v>0</v>
      </c>
      <c r="H194" s="195">
        <f>Detailed_Demanding_x_Doc_Attrib!P242</f>
        <v>0</v>
      </c>
      <c r="I194" s="195">
        <f>Detailed_Demanding_x_Doc_Attrib!Q242</f>
        <v>0.29705882352941176</v>
      </c>
      <c r="J194" s="195">
        <f t="shared" si="2"/>
        <v>0.29705882352941176</v>
      </c>
      <c r="K194" s="195">
        <f>Detailed_Demanding_x_Doc_Attrib!R242</f>
        <v>0</v>
      </c>
      <c r="L194" s="195">
        <f>Detailed_Demanding_x_Doc_Attrib!S242</f>
        <v>0</v>
      </c>
      <c r="M194" s="195">
        <f>Detailed_Demanding_x_Doc_Attrib!T242</f>
        <v>0</v>
      </c>
      <c r="N194" s="195">
        <f>Detailed_Demanding_x_Doc_Attrib!U242</f>
        <v>0</v>
      </c>
      <c r="O194" s="195">
        <f>Detailed_Demanding_x_Doc_Attrib!V242</f>
        <v>0</v>
      </c>
      <c r="P194" s="195">
        <f>Detailed_Demanding_x_Doc_Attrib!W242</f>
        <v>3.6029411764705888</v>
      </c>
      <c r="Q194" s="195">
        <f>Detailed_Demanding_x_Doc_Attrib!X242</f>
        <v>0</v>
      </c>
      <c r="R194" s="195">
        <f>MAX(Detailed_Demanding_x_Doc_Attrib!Z242:AB242)</f>
        <v>0</v>
      </c>
      <c r="S194" s="195">
        <f>MAX(Detailed_Demanding_x_Doc_Attrib!AC242)</f>
        <v>0</v>
      </c>
      <c r="T194" s="195">
        <f>MAX(Detailed_Demanding_x_Doc_Attrib!AD242:AF242)</f>
        <v>0</v>
      </c>
      <c r="U194" s="195">
        <f>MAX(Detailed_Demanding_x_Doc_Attrib!AG242:AH242)</f>
        <v>0</v>
      </c>
      <c r="V194" s="195">
        <f>MAX(Detailed_Demanding_x_Doc_Attrib!AJ242)</f>
        <v>0</v>
      </c>
      <c r="W194" s="195">
        <f>MAX(Detailed_Demanding_x_Doc_Attrib!AM242:AW242)</f>
        <v>0</v>
      </c>
      <c r="X194" s="195">
        <f>MAX(Detailed_Demanding_x_Doc_Attrib!AX242)</f>
        <v>0</v>
      </c>
      <c r="Y194" s="195">
        <f>MAX(Detailed_Demanding_x_Doc_Attrib!AY242)</f>
        <v>0</v>
      </c>
      <c r="Z194" s="195">
        <f>MAX(Detailed_Demanding_x_Doc_Attrib!BC242:BE242)</f>
        <v>0</v>
      </c>
      <c r="AA194" s="195">
        <f>MAX(Detailed_Demanding_x_Doc_Attrib!BJ242:BQ242)</f>
        <v>0.29705882352941176</v>
      </c>
      <c r="AB194" s="195">
        <f>MAX(Detailed_Demanding_x_Doc_Attrib!BO242:BV242)</f>
        <v>0.29705882352941176</v>
      </c>
      <c r="AC194" s="195">
        <f>MAX(Detailed_Demanding_x_Doc_Attrib!BF242:BI242, Detailed_Demanding_x_Doc_Attrib!BP242:BQ242, Detailed_Demanding_x_Doc_Attrib!BW242:BX242)</f>
        <v>0.29705882352941176</v>
      </c>
      <c r="AD194" s="195">
        <f>MAX(Detailed_Demanding_x_Doc_Attrib!BF242:BX242)</f>
        <v>0.29705882352941176</v>
      </c>
      <c r="AE194" s="195">
        <f>Detailed_Demanding_x_Doc_Attrib!BY242</f>
        <v>0</v>
      </c>
      <c r="AF194" s="195">
        <f>MAX(Detailed_Demanding_x_Doc_Attrib!BZ242)</f>
        <v>0</v>
      </c>
      <c r="AG194" s="195">
        <f>MAX(Detailed_Demanding_x_Doc_Attrib!CA242)</f>
        <v>0</v>
      </c>
      <c r="AH194" s="195">
        <f>MAX(Detailed_Demanding_x_Doc_Attrib!CB242)</f>
        <v>0</v>
      </c>
      <c r="AI194" s="195">
        <f>MAX(Detailed_Demanding_x_Doc_Attrib!CC242)</f>
        <v>0</v>
      </c>
      <c r="AJ194" s="195">
        <f>MAX(Detailed_Demanding_x_Doc_Attrib!CD242)</f>
        <v>0</v>
      </c>
      <c r="AK194" s="195">
        <f>MAX(Detailed_Demanding_x_Doc_Attrib!CE242)</f>
        <v>0</v>
      </c>
      <c r="AL194" s="195">
        <f>MAX(Detailed_Demanding_x_Doc_Attrib!CF242:CF242)</f>
        <v>0</v>
      </c>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row>
    <row r="195" spans="1:102">
      <c r="A195" s="82" t="s">
        <v>554</v>
      </c>
      <c r="B195" s="82" t="s">
        <v>645</v>
      </c>
      <c r="C195" s="82" t="s">
        <v>607</v>
      </c>
      <c r="D195" s="82" t="s">
        <v>638</v>
      </c>
      <c r="E195" s="165" t="s">
        <v>698</v>
      </c>
      <c r="F195" s="195">
        <f>MAX(Detailed_Demanding_x_Doc_Attrib!I243:L243)</f>
        <v>0</v>
      </c>
      <c r="G195" s="195">
        <f>MAX(Detailed_Demanding_x_Doc_Attrib!N243:O243)</f>
        <v>0</v>
      </c>
      <c r="H195" s="195">
        <f>Detailed_Demanding_x_Doc_Attrib!P243</f>
        <v>0</v>
      </c>
      <c r="I195" s="195">
        <f>Detailed_Demanding_x_Doc_Attrib!Q243</f>
        <v>0</v>
      </c>
      <c r="J195" s="195">
        <f t="shared" si="2"/>
        <v>0</v>
      </c>
      <c r="K195" s="195">
        <f>Detailed_Demanding_x_Doc_Attrib!R243</f>
        <v>0</v>
      </c>
      <c r="L195" s="195">
        <f>Detailed_Demanding_x_Doc_Attrib!S243</f>
        <v>0</v>
      </c>
      <c r="M195" s="195">
        <f>Detailed_Demanding_x_Doc_Attrib!T243</f>
        <v>0</v>
      </c>
      <c r="N195" s="195">
        <f>Detailed_Demanding_x_Doc_Attrib!U243</f>
        <v>0</v>
      </c>
      <c r="O195" s="195">
        <f>Detailed_Demanding_x_Doc_Attrib!V243</f>
        <v>0</v>
      </c>
      <c r="P195" s="195">
        <f>Detailed_Demanding_x_Doc_Attrib!W243</f>
        <v>0</v>
      </c>
      <c r="Q195" s="195">
        <f>Detailed_Demanding_x_Doc_Attrib!X243</f>
        <v>0</v>
      </c>
      <c r="R195" s="195">
        <f>MAX(Detailed_Demanding_x_Doc_Attrib!Z243:AB243)</f>
        <v>0</v>
      </c>
      <c r="S195" s="195">
        <f>MAX(Detailed_Demanding_x_Doc_Attrib!AC243)</f>
        <v>0</v>
      </c>
      <c r="T195" s="195">
        <f>MAX(Detailed_Demanding_x_Doc_Attrib!AD243:AF243)</f>
        <v>0</v>
      </c>
      <c r="U195" s="195">
        <f>MAX(Detailed_Demanding_x_Doc_Attrib!AG243:AH243)</f>
        <v>0</v>
      </c>
      <c r="V195" s="195">
        <f>MAX(Detailed_Demanding_x_Doc_Attrib!AJ243)</f>
        <v>0</v>
      </c>
      <c r="W195" s="195">
        <f>MAX(Detailed_Demanding_x_Doc_Attrib!AM243:AW243)</f>
        <v>0</v>
      </c>
      <c r="X195" s="195">
        <f>MAX(Detailed_Demanding_x_Doc_Attrib!AX243)</f>
        <v>0</v>
      </c>
      <c r="Y195" s="195">
        <f>MAX(Detailed_Demanding_x_Doc_Attrib!AY243)</f>
        <v>0</v>
      </c>
      <c r="Z195" s="195">
        <f>MAX(Detailed_Demanding_x_Doc_Attrib!BC243:BE243)</f>
        <v>0</v>
      </c>
      <c r="AA195" s="195">
        <f>MAX(Detailed_Demanding_x_Doc_Attrib!BJ243:BQ243)</f>
        <v>0</v>
      </c>
      <c r="AB195" s="195">
        <f>MAX(Detailed_Demanding_x_Doc_Attrib!BO243:BV243)</f>
        <v>0</v>
      </c>
      <c r="AC195" s="195">
        <f>MAX(Detailed_Demanding_x_Doc_Attrib!BF243:BI243, Detailed_Demanding_x_Doc_Attrib!BP243:BQ243, Detailed_Demanding_x_Doc_Attrib!BW243:BX243)</f>
        <v>0</v>
      </c>
      <c r="AD195" s="195">
        <f>MAX(Detailed_Demanding_x_Doc_Attrib!BF243:BX243)</f>
        <v>0</v>
      </c>
      <c r="AE195" s="195">
        <f>Detailed_Demanding_x_Doc_Attrib!BY243</f>
        <v>0</v>
      </c>
      <c r="AF195" s="195">
        <f>MAX(Detailed_Demanding_x_Doc_Attrib!BZ243)</f>
        <v>0</v>
      </c>
      <c r="AG195" s="195">
        <f>MAX(Detailed_Demanding_x_Doc_Attrib!CA243)</f>
        <v>0</v>
      </c>
      <c r="AH195" s="195">
        <f>MAX(Detailed_Demanding_x_Doc_Attrib!CB243)</f>
        <v>0.94117647058823528</v>
      </c>
      <c r="AI195" s="195">
        <f>MAX(Detailed_Demanding_x_Doc_Attrib!CC243)</f>
        <v>0</v>
      </c>
      <c r="AJ195" s="195">
        <f>MAX(Detailed_Demanding_x_Doc_Attrib!CD243)</f>
        <v>0</v>
      </c>
      <c r="AK195" s="195">
        <f>MAX(Detailed_Demanding_x_Doc_Attrib!CE243)</f>
        <v>0</v>
      </c>
      <c r="AL195" s="195">
        <f>MAX(Detailed_Demanding_x_Doc_Attrib!CF243:CF243)</f>
        <v>0</v>
      </c>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row>
    <row r="196" spans="1:102">
      <c r="A196" s="82" t="s">
        <v>554</v>
      </c>
      <c r="B196" s="82" t="s">
        <v>569</v>
      </c>
      <c r="C196" s="82" t="s">
        <v>607</v>
      </c>
      <c r="D196" s="82" t="s">
        <v>638</v>
      </c>
      <c r="E196" s="165" t="s">
        <v>731</v>
      </c>
      <c r="F196" s="195">
        <f>MAX(Detailed_Demanding_x_Doc_Attrib!I244:L244)</f>
        <v>0</v>
      </c>
      <c r="G196" s="195">
        <f>MAX(Detailed_Demanding_x_Doc_Attrib!N244:O244)</f>
        <v>0</v>
      </c>
      <c r="H196" s="195">
        <f>Detailed_Demanding_x_Doc_Attrib!P244</f>
        <v>0</v>
      </c>
      <c r="I196" s="195">
        <f>Detailed_Demanding_x_Doc_Attrib!Q244</f>
        <v>0</v>
      </c>
      <c r="J196" s="195">
        <f t="shared" si="2"/>
        <v>0</v>
      </c>
      <c r="K196" s="195">
        <f>Detailed_Demanding_x_Doc_Attrib!R244</f>
        <v>0</v>
      </c>
      <c r="L196" s="195">
        <f>Detailed_Demanding_x_Doc_Attrib!S244</f>
        <v>0</v>
      </c>
      <c r="M196" s="195">
        <f>Detailed_Demanding_x_Doc_Attrib!T244</f>
        <v>0</v>
      </c>
      <c r="N196" s="195">
        <f>Detailed_Demanding_x_Doc_Attrib!U244</f>
        <v>0</v>
      </c>
      <c r="O196" s="195">
        <f>Detailed_Demanding_x_Doc_Attrib!V244</f>
        <v>0</v>
      </c>
      <c r="P196" s="195">
        <f>Detailed_Demanding_x_Doc_Attrib!W244</f>
        <v>0</v>
      </c>
      <c r="Q196" s="195">
        <f>Detailed_Demanding_x_Doc_Attrib!X244</f>
        <v>0</v>
      </c>
      <c r="R196" s="195">
        <f>MAX(Detailed_Demanding_x_Doc_Attrib!Z244:AB244)</f>
        <v>0</v>
      </c>
      <c r="S196" s="195">
        <f>MAX(Detailed_Demanding_x_Doc_Attrib!AC244)</f>
        <v>0</v>
      </c>
      <c r="T196" s="195">
        <f>MAX(Detailed_Demanding_x_Doc_Attrib!AD244:AF244)</f>
        <v>0</v>
      </c>
      <c r="U196" s="195">
        <f>MAX(Detailed_Demanding_x_Doc_Attrib!AG244:AH244)</f>
        <v>0</v>
      </c>
      <c r="V196" s="195">
        <f>MAX(Detailed_Demanding_x_Doc_Attrib!AJ244)</f>
        <v>0</v>
      </c>
      <c r="W196" s="195">
        <f>MAX(Detailed_Demanding_x_Doc_Attrib!AM244:AW244)</f>
        <v>0</v>
      </c>
      <c r="X196" s="195">
        <f>MAX(Detailed_Demanding_x_Doc_Attrib!AX244)</f>
        <v>0</v>
      </c>
      <c r="Y196" s="195">
        <f>MAX(Detailed_Demanding_x_Doc_Attrib!AY244)</f>
        <v>0</v>
      </c>
      <c r="Z196" s="195">
        <f>MAX(Detailed_Demanding_x_Doc_Attrib!BC244:BE244)</f>
        <v>0</v>
      </c>
      <c r="AA196" s="195">
        <f>MAX(Detailed_Demanding_x_Doc_Attrib!BJ244:BQ244)</f>
        <v>0</v>
      </c>
      <c r="AB196" s="195">
        <f>MAX(Detailed_Demanding_x_Doc_Attrib!BO244:BV244)</f>
        <v>0</v>
      </c>
      <c r="AC196" s="195">
        <f>MAX(Detailed_Demanding_x_Doc_Attrib!BF244:BI244, Detailed_Demanding_x_Doc_Attrib!BP244:BQ244, Detailed_Demanding_x_Doc_Attrib!BW244:BX244)</f>
        <v>0</v>
      </c>
      <c r="AD196" s="195">
        <f>MAX(Detailed_Demanding_x_Doc_Attrib!BF244:BX244)</f>
        <v>0</v>
      </c>
      <c r="AE196" s="195">
        <f>Detailed_Demanding_x_Doc_Attrib!BY244</f>
        <v>0</v>
      </c>
      <c r="AF196" s="195">
        <f>MAX(Detailed_Demanding_x_Doc_Attrib!BZ244)</f>
        <v>0</v>
      </c>
      <c r="AG196" s="195">
        <f>MAX(Detailed_Demanding_x_Doc_Attrib!CA244)</f>
        <v>0</v>
      </c>
      <c r="AH196" s="195">
        <f>MAX(Detailed_Demanding_x_Doc_Attrib!CB244)</f>
        <v>0.17823529411764708</v>
      </c>
      <c r="AI196" s="195">
        <f>MAX(Detailed_Demanding_x_Doc_Attrib!CC244)</f>
        <v>0</v>
      </c>
      <c r="AJ196" s="195">
        <f>MAX(Detailed_Demanding_x_Doc_Attrib!CD244)</f>
        <v>0</v>
      </c>
      <c r="AK196" s="195">
        <f>MAX(Detailed_Demanding_x_Doc_Attrib!CE244)</f>
        <v>0</v>
      </c>
      <c r="AL196" s="195">
        <f>MAX(Detailed_Demanding_x_Doc_Attrib!CF244:CF244)</f>
        <v>0</v>
      </c>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row>
    <row r="197" spans="1:102">
      <c r="A197" s="82" t="s">
        <v>554</v>
      </c>
      <c r="B197" s="82" t="s">
        <v>565</v>
      </c>
      <c r="C197" s="82" t="s">
        <v>364</v>
      </c>
      <c r="D197" s="82" t="s">
        <v>618</v>
      </c>
      <c r="E197" s="165" t="s">
        <v>401</v>
      </c>
      <c r="F197" s="195">
        <f>MAX(Detailed_Demanding_x_Doc_Attrib!I245:L245)</f>
        <v>0</v>
      </c>
      <c r="G197" s="195">
        <f>MAX(Detailed_Demanding_x_Doc_Attrib!N245:O245)</f>
        <v>0</v>
      </c>
      <c r="H197" s="195">
        <f>Detailed_Demanding_x_Doc_Attrib!P245</f>
        <v>0</v>
      </c>
      <c r="I197" s="195">
        <f>Detailed_Demanding_x_Doc_Attrib!Q245</f>
        <v>0</v>
      </c>
      <c r="J197" s="195">
        <f t="shared" ref="J197:J212" si="4">MAX(F197:I197)</f>
        <v>0</v>
      </c>
      <c r="K197" s="195">
        <f>Detailed_Demanding_x_Doc_Attrib!R245</f>
        <v>0</v>
      </c>
      <c r="L197" s="195">
        <f>Detailed_Demanding_x_Doc_Attrib!S245</f>
        <v>4.7058823529411766</v>
      </c>
      <c r="M197" s="195">
        <f>Detailed_Demanding_x_Doc_Attrib!T245</f>
        <v>0</v>
      </c>
      <c r="N197" s="195">
        <f>Detailed_Demanding_x_Doc_Attrib!U245</f>
        <v>0</v>
      </c>
      <c r="O197" s="195">
        <f>Detailed_Demanding_x_Doc_Attrib!V245</f>
        <v>0</v>
      </c>
      <c r="P197" s="195">
        <f>Detailed_Demanding_x_Doc_Attrib!W245</f>
        <v>0</v>
      </c>
      <c r="Q197" s="195">
        <f>Detailed_Demanding_x_Doc_Attrib!X245</f>
        <v>0</v>
      </c>
      <c r="R197" s="195">
        <f>MAX(Detailed_Demanding_x_Doc_Attrib!Z245:AB245)</f>
        <v>0</v>
      </c>
      <c r="S197" s="195">
        <f>MAX(Detailed_Demanding_x_Doc_Attrib!AC245)</f>
        <v>0</v>
      </c>
      <c r="T197" s="195">
        <f>MAX(Detailed_Demanding_x_Doc_Attrib!AD245:AF245)</f>
        <v>0</v>
      </c>
      <c r="U197" s="195">
        <f>MAX(Detailed_Demanding_x_Doc_Attrib!AG245:AH245)</f>
        <v>0</v>
      </c>
      <c r="V197" s="195">
        <f>MAX(Detailed_Demanding_x_Doc_Attrib!AJ245)</f>
        <v>0</v>
      </c>
      <c r="W197" s="195">
        <f>MAX(Detailed_Demanding_x_Doc_Attrib!AM245:AW245)</f>
        <v>0</v>
      </c>
      <c r="X197" s="195">
        <f>MAX(Detailed_Demanding_x_Doc_Attrib!AX245)</f>
        <v>0</v>
      </c>
      <c r="Y197" s="195">
        <f>MAX(Detailed_Demanding_x_Doc_Attrib!AY245)</f>
        <v>0</v>
      </c>
      <c r="Z197" s="195">
        <f>MAX(Detailed_Demanding_x_Doc_Attrib!BC245:BE245)</f>
        <v>0</v>
      </c>
      <c r="AA197" s="195">
        <f>MAX(Detailed_Demanding_x_Doc_Attrib!BJ245:BQ245)</f>
        <v>0</v>
      </c>
      <c r="AB197" s="195">
        <f>MAX(Detailed_Demanding_x_Doc_Attrib!BO245:BV245)</f>
        <v>0</v>
      </c>
      <c r="AC197" s="195">
        <f>MAX(Detailed_Demanding_x_Doc_Attrib!BF245:BI245, Detailed_Demanding_x_Doc_Attrib!BP245:BQ245, Detailed_Demanding_x_Doc_Attrib!BW245:BX245)</f>
        <v>0</v>
      </c>
      <c r="AD197" s="195">
        <f>MAX(Detailed_Demanding_x_Doc_Attrib!BF245:BX245)</f>
        <v>0</v>
      </c>
      <c r="AE197" s="195">
        <f>Detailed_Demanding_x_Doc_Attrib!BY245</f>
        <v>0</v>
      </c>
      <c r="AF197" s="195">
        <f>MAX(Detailed_Demanding_x_Doc_Attrib!BZ245)</f>
        <v>0</v>
      </c>
      <c r="AG197" s="195">
        <f>MAX(Detailed_Demanding_x_Doc_Attrib!CA245)</f>
        <v>0</v>
      </c>
      <c r="AH197" s="195">
        <f>MAX(Detailed_Demanding_x_Doc_Attrib!CB245)</f>
        <v>0</v>
      </c>
      <c r="AI197" s="195">
        <f>MAX(Detailed_Demanding_x_Doc_Attrib!CC245)</f>
        <v>0</v>
      </c>
      <c r="AJ197" s="195">
        <f>MAX(Detailed_Demanding_x_Doc_Attrib!CD245)</f>
        <v>0</v>
      </c>
      <c r="AK197" s="195">
        <f>MAX(Detailed_Demanding_x_Doc_Attrib!CE245)</f>
        <v>0</v>
      </c>
      <c r="AL197" s="195">
        <f>MAX(Detailed_Demanding_x_Doc_Attrib!CF245:CF245)</f>
        <v>0</v>
      </c>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row>
    <row r="198" spans="1:102">
      <c r="A198" s="82" t="s">
        <v>554</v>
      </c>
      <c r="B198" s="82" t="s">
        <v>565</v>
      </c>
      <c r="C198" s="82" t="s">
        <v>364</v>
      </c>
      <c r="D198" s="82" t="s">
        <v>618</v>
      </c>
      <c r="E198" s="165" t="s">
        <v>400</v>
      </c>
      <c r="F198" s="195">
        <f>MAX(Detailed_Demanding_x_Doc_Attrib!I246:L246)</f>
        <v>0</v>
      </c>
      <c r="G198" s="195">
        <f>MAX(Detailed_Demanding_x_Doc_Attrib!N246:O246)</f>
        <v>0</v>
      </c>
      <c r="H198" s="195">
        <f>Detailed_Demanding_x_Doc_Attrib!P246</f>
        <v>0</v>
      </c>
      <c r="I198" s="195">
        <f>Detailed_Demanding_x_Doc_Attrib!Q246</f>
        <v>0</v>
      </c>
      <c r="J198" s="195">
        <f t="shared" si="4"/>
        <v>0</v>
      </c>
      <c r="K198" s="195">
        <f>Detailed_Demanding_x_Doc_Attrib!R246</f>
        <v>0</v>
      </c>
      <c r="L198" s="195">
        <f>Detailed_Demanding_x_Doc_Attrib!S246</f>
        <v>5.882352941176471</v>
      </c>
      <c r="M198" s="195">
        <f>Detailed_Demanding_x_Doc_Attrib!T246</f>
        <v>0</v>
      </c>
      <c r="N198" s="195">
        <f>Detailed_Demanding_x_Doc_Attrib!U246</f>
        <v>0</v>
      </c>
      <c r="O198" s="195">
        <f>Detailed_Demanding_x_Doc_Attrib!V246</f>
        <v>0</v>
      </c>
      <c r="P198" s="195">
        <f>Detailed_Demanding_x_Doc_Attrib!W246</f>
        <v>0</v>
      </c>
      <c r="Q198" s="195">
        <f>Detailed_Demanding_x_Doc_Attrib!X246</f>
        <v>0</v>
      </c>
      <c r="R198" s="195">
        <f>MAX(Detailed_Demanding_x_Doc_Attrib!Z246:AB246)</f>
        <v>0</v>
      </c>
      <c r="S198" s="195">
        <f>MAX(Detailed_Demanding_x_Doc_Attrib!AC246)</f>
        <v>0</v>
      </c>
      <c r="T198" s="195">
        <f>MAX(Detailed_Demanding_x_Doc_Attrib!AD246:AF246)</f>
        <v>0</v>
      </c>
      <c r="U198" s="195">
        <f>MAX(Detailed_Demanding_x_Doc_Attrib!AG246:AH246)</f>
        <v>0</v>
      </c>
      <c r="V198" s="195">
        <f>MAX(Detailed_Demanding_x_Doc_Attrib!AJ246)</f>
        <v>0</v>
      </c>
      <c r="W198" s="195">
        <f>MAX(Detailed_Demanding_x_Doc_Attrib!AM246:AW246)</f>
        <v>0</v>
      </c>
      <c r="X198" s="195">
        <f>MAX(Detailed_Demanding_x_Doc_Attrib!AX246)</f>
        <v>0</v>
      </c>
      <c r="Y198" s="195">
        <f>MAX(Detailed_Demanding_x_Doc_Attrib!AY246)</f>
        <v>0</v>
      </c>
      <c r="Z198" s="195">
        <f>MAX(Detailed_Demanding_x_Doc_Attrib!BC246:BE246)</f>
        <v>0</v>
      </c>
      <c r="AA198" s="195">
        <f>MAX(Detailed_Demanding_x_Doc_Attrib!BJ246:BQ246)</f>
        <v>0</v>
      </c>
      <c r="AB198" s="195">
        <f>MAX(Detailed_Demanding_x_Doc_Attrib!BO246:BV246)</f>
        <v>0</v>
      </c>
      <c r="AC198" s="195">
        <f>MAX(Detailed_Demanding_x_Doc_Attrib!BF246:BI246, Detailed_Demanding_x_Doc_Attrib!BP246:BQ246, Detailed_Demanding_x_Doc_Attrib!BW246:BX246)</f>
        <v>0</v>
      </c>
      <c r="AD198" s="195">
        <f>MAX(Detailed_Demanding_x_Doc_Attrib!BF246:BX246)</f>
        <v>0</v>
      </c>
      <c r="AE198" s="195">
        <f>Detailed_Demanding_x_Doc_Attrib!BY246</f>
        <v>0</v>
      </c>
      <c r="AF198" s="195">
        <f>MAX(Detailed_Demanding_x_Doc_Attrib!BZ246)</f>
        <v>0</v>
      </c>
      <c r="AG198" s="195">
        <f>MAX(Detailed_Demanding_x_Doc_Attrib!CA246)</f>
        <v>0</v>
      </c>
      <c r="AH198" s="195">
        <f>MAX(Detailed_Demanding_x_Doc_Attrib!CB246)</f>
        <v>0</v>
      </c>
      <c r="AI198" s="195">
        <f>MAX(Detailed_Demanding_x_Doc_Attrib!CC246)</f>
        <v>0</v>
      </c>
      <c r="AJ198" s="195">
        <f>MAX(Detailed_Demanding_x_Doc_Attrib!CD246)</f>
        <v>0</v>
      </c>
      <c r="AK198" s="195">
        <f>MAX(Detailed_Demanding_x_Doc_Attrib!CE246)</f>
        <v>0</v>
      </c>
      <c r="AL198" s="195">
        <f>MAX(Detailed_Demanding_x_Doc_Attrib!CF246:CF246)</f>
        <v>0</v>
      </c>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row>
    <row r="199" spans="1:102">
      <c r="A199" s="82" t="s">
        <v>554</v>
      </c>
      <c r="B199" s="82" t="s">
        <v>565</v>
      </c>
      <c r="C199" s="82" t="s">
        <v>364</v>
      </c>
      <c r="D199" s="82" t="s">
        <v>618</v>
      </c>
      <c r="E199" s="165" t="s">
        <v>399</v>
      </c>
      <c r="F199" s="195">
        <f>MAX(Detailed_Demanding_x_Doc_Attrib!I247:L247)</f>
        <v>0</v>
      </c>
      <c r="G199" s="195">
        <f>MAX(Detailed_Demanding_x_Doc_Attrib!N247:O247)</f>
        <v>0</v>
      </c>
      <c r="H199" s="195">
        <f>Detailed_Demanding_x_Doc_Attrib!P247</f>
        <v>0</v>
      </c>
      <c r="I199" s="195">
        <f>Detailed_Demanding_x_Doc_Attrib!Q247</f>
        <v>0</v>
      </c>
      <c r="J199" s="195">
        <f t="shared" si="4"/>
        <v>0</v>
      </c>
      <c r="K199" s="195">
        <f>Detailed_Demanding_x_Doc_Attrib!R247</f>
        <v>0</v>
      </c>
      <c r="L199" s="195">
        <f>Detailed_Demanding_x_Doc_Attrib!S247</f>
        <v>0</v>
      </c>
      <c r="M199" s="195">
        <f>Detailed_Demanding_x_Doc_Attrib!T247</f>
        <v>0</v>
      </c>
      <c r="N199" s="195">
        <f>Detailed_Demanding_x_Doc_Attrib!U247</f>
        <v>0</v>
      </c>
      <c r="O199" s="195">
        <f>Detailed_Demanding_x_Doc_Attrib!V247</f>
        <v>0</v>
      </c>
      <c r="P199" s="195">
        <f>Detailed_Demanding_x_Doc_Attrib!W247</f>
        <v>0</v>
      </c>
      <c r="Q199" s="195">
        <f>Detailed_Demanding_x_Doc_Attrib!X247</f>
        <v>0</v>
      </c>
      <c r="R199" s="195">
        <f>MAX(Detailed_Demanding_x_Doc_Attrib!Z247:AB247)</f>
        <v>0</v>
      </c>
      <c r="S199" s="195">
        <f>MAX(Detailed_Demanding_x_Doc_Attrib!AC247)</f>
        <v>0</v>
      </c>
      <c r="T199" s="195">
        <f>MAX(Detailed_Demanding_x_Doc_Attrib!AD247:AF247)</f>
        <v>0</v>
      </c>
      <c r="U199" s="195">
        <f>MAX(Detailed_Demanding_x_Doc_Attrib!AG247:AH247)</f>
        <v>0</v>
      </c>
      <c r="V199" s="195">
        <f>MAX(Detailed_Demanding_x_Doc_Attrib!AJ247)</f>
        <v>0</v>
      </c>
      <c r="W199" s="195">
        <f>MAX(Detailed_Demanding_x_Doc_Attrib!AM247:AW247)</f>
        <v>0</v>
      </c>
      <c r="X199" s="195">
        <f>MAX(Detailed_Demanding_x_Doc_Attrib!AX247)</f>
        <v>0</v>
      </c>
      <c r="Y199" s="195">
        <f>MAX(Detailed_Demanding_x_Doc_Attrib!AY247)</f>
        <v>0</v>
      </c>
      <c r="Z199" s="195">
        <f>MAX(Detailed_Demanding_x_Doc_Attrib!BC247:BE247)</f>
        <v>0</v>
      </c>
      <c r="AA199" s="195">
        <f>MAX(Detailed_Demanding_x_Doc_Attrib!BJ247:BQ247)</f>
        <v>0</v>
      </c>
      <c r="AB199" s="195">
        <f>MAX(Detailed_Demanding_x_Doc_Attrib!BO247:BV247)</f>
        <v>0</v>
      </c>
      <c r="AC199" s="195">
        <f>MAX(Detailed_Demanding_x_Doc_Attrib!BF247:BI247, Detailed_Demanding_x_Doc_Attrib!BP247:BQ247, Detailed_Demanding_x_Doc_Attrib!BW247:BX247)</f>
        <v>0</v>
      </c>
      <c r="AD199" s="195">
        <f>MAX(Detailed_Demanding_x_Doc_Attrib!BF247:BX247)</f>
        <v>0</v>
      </c>
      <c r="AE199" s="195">
        <f>Detailed_Demanding_x_Doc_Attrib!BY247</f>
        <v>0</v>
      </c>
      <c r="AF199" s="195">
        <f>MAX(Detailed_Demanding_x_Doc_Attrib!BZ247)</f>
        <v>0</v>
      </c>
      <c r="AG199" s="195">
        <f>MAX(Detailed_Demanding_x_Doc_Attrib!CA247)</f>
        <v>0</v>
      </c>
      <c r="AH199" s="195">
        <f>MAX(Detailed_Demanding_x_Doc_Attrib!CB247)</f>
        <v>0</v>
      </c>
      <c r="AI199" s="195">
        <f>MAX(Detailed_Demanding_x_Doc_Attrib!CC247)</f>
        <v>0</v>
      </c>
      <c r="AJ199" s="195">
        <f>MAX(Detailed_Demanding_x_Doc_Attrib!CD247)</f>
        <v>0</v>
      </c>
      <c r="AK199" s="195">
        <f>MAX(Detailed_Demanding_x_Doc_Attrib!CE247)</f>
        <v>0</v>
      </c>
      <c r="AL199" s="195">
        <f>MAX(Detailed_Demanding_x_Doc_Attrib!CF247:CF247)</f>
        <v>0</v>
      </c>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row>
    <row r="200" spans="1:102">
      <c r="A200" s="82" t="s">
        <v>554</v>
      </c>
      <c r="B200" s="82" t="s">
        <v>565</v>
      </c>
      <c r="C200" s="82" t="s">
        <v>364</v>
      </c>
      <c r="D200" s="82" t="s">
        <v>618</v>
      </c>
      <c r="E200" s="165" t="s">
        <v>403</v>
      </c>
      <c r="F200" s="195">
        <f>MAX(Detailed_Demanding_x_Doc_Attrib!I248:L248)</f>
        <v>0</v>
      </c>
      <c r="G200" s="195">
        <f>MAX(Detailed_Demanding_x_Doc_Attrib!N248:O248)</f>
        <v>0</v>
      </c>
      <c r="H200" s="195">
        <f>Detailed_Demanding_x_Doc_Attrib!P248</f>
        <v>0</v>
      </c>
      <c r="I200" s="195">
        <f>Detailed_Demanding_x_Doc_Attrib!Q248</f>
        <v>0</v>
      </c>
      <c r="J200" s="195">
        <f t="shared" si="4"/>
        <v>0</v>
      </c>
      <c r="K200" s="195">
        <f>Detailed_Demanding_x_Doc_Attrib!R248</f>
        <v>0</v>
      </c>
      <c r="L200" s="195">
        <f>Detailed_Demanding_x_Doc_Attrib!S248</f>
        <v>3.5294117647058827</v>
      </c>
      <c r="M200" s="195">
        <f>Detailed_Demanding_x_Doc_Attrib!T248</f>
        <v>0</v>
      </c>
      <c r="N200" s="195">
        <f>Detailed_Demanding_x_Doc_Attrib!U248</f>
        <v>0</v>
      </c>
      <c r="O200" s="195">
        <f>Detailed_Demanding_x_Doc_Attrib!V248</f>
        <v>0</v>
      </c>
      <c r="P200" s="195">
        <f>Detailed_Demanding_x_Doc_Attrib!W248</f>
        <v>0</v>
      </c>
      <c r="Q200" s="195">
        <f>Detailed_Demanding_x_Doc_Attrib!X248</f>
        <v>0</v>
      </c>
      <c r="R200" s="195">
        <f>MAX(Detailed_Demanding_x_Doc_Attrib!Z248:AB248)</f>
        <v>0</v>
      </c>
      <c r="S200" s="195">
        <f>MAX(Detailed_Demanding_x_Doc_Attrib!AC248)</f>
        <v>0</v>
      </c>
      <c r="T200" s="195">
        <f>MAX(Detailed_Demanding_x_Doc_Attrib!AD248:AF248)</f>
        <v>0</v>
      </c>
      <c r="U200" s="195">
        <f>MAX(Detailed_Demanding_x_Doc_Attrib!AG248:AH248)</f>
        <v>0</v>
      </c>
      <c r="V200" s="195">
        <f>MAX(Detailed_Demanding_x_Doc_Attrib!AJ248)</f>
        <v>0</v>
      </c>
      <c r="W200" s="195">
        <f>MAX(Detailed_Demanding_x_Doc_Attrib!AM248:AW248)</f>
        <v>0</v>
      </c>
      <c r="X200" s="195">
        <f>MAX(Detailed_Demanding_x_Doc_Attrib!AX248)</f>
        <v>0</v>
      </c>
      <c r="Y200" s="195">
        <f>MAX(Detailed_Demanding_x_Doc_Attrib!AY248)</f>
        <v>0</v>
      </c>
      <c r="Z200" s="195">
        <f>MAX(Detailed_Demanding_x_Doc_Attrib!BC248:BE248)</f>
        <v>0</v>
      </c>
      <c r="AA200" s="195">
        <f>MAX(Detailed_Demanding_x_Doc_Attrib!BJ248:BQ248)</f>
        <v>0</v>
      </c>
      <c r="AB200" s="195">
        <f>MAX(Detailed_Demanding_x_Doc_Attrib!BO248:BV248)</f>
        <v>0</v>
      </c>
      <c r="AC200" s="195">
        <f>MAX(Detailed_Demanding_x_Doc_Attrib!BF248:BI248, Detailed_Demanding_x_Doc_Attrib!BP248:BQ248, Detailed_Demanding_x_Doc_Attrib!BW248:BX248)</f>
        <v>0</v>
      </c>
      <c r="AD200" s="195">
        <f>MAX(Detailed_Demanding_x_Doc_Attrib!BF248:BX248)</f>
        <v>0</v>
      </c>
      <c r="AE200" s="195">
        <f>Detailed_Demanding_x_Doc_Attrib!BY248</f>
        <v>0</v>
      </c>
      <c r="AF200" s="195">
        <f>MAX(Detailed_Demanding_x_Doc_Attrib!BZ248)</f>
        <v>0</v>
      </c>
      <c r="AG200" s="195">
        <f>MAX(Detailed_Demanding_x_Doc_Attrib!CA248)</f>
        <v>0</v>
      </c>
      <c r="AH200" s="195">
        <f>MAX(Detailed_Demanding_x_Doc_Attrib!CB248)</f>
        <v>0</v>
      </c>
      <c r="AI200" s="195">
        <f>MAX(Detailed_Demanding_x_Doc_Attrib!CC248)</f>
        <v>0</v>
      </c>
      <c r="AJ200" s="195">
        <f>MAX(Detailed_Demanding_x_Doc_Attrib!CD248)</f>
        <v>0</v>
      </c>
      <c r="AK200" s="195">
        <f>MAX(Detailed_Demanding_x_Doc_Attrib!CE248)</f>
        <v>0</v>
      </c>
      <c r="AL200" s="195">
        <f>MAX(Detailed_Demanding_x_Doc_Attrib!CF248:CF248)</f>
        <v>0</v>
      </c>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row>
    <row r="201" spans="1:102">
      <c r="A201" s="82" t="s">
        <v>554</v>
      </c>
      <c r="B201" s="82" t="s">
        <v>565</v>
      </c>
      <c r="C201" s="82" t="s">
        <v>364</v>
      </c>
      <c r="D201" s="82" t="s">
        <v>618</v>
      </c>
      <c r="E201" s="165" t="s">
        <v>404</v>
      </c>
      <c r="F201" s="195">
        <f>MAX(Detailed_Demanding_x_Doc_Attrib!I249:L249)</f>
        <v>0</v>
      </c>
      <c r="G201" s="195">
        <f>MAX(Detailed_Demanding_x_Doc_Attrib!N249:O249)</f>
        <v>0</v>
      </c>
      <c r="H201" s="195">
        <f>Detailed_Demanding_x_Doc_Attrib!P249</f>
        <v>0</v>
      </c>
      <c r="I201" s="195">
        <f>Detailed_Demanding_x_Doc_Attrib!Q249</f>
        <v>0</v>
      </c>
      <c r="J201" s="195">
        <f t="shared" si="4"/>
        <v>0</v>
      </c>
      <c r="K201" s="195">
        <f>Detailed_Demanding_x_Doc_Attrib!R249</f>
        <v>0</v>
      </c>
      <c r="L201" s="195">
        <f>Detailed_Demanding_x_Doc_Attrib!S249</f>
        <v>5.882352941176471</v>
      </c>
      <c r="M201" s="195">
        <f>Detailed_Demanding_x_Doc_Attrib!T249</f>
        <v>0</v>
      </c>
      <c r="N201" s="195">
        <f>Detailed_Demanding_x_Doc_Attrib!U249</f>
        <v>0</v>
      </c>
      <c r="O201" s="195">
        <f>Detailed_Demanding_x_Doc_Attrib!V249</f>
        <v>0</v>
      </c>
      <c r="P201" s="195">
        <f>Detailed_Demanding_x_Doc_Attrib!W249</f>
        <v>0</v>
      </c>
      <c r="Q201" s="195">
        <f>Detailed_Demanding_x_Doc_Attrib!X249</f>
        <v>0</v>
      </c>
      <c r="R201" s="195">
        <f>MAX(Detailed_Demanding_x_Doc_Attrib!Z249:AB249)</f>
        <v>0</v>
      </c>
      <c r="S201" s="195">
        <f>MAX(Detailed_Demanding_x_Doc_Attrib!AC249)</f>
        <v>0</v>
      </c>
      <c r="T201" s="195">
        <f>MAX(Detailed_Demanding_x_Doc_Attrib!AD249:AF249)</f>
        <v>0</v>
      </c>
      <c r="U201" s="195">
        <f>MAX(Detailed_Demanding_x_Doc_Attrib!AG249:AH249)</f>
        <v>0</v>
      </c>
      <c r="V201" s="195">
        <f>MAX(Detailed_Demanding_x_Doc_Attrib!AJ249)</f>
        <v>0</v>
      </c>
      <c r="W201" s="195">
        <f>MAX(Detailed_Demanding_x_Doc_Attrib!AM249:AW249)</f>
        <v>0</v>
      </c>
      <c r="X201" s="195">
        <f>MAX(Detailed_Demanding_x_Doc_Attrib!AX249)</f>
        <v>0</v>
      </c>
      <c r="Y201" s="195">
        <f>MAX(Detailed_Demanding_x_Doc_Attrib!AY249)</f>
        <v>0</v>
      </c>
      <c r="Z201" s="195">
        <f>MAX(Detailed_Demanding_x_Doc_Attrib!BC249:BE249)</f>
        <v>0</v>
      </c>
      <c r="AA201" s="195">
        <f>MAX(Detailed_Demanding_x_Doc_Attrib!BJ249:BQ249)</f>
        <v>0</v>
      </c>
      <c r="AB201" s="195">
        <f>MAX(Detailed_Demanding_x_Doc_Attrib!BO249:BV249)</f>
        <v>0</v>
      </c>
      <c r="AC201" s="195">
        <f>MAX(Detailed_Demanding_x_Doc_Attrib!BF249:BI249, Detailed_Demanding_x_Doc_Attrib!BP249:BQ249, Detailed_Demanding_x_Doc_Attrib!BW249:BX249)</f>
        <v>7.3529411764705888</v>
      </c>
      <c r="AD201" s="195">
        <f>MAX(Detailed_Demanding_x_Doc_Attrib!BF249:BX249)</f>
        <v>7.3529411764705888</v>
      </c>
      <c r="AE201" s="195">
        <f>Detailed_Demanding_x_Doc_Attrib!BY249</f>
        <v>0</v>
      </c>
      <c r="AF201" s="195">
        <f>MAX(Detailed_Demanding_x_Doc_Attrib!BZ249)</f>
        <v>0</v>
      </c>
      <c r="AG201" s="195">
        <f>MAX(Detailed_Demanding_x_Doc_Attrib!CA249)</f>
        <v>0</v>
      </c>
      <c r="AH201" s="195">
        <f>MAX(Detailed_Demanding_x_Doc_Attrib!CB249)</f>
        <v>0</v>
      </c>
      <c r="AI201" s="195">
        <f>MAX(Detailed_Demanding_x_Doc_Attrib!CC249)</f>
        <v>0</v>
      </c>
      <c r="AJ201" s="195">
        <f>MAX(Detailed_Demanding_x_Doc_Attrib!CD249)</f>
        <v>2.6470588235294117</v>
      </c>
      <c r="AK201" s="195">
        <f>MAX(Detailed_Demanding_x_Doc_Attrib!CE249)</f>
        <v>0</v>
      </c>
      <c r="AL201" s="195">
        <f>MAX(Detailed_Demanding_x_Doc_Attrib!CF249:CF249)</f>
        <v>0</v>
      </c>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row>
    <row r="202" spans="1:102">
      <c r="A202" s="82" t="s">
        <v>554</v>
      </c>
      <c r="B202" s="82" t="s">
        <v>565</v>
      </c>
      <c r="C202" s="82" t="s">
        <v>364</v>
      </c>
      <c r="D202" s="82" t="s">
        <v>618</v>
      </c>
      <c r="E202" s="165" t="s">
        <v>405</v>
      </c>
      <c r="F202" s="195">
        <f>MAX(Detailed_Demanding_x_Doc_Attrib!I250:L250)</f>
        <v>0</v>
      </c>
      <c r="G202" s="195">
        <f>MAX(Detailed_Demanding_x_Doc_Attrib!N250:O250)</f>
        <v>0</v>
      </c>
      <c r="H202" s="195">
        <f>Detailed_Demanding_x_Doc_Attrib!P250</f>
        <v>0</v>
      </c>
      <c r="I202" s="195">
        <f>Detailed_Demanding_x_Doc_Attrib!Q250</f>
        <v>0</v>
      </c>
      <c r="J202" s="195">
        <f t="shared" si="4"/>
        <v>0</v>
      </c>
      <c r="K202" s="195">
        <f>Detailed_Demanding_x_Doc_Attrib!R250</f>
        <v>0</v>
      </c>
      <c r="L202" s="195">
        <f>Detailed_Demanding_x_Doc_Attrib!S250</f>
        <v>4.7058823529411766</v>
      </c>
      <c r="M202" s="195">
        <f>Detailed_Demanding_x_Doc_Attrib!T250</f>
        <v>0</v>
      </c>
      <c r="N202" s="195">
        <f>Detailed_Demanding_x_Doc_Attrib!U250</f>
        <v>0</v>
      </c>
      <c r="O202" s="195">
        <f>Detailed_Demanding_x_Doc_Attrib!V250</f>
        <v>0</v>
      </c>
      <c r="P202" s="195">
        <f>Detailed_Demanding_x_Doc_Attrib!W250</f>
        <v>0</v>
      </c>
      <c r="Q202" s="195">
        <f>Detailed_Demanding_x_Doc_Attrib!X250</f>
        <v>0</v>
      </c>
      <c r="R202" s="195">
        <f>MAX(Detailed_Demanding_x_Doc_Attrib!Z250:AB250)</f>
        <v>0</v>
      </c>
      <c r="S202" s="195">
        <f>MAX(Detailed_Demanding_x_Doc_Attrib!AC250)</f>
        <v>0</v>
      </c>
      <c r="T202" s="195">
        <f>MAX(Detailed_Demanding_x_Doc_Attrib!AD250:AF250)</f>
        <v>0</v>
      </c>
      <c r="U202" s="195">
        <f>MAX(Detailed_Demanding_x_Doc_Attrib!AG250:AH250)</f>
        <v>0</v>
      </c>
      <c r="V202" s="195">
        <f>MAX(Detailed_Demanding_x_Doc_Attrib!AJ250)</f>
        <v>0</v>
      </c>
      <c r="W202" s="195">
        <f>MAX(Detailed_Demanding_x_Doc_Attrib!AM250:AW250)</f>
        <v>0</v>
      </c>
      <c r="X202" s="195">
        <f>MAX(Detailed_Demanding_x_Doc_Attrib!AX250)</f>
        <v>0</v>
      </c>
      <c r="Y202" s="195">
        <f>MAX(Detailed_Demanding_x_Doc_Attrib!AY250)</f>
        <v>0</v>
      </c>
      <c r="Z202" s="195">
        <f>MAX(Detailed_Demanding_x_Doc_Attrib!BC250:BE250)</f>
        <v>0</v>
      </c>
      <c r="AA202" s="195">
        <f>MAX(Detailed_Demanding_x_Doc_Attrib!BJ250:BQ250)</f>
        <v>0</v>
      </c>
      <c r="AB202" s="195">
        <f>MAX(Detailed_Demanding_x_Doc_Attrib!BO250:BV250)</f>
        <v>0</v>
      </c>
      <c r="AC202" s="195">
        <f>MAX(Detailed_Demanding_x_Doc_Attrib!BF250:BI250, Detailed_Demanding_x_Doc_Attrib!BP250:BQ250, Detailed_Demanding_x_Doc_Attrib!BW250:BX250)</f>
        <v>0</v>
      </c>
      <c r="AD202" s="195">
        <f>MAX(Detailed_Demanding_x_Doc_Attrib!BF250:BX250)</f>
        <v>0</v>
      </c>
      <c r="AE202" s="195">
        <f>Detailed_Demanding_x_Doc_Attrib!BY250</f>
        <v>0</v>
      </c>
      <c r="AF202" s="195">
        <f>MAX(Detailed_Demanding_x_Doc_Attrib!BZ250)</f>
        <v>0</v>
      </c>
      <c r="AG202" s="195">
        <f>MAX(Detailed_Demanding_x_Doc_Attrib!CA250)</f>
        <v>0</v>
      </c>
      <c r="AH202" s="195">
        <f>MAX(Detailed_Demanding_x_Doc_Attrib!CB250)</f>
        <v>0</v>
      </c>
      <c r="AI202" s="195">
        <f>MAX(Detailed_Demanding_x_Doc_Attrib!CC250)</f>
        <v>0</v>
      </c>
      <c r="AJ202" s="195">
        <f>MAX(Detailed_Demanding_x_Doc_Attrib!CD250)</f>
        <v>0</v>
      </c>
      <c r="AK202" s="195">
        <f>MAX(Detailed_Demanding_x_Doc_Attrib!CE250)</f>
        <v>0</v>
      </c>
      <c r="AL202" s="195">
        <f>MAX(Detailed_Demanding_x_Doc_Attrib!CF250:CF250)</f>
        <v>0</v>
      </c>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row>
    <row r="203" spans="1:102">
      <c r="A203" s="82" t="s">
        <v>554</v>
      </c>
      <c r="B203" s="82" t="s">
        <v>565</v>
      </c>
      <c r="C203" s="82" t="s">
        <v>364</v>
      </c>
      <c r="D203" s="82" t="s">
        <v>618</v>
      </c>
      <c r="E203" s="165" t="s">
        <v>406</v>
      </c>
      <c r="F203" s="195">
        <f>MAX(Detailed_Demanding_x_Doc_Attrib!I251:L251)</f>
        <v>0</v>
      </c>
      <c r="G203" s="195">
        <f>MAX(Detailed_Demanding_x_Doc_Attrib!N251:O251)</f>
        <v>0</v>
      </c>
      <c r="H203" s="195">
        <f>Detailed_Demanding_x_Doc_Attrib!P251</f>
        <v>0</v>
      </c>
      <c r="I203" s="195">
        <f>Detailed_Demanding_x_Doc_Attrib!Q251</f>
        <v>0</v>
      </c>
      <c r="J203" s="195">
        <f t="shared" si="4"/>
        <v>0</v>
      </c>
      <c r="K203" s="195">
        <f>Detailed_Demanding_x_Doc_Attrib!R251</f>
        <v>0</v>
      </c>
      <c r="L203" s="195">
        <f>Detailed_Demanding_x_Doc_Attrib!S251</f>
        <v>5.882352941176471</v>
      </c>
      <c r="M203" s="195">
        <f>Detailed_Demanding_x_Doc_Attrib!T251</f>
        <v>0</v>
      </c>
      <c r="N203" s="195">
        <f>Detailed_Demanding_x_Doc_Attrib!U251</f>
        <v>0</v>
      </c>
      <c r="O203" s="195">
        <f>Detailed_Demanding_x_Doc_Attrib!V251</f>
        <v>0</v>
      </c>
      <c r="P203" s="195">
        <f>Detailed_Demanding_x_Doc_Attrib!W251</f>
        <v>0</v>
      </c>
      <c r="Q203" s="195">
        <f>Detailed_Demanding_x_Doc_Attrib!X251</f>
        <v>0</v>
      </c>
      <c r="R203" s="195">
        <f>MAX(Detailed_Demanding_x_Doc_Attrib!Z251:AB251)</f>
        <v>0</v>
      </c>
      <c r="S203" s="195">
        <f>MAX(Detailed_Demanding_x_Doc_Attrib!AC251)</f>
        <v>0</v>
      </c>
      <c r="T203" s="195">
        <f>MAX(Detailed_Demanding_x_Doc_Attrib!AD251:AF251)</f>
        <v>0</v>
      </c>
      <c r="U203" s="195">
        <f>MAX(Detailed_Demanding_x_Doc_Attrib!AG251:AH251)</f>
        <v>0</v>
      </c>
      <c r="V203" s="195">
        <f>MAX(Detailed_Demanding_x_Doc_Attrib!AJ251)</f>
        <v>0</v>
      </c>
      <c r="W203" s="195">
        <f>MAX(Detailed_Demanding_x_Doc_Attrib!AM251:AW251)</f>
        <v>0</v>
      </c>
      <c r="X203" s="195">
        <f>MAX(Detailed_Demanding_x_Doc_Attrib!AX251)</f>
        <v>0</v>
      </c>
      <c r="Y203" s="195">
        <f>MAX(Detailed_Demanding_x_Doc_Attrib!AY251)</f>
        <v>0</v>
      </c>
      <c r="Z203" s="195">
        <f>MAX(Detailed_Demanding_x_Doc_Attrib!BC251:BE251)</f>
        <v>0</v>
      </c>
      <c r="AA203" s="195">
        <f>MAX(Detailed_Demanding_x_Doc_Attrib!BJ251:BQ251)</f>
        <v>0</v>
      </c>
      <c r="AB203" s="195">
        <f>MAX(Detailed_Demanding_x_Doc_Attrib!BO251:BV251)</f>
        <v>0</v>
      </c>
      <c r="AC203" s="195">
        <f>MAX(Detailed_Demanding_x_Doc_Attrib!BF251:BI251, Detailed_Demanding_x_Doc_Attrib!BP251:BQ251, Detailed_Demanding_x_Doc_Attrib!BW251:BX251)</f>
        <v>0</v>
      </c>
      <c r="AD203" s="195">
        <f>MAX(Detailed_Demanding_x_Doc_Attrib!BF251:BX251)</f>
        <v>0</v>
      </c>
      <c r="AE203" s="195">
        <f>Detailed_Demanding_x_Doc_Attrib!BY251</f>
        <v>0</v>
      </c>
      <c r="AF203" s="195">
        <f>MAX(Detailed_Demanding_x_Doc_Attrib!BZ251)</f>
        <v>0</v>
      </c>
      <c r="AG203" s="195">
        <f>MAX(Detailed_Demanding_x_Doc_Attrib!CA251)</f>
        <v>0</v>
      </c>
      <c r="AH203" s="195">
        <f>MAX(Detailed_Demanding_x_Doc_Attrib!CB251)</f>
        <v>0</v>
      </c>
      <c r="AI203" s="195">
        <f>MAX(Detailed_Demanding_x_Doc_Attrib!CC251)</f>
        <v>0</v>
      </c>
      <c r="AJ203" s="195">
        <f>MAX(Detailed_Demanding_x_Doc_Attrib!CD251)</f>
        <v>0</v>
      </c>
      <c r="AK203" s="195">
        <f>MAX(Detailed_Demanding_x_Doc_Attrib!CE251)</f>
        <v>0</v>
      </c>
      <c r="AL203" s="195">
        <f>MAX(Detailed_Demanding_x_Doc_Attrib!CF251:CF251)</f>
        <v>0</v>
      </c>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row>
    <row r="204" spans="1:102">
      <c r="A204" s="82" t="s">
        <v>554</v>
      </c>
      <c r="B204" s="82" t="s">
        <v>565</v>
      </c>
      <c r="C204" s="82" t="s">
        <v>577</v>
      </c>
      <c r="D204" s="82" t="s">
        <v>618</v>
      </c>
      <c r="E204" s="165" t="s">
        <v>574</v>
      </c>
      <c r="F204" s="195">
        <f>MAX(Detailed_Demanding_x_Doc_Attrib!I252:L252)</f>
        <v>0</v>
      </c>
      <c r="G204" s="195">
        <f>MAX(Detailed_Demanding_x_Doc_Attrib!N252:O252)</f>
        <v>0</v>
      </c>
      <c r="H204" s="195">
        <f>Detailed_Demanding_x_Doc_Attrib!P252</f>
        <v>0</v>
      </c>
      <c r="I204" s="195">
        <f>Detailed_Demanding_x_Doc_Attrib!Q252</f>
        <v>0.26470588235294118</v>
      </c>
      <c r="J204" s="195">
        <f t="shared" si="4"/>
        <v>0.26470588235294118</v>
      </c>
      <c r="K204" s="195">
        <f>Detailed_Demanding_x_Doc_Attrib!R252</f>
        <v>0</v>
      </c>
      <c r="L204" s="195">
        <f>Detailed_Demanding_x_Doc_Attrib!S252</f>
        <v>0</v>
      </c>
      <c r="M204" s="195">
        <f>Detailed_Demanding_x_Doc_Attrib!T252</f>
        <v>0</v>
      </c>
      <c r="N204" s="195">
        <f>Detailed_Demanding_x_Doc_Attrib!U252</f>
        <v>0</v>
      </c>
      <c r="O204" s="195">
        <f>Detailed_Demanding_x_Doc_Attrib!V252</f>
        <v>0</v>
      </c>
      <c r="P204" s="195">
        <f>Detailed_Demanding_x_Doc_Attrib!W252</f>
        <v>0</v>
      </c>
      <c r="Q204" s="195">
        <f>Detailed_Demanding_x_Doc_Attrib!X252</f>
        <v>0</v>
      </c>
      <c r="R204" s="195">
        <f>MAX(Detailed_Demanding_x_Doc_Attrib!Z252:AB252)</f>
        <v>0</v>
      </c>
      <c r="S204" s="195">
        <f>MAX(Detailed_Demanding_x_Doc_Attrib!AC252)</f>
        <v>0</v>
      </c>
      <c r="T204" s="195">
        <f>MAX(Detailed_Demanding_x_Doc_Attrib!AD252:AF252)</f>
        <v>0</v>
      </c>
      <c r="U204" s="195">
        <f>MAX(Detailed_Demanding_x_Doc_Attrib!AG252:AH252)</f>
        <v>0</v>
      </c>
      <c r="V204" s="195">
        <f>MAX(Detailed_Demanding_x_Doc_Attrib!AJ252)</f>
        <v>0</v>
      </c>
      <c r="W204" s="195">
        <f>MAX(Detailed_Demanding_x_Doc_Attrib!AM252:AW252)</f>
        <v>0</v>
      </c>
      <c r="X204" s="195">
        <f>MAX(Detailed_Demanding_x_Doc_Attrib!AX252)</f>
        <v>0</v>
      </c>
      <c r="Y204" s="195">
        <f>MAX(Detailed_Demanding_x_Doc_Attrib!AY252)</f>
        <v>0</v>
      </c>
      <c r="Z204" s="195">
        <f>MAX(Detailed_Demanding_x_Doc_Attrib!BC252:BE252)</f>
        <v>0</v>
      </c>
      <c r="AA204" s="195">
        <f>MAX(Detailed_Demanding_x_Doc_Attrib!BJ252:BQ252)</f>
        <v>0</v>
      </c>
      <c r="AB204" s="195">
        <f>MAX(Detailed_Demanding_x_Doc_Attrib!BO252:BV252)</f>
        <v>0</v>
      </c>
      <c r="AC204" s="195">
        <f>MAX(Detailed_Demanding_x_Doc_Attrib!BF252:BI252, Detailed_Demanding_x_Doc_Attrib!BP252:BQ252, Detailed_Demanding_x_Doc_Attrib!BW252:BX252)</f>
        <v>0</v>
      </c>
      <c r="AD204" s="195">
        <f>MAX(Detailed_Demanding_x_Doc_Attrib!BF252:BX252)</f>
        <v>0</v>
      </c>
      <c r="AE204" s="195">
        <f>Detailed_Demanding_x_Doc_Attrib!BY252</f>
        <v>0</v>
      </c>
      <c r="AF204" s="195">
        <f>MAX(Detailed_Demanding_x_Doc_Attrib!BZ252)</f>
        <v>0</v>
      </c>
      <c r="AG204" s="195">
        <f>MAX(Detailed_Demanding_x_Doc_Attrib!CA252)</f>
        <v>0</v>
      </c>
      <c r="AH204" s="195">
        <f>MAX(Detailed_Demanding_x_Doc_Attrib!CB252)</f>
        <v>0</v>
      </c>
      <c r="AI204" s="195">
        <f>MAX(Detailed_Demanding_x_Doc_Attrib!CC252)</f>
        <v>0</v>
      </c>
      <c r="AJ204" s="195">
        <f>MAX(Detailed_Demanding_x_Doc_Attrib!CD252)</f>
        <v>0</v>
      </c>
      <c r="AK204" s="195">
        <f>MAX(Detailed_Demanding_x_Doc_Attrib!CE252)</f>
        <v>0</v>
      </c>
      <c r="AL204" s="195">
        <f>MAX(Detailed_Demanding_x_Doc_Attrib!CF252:CF252)</f>
        <v>0</v>
      </c>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row>
    <row r="205" spans="1:102">
      <c r="A205" s="82" t="s">
        <v>554</v>
      </c>
      <c r="B205" s="82" t="s">
        <v>642</v>
      </c>
      <c r="C205" s="82" t="s">
        <v>607</v>
      </c>
      <c r="D205" s="82" t="s">
        <v>618</v>
      </c>
      <c r="E205" s="165" t="s">
        <v>1314</v>
      </c>
      <c r="F205" s="195">
        <f>MAX(Detailed_Demanding_x_Doc_Attrib!I253:L253)</f>
        <v>0</v>
      </c>
      <c r="G205" s="195">
        <f>MAX(Detailed_Demanding_x_Doc_Attrib!N253:O253)</f>
        <v>0</v>
      </c>
      <c r="H205" s="195">
        <f>Detailed_Demanding_x_Doc_Attrib!P253</f>
        <v>0</v>
      </c>
      <c r="I205" s="195">
        <f>Detailed_Demanding_x_Doc_Attrib!Q253</f>
        <v>0</v>
      </c>
      <c r="J205" s="195">
        <f t="shared" si="4"/>
        <v>0</v>
      </c>
      <c r="K205" s="195">
        <f>Detailed_Demanding_x_Doc_Attrib!R253</f>
        <v>0</v>
      </c>
      <c r="L205" s="195">
        <f>Detailed_Demanding_x_Doc_Attrib!S253</f>
        <v>0</v>
      </c>
      <c r="M205" s="195">
        <f>Detailed_Demanding_x_Doc_Attrib!T253</f>
        <v>0</v>
      </c>
      <c r="N205" s="195">
        <f>Detailed_Demanding_x_Doc_Attrib!U253</f>
        <v>0</v>
      </c>
      <c r="O205" s="195">
        <f>Detailed_Demanding_x_Doc_Attrib!V253</f>
        <v>0</v>
      </c>
      <c r="P205" s="195">
        <f>Detailed_Demanding_x_Doc_Attrib!W253</f>
        <v>0</v>
      </c>
      <c r="Q205" s="195">
        <f>Detailed_Demanding_x_Doc_Attrib!X253</f>
        <v>0</v>
      </c>
      <c r="R205" s="195">
        <f>MAX(Detailed_Demanding_x_Doc_Attrib!Z253:AB253)</f>
        <v>0</v>
      </c>
      <c r="S205" s="195">
        <f>MAX(Detailed_Demanding_x_Doc_Attrib!AC253)</f>
        <v>0</v>
      </c>
      <c r="T205" s="195">
        <f>MAX(Detailed_Demanding_x_Doc_Attrib!AD253:AF253)</f>
        <v>0</v>
      </c>
      <c r="U205" s="195">
        <f>MAX(Detailed_Demanding_x_Doc_Attrib!AG253:AH253)</f>
        <v>0</v>
      </c>
      <c r="V205" s="195">
        <f>MAX(Detailed_Demanding_x_Doc_Attrib!AJ253)</f>
        <v>0</v>
      </c>
      <c r="W205" s="195">
        <f>MAX(Detailed_Demanding_x_Doc_Attrib!AM253:AW253)</f>
        <v>0.14705882352941177</v>
      </c>
      <c r="X205" s="195">
        <f>MAX(Detailed_Demanding_x_Doc_Attrib!AX253)</f>
        <v>0</v>
      </c>
      <c r="Y205" s="195">
        <f>MAX(Detailed_Demanding_x_Doc_Attrib!AY253)</f>
        <v>0</v>
      </c>
      <c r="Z205" s="195">
        <f>MAX(Detailed_Demanding_x_Doc_Attrib!BC253:BE253)</f>
        <v>0</v>
      </c>
      <c r="AA205" s="195">
        <f>MAX(Detailed_Demanding_x_Doc_Attrib!BJ253:BQ253)</f>
        <v>0</v>
      </c>
      <c r="AB205" s="195">
        <f>MAX(Detailed_Demanding_x_Doc_Attrib!BO253:BV253)</f>
        <v>0</v>
      </c>
      <c r="AC205" s="195">
        <f>MAX(Detailed_Demanding_x_Doc_Attrib!BF253:BI253, Detailed_Demanding_x_Doc_Attrib!BP253:BQ253, Detailed_Demanding_x_Doc_Attrib!BW253:BX253)</f>
        <v>0</v>
      </c>
      <c r="AD205" s="195">
        <f>MAX(Detailed_Demanding_x_Doc_Attrib!BF253:BX253)</f>
        <v>0</v>
      </c>
      <c r="AE205" s="195">
        <f>Detailed_Demanding_x_Doc_Attrib!BY253</f>
        <v>0</v>
      </c>
      <c r="AF205" s="195">
        <f>MAX(Detailed_Demanding_x_Doc_Attrib!BZ253)</f>
        <v>0</v>
      </c>
      <c r="AG205" s="195">
        <f>MAX(Detailed_Demanding_x_Doc_Attrib!CA253)</f>
        <v>0</v>
      </c>
      <c r="AH205" s="195">
        <f>MAX(Detailed_Demanding_x_Doc_Attrib!CB253)</f>
        <v>0</v>
      </c>
      <c r="AI205" s="195">
        <f>MAX(Detailed_Demanding_x_Doc_Attrib!CC253)</f>
        <v>0</v>
      </c>
      <c r="AJ205" s="195">
        <f>MAX(Detailed_Demanding_x_Doc_Attrib!CD253)</f>
        <v>0</v>
      </c>
      <c r="AK205" s="195">
        <f>MAX(Detailed_Demanding_x_Doc_Attrib!CE253)</f>
        <v>0</v>
      </c>
      <c r="AL205" s="195">
        <f>MAX(Detailed_Demanding_x_Doc_Attrib!CF253:CF253)</f>
        <v>0</v>
      </c>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row>
    <row r="206" spans="1:102">
      <c r="A206" s="82" t="s">
        <v>554</v>
      </c>
      <c r="B206" s="82" t="s">
        <v>565</v>
      </c>
      <c r="C206" s="82" t="s">
        <v>540</v>
      </c>
      <c r="D206" s="82" t="s">
        <v>618</v>
      </c>
      <c r="E206" s="165" t="s">
        <v>596</v>
      </c>
      <c r="F206" s="195">
        <f>MAX(Detailed_Demanding_x_Doc_Attrib!I254:L254)</f>
        <v>0</v>
      </c>
      <c r="G206" s="195">
        <f>MAX(Detailed_Demanding_x_Doc_Attrib!N254:O254)</f>
        <v>0</v>
      </c>
      <c r="H206" s="195">
        <f>Detailed_Demanding_x_Doc_Attrib!P254</f>
        <v>0</v>
      </c>
      <c r="I206" s="195">
        <f>Detailed_Demanding_x_Doc_Attrib!Q254</f>
        <v>0.88235294117647056</v>
      </c>
      <c r="J206" s="195">
        <f t="shared" si="4"/>
        <v>0.88235294117647056</v>
      </c>
      <c r="K206" s="195">
        <f>Detailed_Demanding_x_Doc_Attrib!R254</f>
        <v>0</v>
      </c>
      <c r="L206" s="195">
        <f>Detailed_Demanding_x_Doc_Attrib!S254</f>
        <v>0</v>
      </c>
      <c r="M206" s="195">
        <f>Detailed_Demanding_x_Doc_Attrib!T254</f>
        <v>0</v>
      </c>
      <c r="N206" s="195">
        <f>Detailed_Demanding_x_Doc_Attrib!U254</f>
        <v>0</v>
      </c>
      <c r="O206" s="195">
        <f>Detailed_Demanding_x_Doc_Attrib!V254</f>
        <v>0</v>
      </c>
      <c r="P206" s="195">
        <f>Detailed_Demanding_x_Doc_Attrib!W254</f>
        <v>3.6029411764705888</v>
      </c>
      <c r="Q206" s="195">
        <f>Detailed_Demanding_x_Doc_Attrib!X254</f>
        <v>0</v>
      </c>
      <c r="R206" s="195">
        <f>MAX(Detailed_Demanding_x_Doc_Attrib!Z254:AB254)</f>
        <v>0</v>
      </c>
      <c r="S206" s="195">
        <f>MAX(Detailed_Demanding_x_Doc_Attrib!AC254)</f>
        <v>0</v>
      </c>
      <c r="T206" s="195">
        <f>MAX(Detailed_Demanding_x_Doc_Attrib!AD254:AF254)</f>
        <v>0</v>
      </c>
      <c r="U206" s="195">
        <f>MAX(Detailed_Demanding_x_Doc_Attrib!AG254:AH254)</f>
        <v>0</v>
      </c>
      <c r="V206" s="195">
        <f>MAX(Detailed_Demanding_x_Doc_Attrib!AJ254)</f>
        <v>0</v>
      </c>
      <c r="W206" s="195">
        <f>MAX(Detailed_Demanding_x_Doc_Attrib!AM254:AW254)</f>
        <v>0</v>
      </c>
      <c r="X206" s="195">
        <f>MAX(Detailed_Demanding_x_Doc_Attrib!AX254)</f>
        <v>0</v>
      </c>
      <c r="Y206" s="195">
        <f>MAX(Detailed_Demanding_x_Doc_Attrib!AY254)</f>
        <v>0</v>
      </c>
      <c r="Z206" s="195">
        <f>MAX(Detailed_Demanding_x_Doc_Attrib!BC254:BE254)</f>
        <v>0</v>
      </c>
      <c r="AA206" s="195">
        <f>MAX(Detailed_Demanding_x_Doc_Attrib!BJ254:BQ254)</f>
        <v>0</v>
      </c>
      <c r="AB206" s="195">
        <f>MAX(Detailed_Demanding_x_Doc_Attrib!BO254:BV254)</f>
        <v>0</v>
      </c>
      <c r="AC206" s="195">
        <f>MAX(Detailed_Demanding_x_Doc_Attrib!BF254:BI254, Detailed_Demanding_x_Doc_Attrib!BP254:BQ254, Detailed_Demanding_x_Doc_Attrib!BW254:BX254)</f>
        <v>0</v>
      </c>
      <c r="AD206" s="195">
        <f>MAX(Detailed_Demanding_x_Doc_Attrib!BF254:BX254)</f>
        <v>0</v>
      </c>
      <c r="AE206" s="195">
        <f>Detailed_Demanding_x_Doc_Attrib!BY254</f>
        <v>0</v>
      </c>
      <c r="AF206" s="195">
        <f>MAX(Detailed_Demanding_x_Doc_Attrib!BZ254)</f>
        <v>0</v>
      </c>
      <c r="AG206" s="195">
        <f>MAX(Detailed_Demanding_x_Doc_Attrib!CA254)</f>
        <v>0</v>
      </c>
      <c r="AH206" s="195">
        <f>MAX(Detailed_Demanding_x_Doc_Attrib!CB254)</f>
        <v>0</v>
      </c>
      <c r="AI206" s="195">
        <f>MAX(Detailed_Demanding_x_Doc_Attrib!CC254)</f>
        <v>1.1764705882352942</v>
      </c>
      <c r="AJ206" s="195">
        <f>MAX(Detailed_Demanding_x_Doc_Attrib!CD254)</f>
        <v>0</v>
      </c>
      <c r="AK206" s="195">
        <f>MAX(Detailed_Demanding_x_Doc_Attrib!CE254)</f>
        <v>0</v>
      </c>
      <c r="AL206" s="195">
        <f>MAX(Detailed_Demanding_x_Doc_Attrib!CF254:CF254)</f>
        <v>0</v>
      </c>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row>
    <row r="207" spans="1:102">
      <c r="A207" s="82" t="s">
        <v>554</v>
      </c>
      <c r="B207" s="82" t="s">
        <v>565</v>
      </c>
      <c r="C207" s="82" t="s">
        <v>364</v>
      </c>
      <c r="D207" s="82" t="s">
        <v>360</v>
      </c>
      <c r="E207" s="165" t="s">
        <v>1344</v>
      </c>
      <c r="F207" s="195">
        <f>MAX(Detailed_Demanding_x_Doc_Attrib!I255:L255)</f>
        <v>0</v>
      </c>
      <c r="G207" s="195">
        <f>MAX(Detailed_Demanding_x_Doc_Attrib!N255:O255)</f>
        <v>0</v>
      </c>
      <c r="H207" s="195">
        <f>Detailed_Demanding_x_Doc_Attrib!P255</f>
        <v>0</v>
      </c>
      <c r="I207" s="195">
        <f>Detailed_Demanding_x_Doc_Attrib!Q255</f>
        <v>0.3970588235294118</v>
      </c>
      <c r="J207" s="195">
        <f t="shared" si="4"/>
        <v>0.3970588235294118</v>
      </c>
      <c r="K207" s="195">
        <f>Detailed_Demanding_x_Doc_Attrib!R255</f>
        <v>0</v>
      </c>
      <c r="L207" s="195">
        <f>Detailed_Demanding_x_Doc_Attrib!S255</f>
        <v>0</v>
      </c>
      <c r="M207" s="195">
        <f>Detailed_Demanding_x_Doc_Attrib!T255</f>
        <v>0</v>
      </c>
      <c r="N207" s="195">
        <f>Detailed_Demanding_x_Doc_Attrib!U255</f>
        <v>0</v>
      </c>
      <c r="O207" s="195">
        <f>Detailed_Demanding_x_Doc_Attrib!V255</f>
        <v>0</v>
      </c>
      <c r="P207" s="195">
        <f>Detailed_Demanding_x_Doc_Attrib!W255</f>
        <v>0</v>
      </c>
      <c r="Q207" s="195">
        <f>Detailed_Demanding_x_Doc_Attrib!X255</f>
        <v>0</v>
      </c>
      <c r="R207" s="195">
        <f>MAX(Detailed_Demanding_x_Doc_Attrib!Z255:AB255)</f>
        <v>0</v>
      </c>
      <c r="S207" s="195">
        <f>MAX(Detailed_Demanding_x_Doc_Attrib!AC255)</f>
        <v>0</v>
      </c>
      <c r="T207" s="195">
        <f>MAX(Detailed_Demanding_x_Doc_Attrib!AD255:AF255)</f>
        <v>0</v>
      </c>
      <c r="U207" s="195">
        <f>MAX(Detailed_Demanding_x_Doc_Attrib!AG255:AH255)</f>
        <v>0</v>
      </c>
      <c r="V207" s="195">
        <f>MAX(Detailed_Demanding_x_Doc_Attrib!AJ255)</f>
        <v>0</v>
      </c>
      <c r="W207" s="195">
        <f>MAX(Detailed_Demanding_x_Doc_Attrib!AM255:AW255)</f>
        <v>0</v>
      </c>
      <c r="X207" s="195">
        <f>MAX(Detailed_Demanding_x_Doc_Attrib!AX255)</f>
        <v>0</v>
      </c>
      <c r="Y207" s="195">
        <f>MAX(Detailed_Demanding_x_Doc_Attrib!AY255)</f>
        <v>0</v>
      </c>
      <c r="Z207" s="195">
        <f>MAX(Detailed_Demanding_x_Doc_Attrib!BC255:BE255)</f>
        <v>0</v>
      </c>
      <c r="AA207" s="195">
        <f>MAX(Detailed_Demanding_x_Doc_Attrib!BJ255:BQ255)</f>
        <v>0</v>
      </c>
      <c r="AB207" s="195">
        <f>MAX(Detailed_Demanding_x_Doc_Attrib!BO255:BV255)</f>
        <v>0</v>
      </c>
      <c r="AC207" s="195">
        <f>MAX(Detailed_Demanding_x_Doc_Attrib!BF255:BI255, Detailed_Demanding_x_Doc_Attrib!BP255:BQ255, Detailed_Demanding_x_Doc_Attrib!BW255:BX255)</f>
        <v>2.1176470588235294</v>
      </c>
      <c r="AD207" s="195">
        <f>MAX(Detailed_Demanding_x_Doc_Attrib!BF255:BX255)</f>
        <v>2.1176470588235294</v>
      </c>
      <c r="AE207" s="195">
        <f>Detailed_Demanding_x_Doc_Attrib!BY255</f>
        <v>0</v>
      </c>
      <c r="AF207" s="195">
        <f>MAX(Detailed_Demanding_x_Doc_Attrib!BZ255)</f>
        <v>0</v>
      </c>
      <c r="AG207" s="195">
        <f>MAX(Detailed_Demanding_x_Doc_Attrib!CA255)</f>
        <v>0</v>
      </c>
      <c r="AH207" s="195">
        <f>MAX(Detailed_Demanding_x_Doc_Attrib!CB255)</f>
        <v>0</v>
      </c>
      <c r="AI207" s="195">
        <f>MAX(Detailed_Demanding_x_Doc_Attrib!CC255)</f>
        <v>0</v>
      </c>
      <c r="AJ207" s="195">
        <f>MAX(Detailed_Demanding_x_Doc_Attrib!CD255)</f>
        <v>0</v>
      </c>
      <c r="AK207" s="195">
        <f>MAX(Detailed_Demanding_x_Doc_Attrib!CE255)</f>
        <v>0</v>
      </c>
      <c r="AL207" s="195">
        <f>MAX(Detailed_Demanding_x_Doc_Attrib!CF255:CF255)</f>
        <v>0</v>
      </c>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row>
    <row r="208" spans="1:102">
      <c r="A208" s="82" t="s">
        <v>554</v>
      </c>
      <c r="B208" s="82" t="s">
        <v>642</v>
      </c>
      <c r="C208" s="82" t="s">
        <v>607</v>
      </c>
      <c r="D208" s="82" t="s">
        <v>618</v>
      </c>
      <c r="E208" s="165" t="s">
        <v>735</v>
      </c>
      <c r="F208" s="195">
        <f>MAX(Detailed_Demanding_x_Doc_Attrib!I256:L256)</f>
        <v>0</v>
      </c>
      <c r="G208" s="195">
        <f>MAX(Detailed_Demanding_x_Doc_Attrib!N256:O256)</f>
        <v>0</v>
      </c>
      <c r="H208" s="195">
        <f>Detailed_Demanding_x_Doc_Attrib!P256</f>
        <v>0</v>
      </c>
      <c r="I208" s="195">
        <f>Detailed_Demanding_x_Doc_Attrib!Q256</f>
        <v>0</v>
      </c>
      <c r="J208" s="195">
        <f t="shared" si="4"/>
        <v>0</v>
      </c>
      <c r="K208" s="195">
        <f>Detailed_Demanding_x_Doc_Attrib!R256</f>
        <v>0</v>
      </c>
      <c r="L208" s="195">
        <f>Detailed_Demanding_x_Doc_Attrib!S256</f>
        <v>0</v>
      </c>
      <c r="M208" s="195">
        <f>Detailed_Demanding_x_Doc_Attrib!T256</f>
        <v>0</v>
      </c>
      <c r="N208" s="195">
        <f>Detailed_Demanding_x_Doc_Attrib!U256</f>
        <v>0</v>
      </c>
      <c r="O208" s="195">
        <f>Detailed_Demanding_x_Doc_Attrib!V256</f>
        <v>0</v>
      </c>
      <c r="P208" s="195">
        <f>Detailed_Demanding_x_Doc_Attrib!W256</f>
        <v>2.8823529411764706</v>
      </c>
      <c r="Q208" s="195">
        <f>Detailed_Demanding_x_Doc_Attrib!X256</f>
        <v>0</v>
      </c>
      <c r="R208" s="195">
        <f>MAX(Detailed_Demanding_x_Doc_Attrib!Z256:AB256)</f>
        <v>0</v>
      </c>
      <c r="S208" s="195">
        <f>MAX(Detailed_Demanding_x_Doc_Attrib!AC256)</f>
        <v>0</v>
      </c>
      <c r="T208" s="195">
        <f>MAX(Detailed_Demanding_x_Doc_Attrib!AD256:AF256)</f>
        <v>0</v>
      </c>
      <c r="U208" s="195">
        <f>MAX(Detailed_Demanding_x_Doc_Attrib!AG256:AH256)</f>
        <v>0.52941176470588225</v>
      </c>
      <c r="V208" s="195">
        <f>MAX(Detailed_Demanding_x_Doc_Attrib!AJ256)</f>
        <v>0</v>
      </c>
      <c r="W208" s="195">
        <f>MAX(Detailed_Demanding_x_Doc_Attrib!AM256:AW256)</f>
        <v>0.94117647058823528</v>
      </c>
      <c r="X208" s="195">
        <f>MAX(Detailed_Demanding_x_Doc_Attrib!AX256)</f>
        <v>0</v>
      </c>
      <c r="Y208" s="195">
        <f>MAX(Detailed_Demanding_x_Doc_Attrib!AY256)</f>
        <v>0</v>
      </c>
      <c r="Z208" s="195">
        <f>MAX(Detailed_Demanding_x_Doc_Attrib!BC256:BE256)</f>
        <v>0</v>
      </c>
      <c r="AA208" s="195">
        <f>MAX(Detailed_Demanding_x_Doc_Attrib!BJ256:BQ256)</f>
        <v>2.8235294117647056</v>
      </c>
      <c r="AB208" s="195">
        <f>MAX(Detailed_Demanding_x_Doc_Attrib!BO256:BV256)</f>
        <v>2.8235294117647056</v>
      </c>
      <c r="AC208" s="195">
        <f>MAX(Detailed_Demanding_x_Doc_Attrib!BF256:BI256, Detailed_Demanding_x_Doc_Attrib!BP256:BQ256, Detailed_Demanding_x_Doc_Attrib!BW256:BX256)</f>
        <v>2.8235294117647056</v>
      </c>
      <c r="AD208" s="195">
        <f>MAX(Detailed_Demanding_x_Doc_Attrib!BF256:BX256)</f>
        <v>2.8235294117647056</v>
      </c>
      <c r="AE208" s="195">
        <f>Detailed_Demanding_x_Doc_Attrib!BY256</f>
        <v>0</v>
      </c>
      <c r="AF208" s="195">
        <f>MAX(Detailed_Demanding_x_Doc_Attrib!BZ256)</f>
        <v>0</v>
      </c>
      <c r="AG208" s="195">
        <f>MAX(Detailed_Demanding_x_Doc_Attrib!CA256)</f>
        <v>0</v>
      </c>
      <c r="AH208" s="195">
        <f>MAX(Detailed_Demanding_x_Doc_Attrib!CB256)</f>
        <v>0.94117647058823528</v>
      </c>
      <c r="AI208" s="195">
        <f>MAX(Detailed_Demanding_x_Doc_Attrib!CC256)</f>
        <v>0</v>
      </c>
      <c r="AJ208" s="195">
        <f>MAX(Detailed_Demanding_x_Doc_Attrib!CD256)</f>
        <v>0</v>
      </c>
      <c r="AK208" s="195">
        <f>MAX(Detailed_Demanding_x_Doc_Attrib!CE256)</f>
        <v>0</v>
      </c>
      <c r="AL208" s="195">
        <f>MAX(Detailed_Demanding_x_Doc_Attrib!CF256:CF256)</f>
        <v>0</v>
      </c>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row>
    <row r="209" spans="1:102">
      <c r="A209" s="82" t="s">
        <v>277</v>
      </c>
      <c r="B209" s="82" t="s">
        <v>565</v>
      </c>
      <c r="C209" s="82" t="s">
        <v>282</v>
      </c>
      <c r="D209" s="82" t="s">
        <v>618</v>
      </c>
      <c r="E209" s="165" t="s">
        <v>13</v>
      </c>
      <c r="F209" s="195">
        <f>MAX(Detailed_Demanding_x_Doc_Attrib!I257:L257)</f>
        <v>4.8000000000000007</v>
      </c>
      <c r="G209" s="195">
        <f>MAX(Detailed_Demanding_x_Doc_Attrib!N257:O257)</f>
        <v>0</v>
      </c>
      <c r="H209" s="195">
        <f>Detailed_Demanding_x_Doc_Attrib!P257</f>
        <v>0</v>
      </c>
      <c r="I209" s="195">
        <f>Detailed_Demanding_x_Doc_Attrib!Q257</f>
        <v>0</v>
      </c>
      <c r="J209" s="195">
        <f t="shared" si="4"/>
        <v>4.8000000000000007</v>
      </c>
      <c r="K209" s="195">
        <f>Detailed_Demanding_x_Doc_Attrib!R257</f>
        <v>0</v>
      </c>
      <c r="L209" s="195">
        <f>Detailed_Demanding_x_Doc_Attrib!S257</f>
        <v>0</v>
      </c>
      <c r="M209" s="195">
        <f>Detailed_Demanding_x_Doc_Attrib!T257</f>
        <v>0</v>
      </c>
      <c r="N209" s="195">
        <f>Detailed_Demanding_x_Doc_Attrib!U257</f>
        <v>0</v>
      </c>
      <c r="O209" s="195">
        <f>Detailed_Demanding_x_Doc_Attrib!V257</f>
        <v>0</v>
      </c>
      <c r="P209" s="195">
        <f>Detailed_Demanding_x_Doc_Attrib!W257</f>
        <v>0</v>
      </c>
      <c r="Q209" s="195">
        <f>Detailed_Demanding_x_Doc_Attrib!X257</f>
        <v>0</v>
      </c>
      <c r="R209" s="195">
        <f>MAX(Detailed_Demanding_x_Doc_Attrib!Z257:AB257)</f>
        <v>0</v>
      </c>
      <c r="S209" s="195">
        <f>MAX(Detailed_Demanding_x_Doc_Attrib!AC257)</f>
        <v>0</v>
      </c>
      <c r="T209" s="195">
        <f>MAX(Detailed_Demanding_x_Doc_Attrib!AD257:AF257)</f>
        <v>0</v>
      </c>
      <c r="U209" s="195">
        <f>MAX(Detailed_Demanding_x_Doc_Attrib!AG257:AH257)</f>
        <v>0</v>
      </c>
      <c r="V209" s="195">
        <f>MAX(Detailed_Demanding_x_Doc_Attrib!AJ257)</f>
        <v>0</v>
      </c>
      <c r="W209" s="195">
        <f>MAX(Detailed_Demanding_x_Doc_Attrib!AM257:AW257)</f>
        <v>0</v>
      </c>
      <c r="X209" s="195">
        <f>MAX(Detailed_Demanding_x_Doc_Attrib!AX257)</f>
        <v>0</v>
      </c>
      <c r="Y209" s="195">
        <f>MAX(Detailed_Demanding_x_Doc_Attrib!AY257)</f>
        <v>0</v>
      </c>
      <c r="Z209" s="195">
        <f>MAX(Detailed_Demanding_x_Doc_Attrib!BC257:BE257)</f>
        <v>0</v>
      </c>
      <c r="AA209" s="195">
        <f>MAX(Detailed_Demanding_x_Doc_Attrib!BJ257:BQ257)</f>
        <v>0</v>
      </c>
      <c r="AB209" s="195">
        <f>MAX(Detailed_Demanding_x_Doc_Attrib!BO257:BV257)</f>
        <v>0</v>
      </c>
      <c r="AC209" s="195">
        <f>MAX(Detailed_Demanding_x_Doc_Attrib!BF257:BI257, Detailed_Demanding_x_Doc_Attrib!BP257:BQ257, Detailed_Demanding_x_Doc_Attrib!BW257:BX257)</f>
        <v>0</v>
      </c>
      <c r="AD209" s="195">
        <f>MAX(Detailed_Demanding_x_Doc_Attrib!BF257:BX257)</f>
        <v>0</v>
      </c>
      <c r="AE209" s="195">
        <f>Detailed_Demanding_x_Doc_Attrib!BY257</f>
        <v>0</v>
      </c>
      <c r="AF209" s="195">
        <f>MAX(Detailed_Demanding_x_Doc_Attrib!BZ257)</f>
        <v>0</v>
      </c>
      <c r="AG209" s="195">
        <f>MAX(Detailed_Demanding_x_Doc_Attrib!CA257)</f>
        <v>0</v>
      </c>
      <c r="AH209" s="195">
        <f>MAX(Detailed_Demanding_x_Doc_Attrib!CB257)</f>
        <v>0</v>
      </c>
      <c r="AI209" s="195">
        <f>MAX(Detailed_Demanding_x_Doc_Attrib!CC257)</f>
        <v>0</v>
      </c>
      <c r="AJ209" s="195">
        <f>MAX(Detailed_Demanding_x_Doc_Attrib!CD257)</f>
        <v>0</v>
      </c>
      <c r="AK209" s="195">
        <f>MAX(Detailed_Demanding_x_Doc_Attrib!CE257)</f>
        <v>0</v>
      </c>
      <c r="AL209" s="195">
        <f>MAX(Detailed_Demanding_x_Doc_Attrib!CF257:CF257)</f>
        <v>0</v>
      </c>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row>
    <row r="210" spans="1:102">
      <c r="A210" s="82" t="s">
        <v>277</v>
      </c>
      <c r="B210" s="82" t="s">
        <v>565</v>
      </c>
      <c r="C210" s="82" t="s">
        <v>364</v>
      </c>
      <c r="D210" s="82" t="s">
        <v>618</v>
      </c>
      <c r="E210" s="165" t="s">
        <v>504</v>
      </c>
      <c r="F210" s="195">
        <f>MAX(Detailed_Demanding_x_Doc_Attrib!I258:L258)</f>
        <v>4.2666666666666666</v>
      </c>
      <c r="G210" s="195">
        <f>MAX(Detailed_Demanding_x_Doc_Attrib!N258:O258)</f>
        <v>0</v>
      </c>
      <c r="H210" s="195">
        <f>Detailed_Demanding_x_Doc_Attrib!P258</f>
        <v>0</v>
      </c>
      <c r="I210" s="195">
        <f>Detailed_Demanding_x_Doc_Attrib!Q258</f>
        <v>0.53333333333333333</v>
      </c>
      <c r="J210" s="195">
        <f t="shared" si="4"/>
        <v>4.2666666666666666</v>
      </c>
      <c r="K210" s="195">
        <f>Detailed_Demanding_x_Doc_Attrib!R258</f>
        <v>0</v>
      </c>
      <c r="L210" s="195">
        <f>Detailed_Demanding_x_Doc_Attrib!S258</f>
        <v>0</v>
      </c>
      <c r="M210" s="195">
        <f>Detailed_Demanding_x_Doc_Attrib!T258</f>
        <v>0</v>
      </c>
      <c r="N210" s="195">
        <f>Detailed_Demanding_x_Doc_Attrib!U258</f>
        <v>0</v>
      </c>
      <c r="O210" s="195">
        <f>Detailed_Demanding_x_Doc_Attrib!V258</f>
        <v>0</v>
      </c>
      <c r="P210" s="195">
        <f>Detailed_Demanding_x_Doc_Attrib!W258</f>
        <v>0</v>
      </c>
      <c r="Q210" s="195">
        <f>Detailed_Demanding_x_Doc_Attrib!X258</f>
        <v>0</v>
      </c>
      <c r="R210" s="195">
        <f>MAX(Detailed_Demanding_x_Doc_Attrib!Z258:AB258)</f>
        <v>0</v>
      </c>
      <c r="S210" s="195">
        <f>MAX(Detailed_Demanding_x_Doc_Attrib!AC258)</f>
        <v>0</v>
      </c>
      <c r="T210" s="195">
        <f>MAX(Detailed_Demanding_x_Doc_Attrib!AD258:AF258)</f>
        <v>0</v>
      </c>
      <c r="U210" s="195">
        <f>MAX(Detailed_Demanding_x_Doc_Attrib!AG258:AH258)</f>
        <v>0</v>
      </c>
      <c r="V210" s="195">
        <f>MAX(Detailed_Demanding_x_Doc_Attrib!AJ258)</f>
        <v>0</v>
      </c>
      <c r="W210" s="195">
        <f>MAX(Detailed_Demanding_x_Doc_Attrib!AM258:AW258)</f>
        <v>0</v>
      </c>
      <c r="X210" s="195">
        <f>MAX(Detailed_Demanding_x_Doc_Attrib!AX258)</f>
        <v>0</v>
      </c>
      <c r="Y210" s="195">
        <f>MAX(Detailed_Demanding_x_Doc_Attrib!AY258)</f>
        <v>0</v>
      </c>
      <c r="Z210" s="195">
        <f>MAX(Detailed_Demanding_x_Doc_Attrib!BC258:BE258)</f>
        <v>0</v>
      </c>
      <c r="AA210" s="195">
        <f>MAX(Detailed_Demanding_x_Doc_Attrib!BJ258:BQ258)</f>
        <v>0</v>
      </c>
      <c r="AB210" s="195">
        <f>MAX(Detailed_Demanding_x_Doc_Attrib!BO258:BV258)</f>
        <v>0</v>
      </c>
      <c r="AC210" s="195">
        <f>MAX(Detailed_Demanding_x_Doc_Attrib!BF258:BI258, Detailed_Demanding_x_Doc_Attrib!BP258:BQ258, Detailed_Demanding_x_Doc_Attrib!BW258:BX258)</f>
        <v>0</v>
      </c>
      <c r="AD210" s="195">
        <f>MAX(Detailed_Demanding_x_Doc_Attrib!BF258:BX258)</f>
        <v>0</v>
      </c>
      <c r="AE210" s="195">
        <f>Detailed_Demanding_x_Doc_Attrib!BY258</f>
        <v>0</v>
      </c>
      <c r="AF210" s="195">
        <f>MAX(Detailed_Demanding_x_Doc_Attrib!BZ258)</f>
        <v>0</v>
      </c>
      <c r="AG210" s="195">
        <f>MAX(Detailed_Demanding_x_Doc_Attrib!CA258)</f>
        <v>0</v>
      </c>
      <c r="AH210" s="195">
        <f>MAX(Detailed_Demanding_x_Doc_Attrib!CB258)</f>
        <v>0</v>
      </c>
      <c r="AI210" s="195">
        <f>MAX(Detailed_Demanding_x_Doc_Attrib!CC258)</f>
        <v>4.2666666666666666</v>
      </c>
      <c r="AJ210" s="195">
        <f>MAX(Detailed_Demanding_x_Doc_Attrib!CD258)</f>
        <v>0</v>
      </c>
      <c r="AK210" s="195">
        <f>MAX(Detailed_Demanding_x_Doc_Attrib!CE258)</f>
        <v>0</v>
      </c>
      <c r="AL210" s="195">
        <f>MAX(Detailed_Demanding_x_Doc_Attrib!CF258:CF258)</f>
        <v>0</v>
      </c>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row>
    <row r="211" spans="1:102">
      <c r="A211" s="82" t="s">
        <v>277</v>
      </c>
      <c r="B211" s="82" t="s">
        <v>565</v>
      </c>
      <c r="C211" s="82" t="s">
        <v>364</v>
      </c>
      <c r="D211" s="82" t="s">
        <v>618</v>
      </c>
      <c r="E211" s="165" t="s">
        <v>575</v>
      </c>
      <c r="F211" s="195">
        <f>MAX(Detailed_Demanding_x_Doc_Attrib!I259:L259)</f>
        <v>2.6666666666666665</v>
      </c>
      <c r="G211" s="195">
        <f>MAX(Detailed_Demanding_x_Doc_Attrib!N259:O259)</f>
        <v>0</v>
      </c>
      <c r="H211" s="195">
        <f>Detailed_Demanding_x_Doc_Attrib!P259</f>
        <v>0</v>
      </c>
      <c r="I211" s="195">
        <f>Detailed_Demanding_x_Doc_Attrib!Q259</f>
        <v>0</v>
      </c>
      <c r="J211" s="195">
        <f t="shared" si="4"/>
        <v>2.6666666666666665</v>
      </c>
      <c r="K211" s="195">
        <f>Detailed_Demanding_x_Doc_Attrib!R259</f>
        <v>0</v>
      </c>
      <c r="L211" s="195">
        <f>Detailed_Demanding_x_Doc_Attrib!S259</f>
        <v>0</v>
      </c>
      <c r="M211" s="195">
        <f>Detailed_Demanding_x_Doc_Attrib!T259</f>
        <v>0</v>
      </c>
      <c r="N211" s="195">
        <f>Detailed_Demanding_x_Doc_Attrib!U259</f>
        <v>0</v>
      </c>
      <c r="O211" s="195">
        <f>Detailed_Demanding_x_Doc_Attrib!V259</f>
        <v>0</v>
      </c>
      <c r="P211" s="195">
        <f>Detailed_Demanding_x_Doc_Attrib!W259</f>
        <v>0</v>
      </c>
      <c r="Q211" s="195">
        <f>Detailed_Demanding_x_Doc_Attrib!X259</f>
        <v>0</v>
      </c>
      <c r="R211" s="195">
        <f>MAX(Detailed_Demanding_x_Doc_Attrib!Z259:AB259)</f>
        <v>0</v>
      </c>
      <c r="S211" s="195">
        <f>MAX(Detailed_Demanding_x_Doc_Attrib!AC259)</f>
        <v>0</v>
      </c>
      <c r="T211" s="195">
        <f>MAX(Detailed_Demanding_x_Doc_Attrib!AD259:AF259)</f>
        <v>0</v>
      </c>
      <c r="U211" s="195">
        <f>MAX(Detailed_Demanding_x_Doc_Attrib!AG259:AH259)</f>
        <v>0</v>
      </c>
      <c r="V211" s="195">
        <f>MAX(Detailed_Demanding_x_Doc_Attrib!AJ259)</f>
        <v>0</v>
      </c>
      <c r="W211" s="195">
        <f>MAX(Detailed_Demanding_x_Doc_Attrib!AM259:AW259)</f>
        <v>0</v>
      </c>
      <c r="X211" s="195">
        <f>MAX(Detailed_Demanding_x_Doc_Attrib!AX259)</f>
        <v>0</v>
      </c>
      <c r="Y211" s="195">
        <f>MAX(Detailed_Demanding_x_Doc_Attrib!AY259)</f>
        <v>0</v>
      </c>
      <c r="Z211" s="195">
        <f>MAX(Detailed_Demanding_x_Doc_Attrib!BC259:BE259)</f>
        <v>0</v>
      </c>
      <c r="AA211" s="195">
        <f>MAX(Detailed_Demanding_x_Doc_Attrib!BJ259:BQ259)</f>
        <v>0</v>
      </c>
      <c r="AB211" s="195">
        <f>MAX(Detailed_Demanding_x_Doc_Attrib!BO259:BV259)</f>
        <v>0</v>
      </c>
      <c r="AC211" s="195">
        <f>MAX(Detailed_Demanding_x_Doc_Attrib!BF259:BI259, Detailed_Demanding_x_Doc_Attrib!BP259:BQ259, Detailed_Demanding_x_Doc_Attrib!BW259:BX259)</f>
        <v>0</v>
      </c>
      <c r="AD211" s="195">
        <f>MAX(Detailed_Demanding_x_Doc_Attrib!BF259:BX259)</f>
        <v>0</v>
      </c>
      <c r="AE211" s="195">
        <f>Detailed_Demanding_x_Doc_Attrib!BY259</f>
        <v>0</v>
      </c>
      <c r="AF211" s="195">
        <f>MAX(Detailed_Demanding_x_Doc_Attrib!BZ259)</f>
        <v>0</v>
      </c>
      <c r="AG211" s="195">
        <f>MAX(Detailed_Demanding_x_Doc_Attrib!CA259)</f>
        <v>0</v>
      </c>
      <c r="AH211" s="195">
        <f>MAX(Detailed_Demanding_x_Doc_Attrib!CB259)</f>
        <v>1.3466666666666667</v>
      </c>
      <c r="AI211" s="195">
        <f>MAX(Detailed_Demanding_x_Doc_Attrib!CC259)</f>
        <v>0</v>
      </c>
      <c r="AJ211" s="195">
        <f>MAX(Detailed_Demanding_x_Doc_Attrib!CD259)</f>
        <v>0</v>
      </c>
      <c r="AK211" s="195">
        <f>MAX(Detailed_Demanding_x_Doc_Attrib!CE259)</f>
        <v>0</v>
      </c>
      <c r="AL211" s="195">
        <f>MAX(Detailed_Demanding_x_Doc_Attrib!CF259:CF259)</f>
        <v>0</v>
      </c>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row>
    <row r="212" spans="1:102">
      <c r="A212" s="82" t="s">
        <v>277</v>
      </c>
      <c r="B212" s="82" t="s">
        <v>645</v>
      </c>
      <c r="C212" s="82" t="s">
        <v>607</v>
      </c>
      <c r="D212" s="82" t="s">
        <v>638</v>
      </c>
      <c r="E212" s="165" t="s">
        <v>655</v>
      </c>
      <c r="F212" s="195">
        <f>MAX(Detailed_Demanding_x_Doc_Attrib!I260:L260)</f>
        <v>9.6000000000000014</v>
      </c>
      <c r="G212" s="195">
        <f>MAX(Detailed_Demanding_x_Doc_Attrib!N260:O260)</f>
        <v>0</v>
      </c>
      <c r="H212" s="195">
        <f>Detailed_Demanding_x_Doc_Attrib!P260</f>
        <v>0</v>
      </c>
      <c r="I212" s="195">
        <f>Detailed_Demanding_x_Doc_Attrib!Q260</f>
        <v>0</v>
      </c>
      <c r="J212" s="195">
        <f t="shared" si="4"/>
        <v>9.6000000000000014</v>
      </c>
      <c r="K212" s="195">
        <f>Detailed_Demanding_x_Doc_Attrib!R260</f>
        <v>0</v>
      </c>
      <c r="L212" s="195">
        <f>Detailed_Demanding_x_Doc_Attrib!S260</f>
        <v>0</v>
      </c>
      <c r="M212" s="195">
        <f>Detailed_Demanding_x_Doc_Attrib!T260</f>
        <v>0</v>
      </c>
      <c r="N212" s="195">
        <f>Detailed_Demanding_x_Doc_Attrib!U260</f>
        <v>0</v>
      </c>
      <c r="O212" s="195">
        <f>Detailed_Demanding_x_Doc_Attrib!V260</f>
        <v>0</v>
      </c>
      <c r="P212" s="195">
        <f>Detailed_Demanding_x_Doc_Attrib!W260</f>
        <v>0</v>
      </c>
      <c r="Q212" s="195">
        <f>Detailed_Demanding_x_Doc_Attrib!X260</f>
        <v>0</v>
      </c>
      <c r="R212" s="195">
        <f>MAX(Detailed_Demanding_x_Doc_Attrib!Z260:AB260)</f>
        <v>0</v>
      </c>
      <c r="S212" s="195">
        <f>MAX(Detailed_Demanding_x_Doc_Attrib!AC260)</f>
        <v>0</v>
      </c>
      <c r="T212" s="195">
        <f>MAX(Detailed_Demanding_x_Doc_Attrib!AD260:AF260)</f>
        <v>0</v>
      </c>
      <c r="U212" s="195">
        <f>MAX(Detailed_Demanding_x_Doc_Attrib!AG260:AH260)</f>
        <v>0</v>
      </c>
      <c r="V212" s="195">
        <f>MAX(Detailed_Demanding_x_Doc_Attrib!AJ260)</f>
        <v>0</v>
      </c>
      <c r="W212" s="195">
        <f>MAX(Detailed_Demanding_x_Doc_Attrib!AM260:AW260)</f>
        <v>0</v>
      </c>
      <c r="X212" s="195">
        <f>MAX(Detailed_Demanding_x_Doc_Attrib!AX260)</f>
        <v>0</v>
      </c>
      <c r="Y212" s="195">
        <f>MAX(Detailed_Demanding_x_Doc_Attrib!AY260)</f>
        <v>0</v>
      </c>
      <c r="Z212" s="195">
        <f>MAX(Detailed_Demanding_x_Doc_Attrib!BC260:BE260)</f>
        <v>0</v>
      </c>
      <c r="AA212" s="195">
        <f>MAX(Detailed_Demanding_x_Doc_Attrib!BJ260:BQ260)</f>
        <v>0</v>
      </c>
      <c r="AB212" s="195">
        <f>MAX(Detailed_Demanding_x_Doc_Attrib!BO260:BV260)</f>
        <v>0</v>
      </c>
      <c r="AC212" s="195">
        <f>MAX(Detailed_Demanding_x_Doc_Attrib!BF260:BI260, Detailed_Demanding_x_Doc_Attrib!BP260:BQ260, Detailed_Demanding_x_Doc_Attrib!BW260:BX260)</f>
        <v>0</v>
      </c>
      <c r="AD212" s="195">
        <f>MAX(Detailed_Demanding_x_Doc_Attrib!BF260:BX260)</f>
        <v>0</v>
      </c>
      <c r="AE212" s="195">
        <f>Detailed_Demanding_x_Doc_Attrib!BY260</f>
        <v>0</v>
      </c>
      <c r="AF212" s="195">
        <f>MAX(Detailed_Demanding_x_Doc_Attrib!BZ260)</f>
        <v>0</v>
      </c>
      <c r="AG212" s="195">
        <f>MAX(Detailed_Demanding_x_Doc_Attrib!CA260)</f>
        <v>0</v>
      </c>
      <c r="AH212" s="195">
        <f>MAX(Detailed_Demanding_x_Doc_Attrib!CB260)</f>
        <v>1.0773333333333333</v>
      </c>
      <c r="AI212" s="195">
        <f>MAX(Detailed_Demanding_x_Doc_Attrib!CC260)</f>
        <v>9.6000000000000014</v>
      </c>
      <c r="AJ212" s="195">
        <f>MAX(Detailed_Demanding_x_Doc_Attrib!CD260)</f>
        <v>0</v>
      </c>
      <c r="AK212" s="195">
        <f>MAX(Detailed_Demanding_x_Doc_Attrib!CE260)</f>
        <v>9.6000000000000014</v>
      </c>
      <c r="AL212" s="195">
        <f>MAX(Detailed_Demanding_x_Doc_Attrib!CF260:CF260)</f>
        <v>0</v>
      </c>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row>
    <row r="213" spans="1:102">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row>
    <row r="214" spans="1:102">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row>
    <row r="215" spans="1:102">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row>
    <row r="216" spans="1:102">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row>
    <row r="217" spans="1:102">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row>
    <row r="218" spans="1:102">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row>
    <row r="219" spans="1:102">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row>
    <row r="220" spans="1:102">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row>
    <row r="221" spans="1:102">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row>
    <row r="222" spans="1:102">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row>
    <row r="223" spans="1:102">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row>
    <row r="224" spans="1:102">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row>
    <row r="225" spans="6:102">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row>
    <row r="226" spans="6:102">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row>
    <row r="227" spans="6:102">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row>
    <row r="228" spans="6:102">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row>
    <row r="229" spans="6:102">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row>
    <row r="230" spans="6:102">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row>
    <row r="231" spans="6:102">
      <c r="F231" s="195"/>
      <c r="G231" s="195"/>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row>
    <row r="232" spans="6:102">
      <c r="F232" s="195"/>
      <c r="G232" s="19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row>
    <row r="233" spans="6:102">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row>
    <row r="234" spans="6:102">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row>
    <row r="235" spans="6:102">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row>
    <row r="236" spans="6:102">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row>
    <row r="237" spans="6:102">
      <c r="F237" s="195"/>
      <c r="G237" s="195"/>
      <c r="H237" s="195"/>
      <c r="I237" s="195"/>
      <c r="J237" s="195"/>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row>
    <row r="238" spans="6:102">
      <c r="F238" s="195"/>
      <c r="G238" s="195"/>
      <c r="H238" s="195"/>
      <c r="I238" s="195"/>
      <c r="J238" s="195"/>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row>
    <row r="239" spans="6:102">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row>
    <row r="240" spans="6:102">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row>
    <row r="241" spans="6:102">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row>
    <row r="242" spans="6:102">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row>
    <row r="243" spans="6:102">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row>
    <row r="244" spans="6:102">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row>
    <row r="245" spans="6:102">
      <c r="F245" s="195"/>
      <c r="G245" s="195"/>
      <c r="H245" s="195"/>
      <c r="I245" s="195"/>
      <c r="J245" s="195"/>
      <c r="K245" s="195"/>
      <c r="L245" s="195"/>
      <c r="M245" s="195"/>
      <c r="N245" s="19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row>
    <row r="246" spans="6:102">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row>
    <row r="247" spans="6:102">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row>
    <row r="248" spans="6:102">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row>
    <row r="249" spans="6:102">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row>
    <row r="250" spans="6:102">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row>
    <row r="251" spans="6:102">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row>
    <row r="252" spans="6:102">
      <c r="F252" s="195"/>
      <c r="G252" s="195"/>
      <c r="H252" s="195"/>
      <c r="I252" s="195"/>
      <c r="J252" s="195"/>
      <c r="K252" s="195"/>
      <c r="L252" s="195"/>
      <c r="M252" s="195"/>
      <c r="N252" s="19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row>
    <row r="253" spans="6:102">
      <c r="F253" s="195"/>
      <c r="G253" s="195"/>
      <c r="H253" s="195"/>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row>
    <row r="254" spans="6:102">
      <c r="F254" s="195"/>
      <c r="G254" s="195"/>
      <c r="H254" s="195"/>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row>
    <row r="255" spans="6:102">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row>
    <row r="256" spans="6:102">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row>
    <row r="257" spans="6:102">
      <c r="F257" s="195"/>
      <c r="G257" s="195"/>
      <c r="H257" s="195"/>
      <c r="I257" s="195"/>
      <c r="J257" s="195"/>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row>
    <row r="258" spans="6:102">
      <c r="F258" s="195"/>
      <c r="G258" s="195"/>
      <c r="H258" s="195"/>
      <c r="I258" s="195"/>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row>
    <row r="259" spans="6:102">
      <c r="F259" s="195"/>
      <c r="G259" s="195"/>
      <c r="H259" s="195"/>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row>
    <row r="260" spans="6:102">
      <c r="F260" s="195"/>
      <c r="G260" s="195"/>
      <c r="H260" s="195"/>
      <c r="I260" s="195"/>
      <c r="J260" s="195"/>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row>
    <row r="261" spans="6:102">
      <c r="F261" s="195"/>
      <c r="G261" s="195"/>
      <c r="H261" s="195"/>
      <c r="I261" s="195"/>
      <c r="J261" s="195"/>
      <c r="K261" s="195"/>
      <c r="L261" s="195"/>
      <c r="M261" s="195"/>
      <c r="N261" s="19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row>
    <row r="262" spans="6:102">
      <c r="F262" s="195"/>
      <c r="G262" s="195"/>
      <c r="H262" s="195"/>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row>
    <row r="263" spans="6:102">
      <c r="F263" s="195"/>
      <c r="G263" s="195"/>
      <c r="H263" s="195"/>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row>
    <row r="264" spans="6:102">
      <c r="F264" s="195"/>
      <c r="G264" s="195"/>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row>
    <row r="265" spans="6:102">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row>
    <row r="266" spans="6:102">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row>
    <row r="267" spans="6:102">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row>
    <row r="268" spans="6:102">
      <c r="F268" s="195"/>
      <c r="G268" s="195"/>
      <c r="H268" s="195"/>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row>
    <row r="269" spans="6:102">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row>
    <row r="270" spans="6:102">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row>
    <row r="271" spans="6:102">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row>
    <row r="272" spans="6:102">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row>
    <row r="273" spans="6:102">
      <c r="F273" s="195"/>
      <c r="G273" s="195"/>
      <c r="H273" s="195"/>
      <c r="I273" s="195"/>
      <c r="J273" s="195"/>
      <c r="K273" s="195"/>
      <c r="L273" s="195"/>
      <c r="M273" s="195"/>
      <c r="N273" s="195"/>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row>
    <row r="274" spans="6:102">
      <c r="F274" s="195"/>
      <c r="G274" s="195"/>
      <c r="H274" s="195"/>
      <c r="I274" s="195"/>
      <c r="J274" s="195"/>
      <c r="K274" s="195"/>
      <c r="L274" s="195"/>
      <c r="M274" s="195"/>
      <c r="N274" s="195"/>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row>
    <row r="275" spans="6:102">
      <c r="F275" s="195"/>
      <c r="G275" s="195"/>
      <c r="H275" s="195"/>
      <c r="I275" s="195"/>
      <c r="J275" s="195"/>
      <c r="K275" s="195"/>
      <c r="L275" s="195"/>
      <c r="M275" s="195"/>
      <c r="N275" s="195"/>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row>
    <row r="276" spans="6:102">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row>
    <row r="277" spans="6:102">
      <c r="F277" s="195"/>
      <c r="G277" s="195"/>
      <c r="H277" s="195"/>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row>
    <row r="278" spans="6:102">
      <c r="F278" s="195"/>
      <c r="G278" s="195"/>
      <c r="H278" s="195"/>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row>
    <row r="279" spans="6:102">
      <c r="F279" s="195"/>
      <c r="G279" s="195"/>
      <c r="H279" s="195"/>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row>
    <row r="280" spans="6:102">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row>
    <row r="281" spans="6:102">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row>
    <row r="282" spans="6:102">
      <c r="F282" s="195"/>
      <c r="G282" s="195"/>
      <c r="H282" s="195"/>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row>
    <row r="283" spans="6:102">
      <c r="F283" s="195"/>
      <c r="G283" s="195"/>
      <c r="H283" s="195"/>
      <c r="I283" s="195"/>
      <c r="J283" s="195"/>
      <c r="K283" s="195"/>
      <c r="L283" s="195"/>
      <c r="M283" s="195"/>
      <c r="N283" s="19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row>
    <row r="284" spans="6:102">
      <c r="F284" s="195"/>
      <c r="G284" s="195"/>
      <c r="H284" s="195"/>
      <c r="I284" s="195"/>
      <c r="J284" s="195"/>
      <c r="K284" s="195"/>
      <c r="L284" s="195"/>
      <c r="M284" s="195"/>
      <c r="N284" s="19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row>
    <row r="285" spans="6:102">
      <c r="F285" s="195"/>
      <c r="G285" s="195"/>
      <c r="H285" s="195"/>
      <c r="I285" s="195"/>
      <c r="J285" s="195"/>
      <c r="K285" s="195"/>
      <c r="L285" s="195"/>
      <c r="M285" s="195"/>
      <c r="N285" s="19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row>
    <row r="286" spans="6:102">
      <c r="F286" s="195"/>
      <c r="G286" s="195"/>
      <c r="H286" s="195"/>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row>
    <row r="287" spans="6:102">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row>
    <row r="288" spans="6:102">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row>
    <row r="289" spans="6:102">
      <c r="F289" s="195"/>
      <c r="G289" s="195"/>
      <c r="H289" s="195"/>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row>
    <row r="290" spans="6:102">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row>
    <row r="291" spans="6:102">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row>
    <row r="292" spans="6:102">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row>
  </sheetData>
  <conditionalFormatting sqref="K3:R188 T3:U188 W3:W188 Z3:Z188 G3:G188 AD3:AE188 AG3:AL188 AG190:AL212 AD190:AE212 G190:G212 Z190:Z212 W190:W212 T190:U212 K190:R212">
    <cfRule type="expression" dxfId="30" priority="32">
      <formula>G3=0</formula>
    </cfRule>
  </conditionalFormatting>
  <conditionalFormatting sqref="J3:J188 J190:J212">
    <cfRule type="expression" dxfId="29" priority="31">
      <formula>J3=0</formula>
    </cfRule>
  </conditionalFormatting>
  <conditionalFormatting sqref="H3:H188 H190:H212">
    <cfRule type="expression" dxfId="28" priority="30">
      <formula>H3=0</formula>
    </cfRule>
  </conditionalFormatting>
  <conditionalFormatting sqref="S3:S188 S190:S212">
    <cfRule type="expression" dxfId="27" priority="29">
      <formula>S3=0</formula>
    </cfRule>
  </conditionalFormatting>
  <conditionalFormatting sqref="V3:V188 V190:V212">
    <cfRule type="expression" dxfId="26" priority="28">
      <formula>V3=0</formula>
    </cfRule>
  </conditionalFormatting>
  <conditionalFormatting sqref="X3:X188 X190:X212">
    <cfRule type="expression" dxfId="25" priority="27">
      <formula>X3=0</formula>
    </cfRule>
  </conditionalFormatting>
  <conditionalFormatting sqref="Y3:Y188 Y190:Y212">
    <cfRule type="expression" dxfId="24" priority="26">
      <formula>Y3=0</formula>
    </cfRule>
  </conditionalFormatting>
  <conditionalFormatting sqref="E167 E173:E187 E3:E164 E190:E212">
    <cfRule type="expression" dxfId="23" priority="23">
      <formula>AND(NOT(ISBLANK(E3)),SUMPRODUCT(--(G3:ABE3&lt;&gt;""))=0)</formula>
    </cfRule>
  </conditionalFormatting>
  <conditionalFormatting sqref="E168:E172">
    <cfRule type="expression" dxfId="22" priority="24">
      <formula>AND(NOT(ISBLANK(E168)),SUMPRODUCT(--(G168:ABG168&lt;&gt;""))=0)</formula>
    </cfRule>
  </conditionalFormatting>
  <conditionalFormatting sqref="E165:E166">
    <cfRule type="expression" dxfId="21" priority="25">
      <formula>AND(NOT(ISBLANK(E165)),SUMPRODUCT(--(G165:ABD165&lt;&gt;""))=0)</formula>
    </cfRule>
  </conditionalFormatting>
  <conditionalFormatting sqref="E188">
    <cfRule type="expression" dxfId="20" priority="22">
      <formula>AND(NOT(ISBLANK(E188)),SUMPRODUCT(--(G188:ABE188&lt;&gt;""))=0)</formula>
    </cfRule>
  </conditionalFormatting>
  <conditionalFormatting sqref="F3:F188 F190:F212">
    <cfRule type="expression" dxfId="19" priority="21">
      <formula>F3=0</formula>
    </cfRule>
  </conditionalFormatting>
  <conditionalFormatting sqref="I3:I188 I190:I212">
    <cfRule type="expression" dxfId="18" priority="20">
      <formula>I3=0</formula>
    </cfRule>
  </conditionalFormatting>
  <conditionalFormatting sqref="AC3:AC188 AC190:AC212">
    <cfRule type="expression" dxfId="17" priority="19">
      <formula>AC3=0</formula>
    </cfRule>
  </conditionalFormatting>
  <conditionalFormatting sqref="AB3:AB188 AB190:AB212">
    <cfRule type="expression" dxfId="16" priority="18">
      <formula>AB3=0</formula>
    </cfRule>
  </conditionalFormatting>
  <conditionalFormatting sqref="AA3:AA188 AA190:AA212">
    <cfRule type="expression" dxfId="15" priority="17">
      <formula>AA3=0</formula>
    </cfRule>
  </conditionalFormatting>
  <conditionalFormatting sqref="AF3:AF188 AF190:AF212">
    <cfRule type="expression" dxfId="14" priority="16">
      <formula>AF3=0</formula>
    </cfRule>
  </conditionalFormatting>
  <conditionalFormatting sqref="AG189:AL189 AD189:AE189 G189 Z189 W189 T189:U189 K189:R189">
    <cfRule type="expression" dxfId="13" priority="15">
      <formula>G189=0</formula>
    </cfRule>
  </conditionalFormatting>
  <conditionalFormatting sqref="J189">
    <cfRule type="expression" dxfId="12" priority="14">
      <formula>J189=0</formula>
    </cfRule>
  </conditionalFormatting>
  <conditionalFormatting sqref="H189">
    <cfRule type="expression" dxfId="11" priority="13">
      <formula>H189=0</formula>
    </cfRule>
  </conditionalFormatting>
  <conditionalFormatting sqref="S189">
    <cfRule type="expression" dxfId="10" priority="12">
      <formula>S189=0</formula>
    </cfRule>
  </conditionalFormatting>
  <conditionalFormatting sqref="V189">
    <cfRule type="expression" dxfId="9" priority="11">
      <formula>V189=0</formula>
    </cfRule>
  </conditionalFormatting>
  <conditionalFormatting sqref="X189">
    <cfRule type="expression" dxfId="8" priority="10">
      <formula>X189=0</formula>
    </cfRule>
  </conditionalFormatting>
  <conditionalFormatting sqref="Y189">
    <cfRule type="expression" dxfId="7" priority="9">
      <formula>Y189=0</formula>
    </cfRule>
  </conditionalFormatting>
  <conditionalFormatting sqref="F189">
    <cfRule type="expression" dxfId="6" priority="7">
      <formula>F189=0</formula>
    </cfRule>
  </conditionalFormatting>
  <conditionalFormatting sqref="I189">
    <cfRule type="expression" dxfId="5" priority="6">
      <formula>I189=0</formula>
    </cfRule>
  </conditionalFormatting>
  <conditionalFormatting sqref="AC189">
    <cfRule type="expression" dxfId="4" priority="5">
      <formula>AC189=0</formula>
    </cfRule>
  </conditionalFormatting>
  <conditionalFormatting sqref="AB189">
    <cfRule type="expression" dxfId="3" priority="4">
      <formula>AB189=0</formula>
    </cfRule>
  </conditionalFormatting>
  <conditionalFormatting sqref="AA189">
    <cfRule type="expression" dxfId="2" priority="3">
      <formula>AA189=0</formula>
    </cfRule>
  </conditionalFormatting>
  <conditionalFormatting sqref="AF189">
    <cfRule type="expression" dxfId="1" priority="2">
      <formula>AF189=0</formula>
    </cfRule>
  </conditionalFormatting>
  <conditionalFormatting sqref="E189">
    <cfRule type="expression" dxfId="0" priority="1">
      <formula>AND(NOT(ISBLANK(E189)),SUMPRODUCT(--(F189:CN189&lt;&gt;""))=0)</formula>
    </cfRule>
  </conditionalFormatting>
  <pageMargins left="0.5" right="0.5" top="0.5" bottom="0.5" header="0.05" footer="0.05"/>
  <pageSetup scale="40" orientation="landscape"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Phase" prompt="Select life cycle phase" xr:uid="{1C47F911-6546-44C7-A4B2-DCDF729B645D}">
          <x14:formula1>
            <xm:f>Lists!$D$2:$D$15</xm:f>
          </x14:formula1>
          <xm:sqref>D3:D292</xm:sqref>
        </x14:dataValidation>
        <x14:dataValidation type="list" allowBlank="1" showInputMessage="1" showErrorMessage="1" promptTitle="Broad category" prompt="Select broad category of attribute" xr:uid="{8E766328-FBC8-432F-BE00-428D1B9E5D5B}">
          <x14:formula1>
            <xm:f>Lists!$A$2:$A$23</xm:f>
          </x14:formula1>
          <xm:sqref>A3:A292</xm:sqref>
        </x14:dataValidation>
        <x14:dataValidation type="list" allowBlank="1" showInputMessage="1" showErrorMessage="1" promptTitle="Space Object Category" prompt="Select space object type" xr:uid="{6F96DBB7-1A35-40BD-BD83-45C5C549EA90}">
          <x14:formula1>
            <xm:f>Lists!$C$2:$C$15</xm:f>
          </x14:formula1>
          <xm:sqref>C3:C292</xm:sqref>
        </x14:dataValidation>
        <x14:dataValidation type="list" allowBlank="1" showInputMessage="1" showErrorMessage="1" promptTitle="Space Entity" prompt="Select entity" xr:uid="{E5C8D728-418F-4A70-87A4-EAE0A4A4861E}">
          <x14:formula1>
            <xm:f>Lists!$B$2:$B$15</xm:f>
          </x14:formula1>
          <xm:sqref>B3:B292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FAA8D-0FE1-4215-8F1B-739EAD3FE091}">
  <sheetPr>
    <tabColor rgb="FFFF0000"/>
  </sheetPr>
  <dimension ref="A1:CQ341"/>
  <sheetViews>
    <sheetView tabSelected="1" zoomScale="55" zoomScaleNormal="55" workbookViewId="0">
      <pane xSplit="8" ySplit="4" topLeftCell="BN143" activePane="bottomRight" state="frozen"/>
      <selection activeCell="AO27" sqref="AO27"/>
      <selection pane="topRight" activeCell="AO27" sqref="AO27"/>
      <selection pane="bottomLeft" activeCell="AO27" sqref="AO27"/>
      <selection pane="bottomRight" activeCell="BN202" sqref="BN202"/>
    </sheetView>
  </sheetViews>
  <sheetFormatPr defaultColWidth="17.44140625" defaultRowHeight="18"/>
  <cols>
    <col min="1" max="1" width="32.44140625" style="197" customWidth="1"/>
    <col min="2" max="2" width="22.44140625" style="197" customWidth="1"/>
    <col min="3" max="3" width="31.77734375" style="197" customWidth="1"/>
    <col min="4" max="4" width="22.44140625" style="197" customWidth="1"/>
    <col min="5" max="7" width="6.6640625" style="197" customWidth="1"/>
    <col min="8" max="8" width="140.5546875" style="196" customWidth="1"/>
    <col min="9" max="17" width="52.109375" style="193" customWidth="1"/>
    <col min="18" max="18" width="34.109375" style="193" customWidth="1"/>
    <col min="19" max="19" width="52.109375" style="193" customWidth="1"/>
    <col min="20" max="20" width="56.109375" style="193" customWidth="1"/>
    <col min="21" max="21" width="52.109375" style="193" customWidth="1"/>
    <col min="22" max="22" width="46.109375" style="193" customWidth="1"/>
    <col min="23" max="24" width="52.109375" style="193" customWidth="1"/>
    <col min="25" max="25" width="20.77734375" style="193" customWidth="1"/>
    <col min="26" max="26" width="41.44140625" style="193" customWidth="1"/>
    <col min="27" max="27" width="35.88671875" style="193" customWidth="1"/>
    <col min="28" max="28" width="41.5546875" style="193" customWidth="1"/>
    <col min="29" max="29" width="73.6640625" style="193" customWidth="1"/>
    <col min="30" max="30" width="29.6640625" style="193" customWidth="1"/>
    <col min="31" max="31" width="24.88671875" style="193" customWidth="1"/>
    <col min="32" max="32" width="28.21875" style="193" customWidth="1"/>
    <col min="33" max="34" width="137.109375" style="193" customWidth="1"/>
    <col min="35" max="35" width="28.88671875" style="193" customWidth="1"/>
    <col min="36" max="36" width="11.44140625" style="193" customWidth="1"/>
    <col min="37" max="37" width="12.109375" style="193" customWidth="1"/>
    <col min="38" max="38" width="11.5546875" style="193" customWidth="1"/>
    <col min="39" max="39" width="26.109375" style="193" customWidth="1"/>
    <col min="40" max="40" width="67.77734375" style="193" bestFit="1" customWidth="1"/>
    <col min="41" max="42" width="47" style="193" customWidth="1"/>
    <col min="43" max="43" width="61.109375" style="193" customWidth="1"/>
    <col min="44" max="44" width="47" style="193" customWidth="1"/>
    <col min="45" max="45" width="115.44140625" style="193" customWidth="1"/>
    <col min="46" max="46" width="37.21875" style="193" customWidth="1"/>
    <col min="47" max="47" width="56.109375" style="193" customWidth="1"/>
    <col min="48" max="48" width="64.33203125" style="193" customWidth="1"/>
    <col min="49" max="49" width="46.44140625" style="193" customWidth="1"/>
    <col min="50" max="50" width="19.33203125" style="193" customWidth="1"/>
    <col min="51" max="51" width="19" style="193" customWidth="1"/>
    <col min="52" max="52" width="12.109375" style="193" bestFit="1" customWidth="1"/>
    <col min="53" max="53" width="17.44140625" style="193" customWidth="1"/>
    <col min="54" max="54" width="17.44140625" style="193"/>
    <col min="55" max="55" width="17.21875" style="193" bestFit="1" customWidth="1"/>
    <col min="56" max="56" width="75.6640625" style="193" customWidth="1"/>
    <col min="57" max="57" width="43.6640625" style="193" customWidth="1"/>
    <col min="58" max="58" width="44.77734375" style="193" customWidth="1"/>
    <col min="59" max="59" width="47" style="193" customWidth="1"/>
    <col min="60" max="60" width="53.88671875" style="193" customWidth="1"/>
    <col min="61" max="61" width="60" style="193" customWidth="1"/>
    <col min="62" max="62" width="36.77734375" style="193" customWidth="1"/>
    <col min="63" max="63" width="32" style="193" customWidth="1"/>
    <col min="64" max="64" width="23.88671875" style="193" customWidth="1"/>
    <col min="65" max="65" width="34.44140625" style="193" customWidth="1"/>
    <col min="66" max="66" width="32.109375" style="193" customWidth="1"/>
    <col min="67" max="69" width="42.88671875" style="193" customWidth="1"/>
    <col min="70" max="70" width="59.77734375" style="193" customWidth="1"/>
    <col min="71" max="71" width="38.77734375" style="193" customWidth="1"/>
    <col min="72" max="72" width="55.109375" style="193" customWidth="1"/>
    <col min="73" max="73" width="52.6640625" style="193" customWidth="1"/>
    <col min="74" max="74" width="55.33203125" style="193" customWidth="1"/>
    <col min="75" max="75" width="26.109375" style="193" customWidth="1"/>
    <col min="76" max="76" width="152" style="193" customWidth="1"/>
    <col min="77" max="77" width="47.44140625" style="193" customWidth="1"/>
    <col min="78" max="79" width="27.21875" style="193" bestFit="1" customWidth="1"/>
    <col min="80" max="80" width="73.21875" style="193" customWidth="1"/>
    <col min="81" max="81" width="33.88671875" style="193" customWidth="1"/>
    <col min="82" max="82" width="94.21875" style="193" customWidth="1"/>
    <col min="83" max="83" width="86.77734375" style="193" customWidth="1"/>
    <col min="84" max="84" width="38" style="193" customWidth="1"/>
    <col min="85" max="85" width="18.77734375" style="193" bestFit="1" customWidth="1"/>
    <col min="86" max="86" width="21.33203125" style="193" customWidth="1"/>
    <col min="87" max="87" width="24.44140625" style="193" customWidth="1"/>
    <col min="88" max="88" width="39.5546875" style="193" customWidth="1"/>
    <col min="89" max="89" width="19.77734375" style="193" customWidth="1"/>
    <col min="90" max="90" width="45.109375" style="193" customWidth="1"/>
    <col min="91" max="91" width="30.33203125" style="193" customWidth="1"/>
    <col min="92" max="92" width="20.109375" style="193" bestFit="1" customWidth="1"/>
    <col min="93" max="93" width="32.6640625" style="193" customWidth="1"/>
    <col min="94" max="94" width="28.88671875" style="193" customWidth="1"/>
    <col min="95" max="95" width="26.5546875" style="193" customWidth="1"/>
    <col min="96" max="16384" width="17.44140625" style="193"/>
  </cols>
  <sheetData>
    <row r="1" spans="1:95" s="126" customFormat="1" ht="42">
      <c r="A1" s="68"/>
      <c r="B1" s="68"/>
      <c r="C1" s="68"/>
      <c r="D1" s="68"/>
      <c r="E1" s="68"/>
      <c r="F1" s="68"/>
      <c r="G1" s="68"/>
      <c r="H1" s="159" t="s">
        <v>1204</v>
      </c>
      <c r="I1" s="103" t="s">
        <v>1203</v>
      </c>
      <c r="J1" s="71" t="s">
        <v>1203</v>
      </c>
      <c r="K1" s="71" t="s">
        <v>1203</v>
      </c>
      <c r="L1" s="71" t="s">
        <v>1203</v>
      </c>
      <c r="M1" s="71" t="s">
        <v>1203</v>
      </c>
      <c r="N1" s="71" t="s">
        <v>1203</v>
      </c>
      <c r="O1" s="71" t="s">
        <v>1203</v>
      </c>
      <c r="P1" s="71" t="s">
        <v>1203</v>
      </c>
      <c r="Q1" s="135" t="s">
        <v>1203</v>
      </c>
      <c r="R1" s="126" t="s">
        <v>6</v>
      </c>
      <c r="S1" s="71" t="s">
        <v>6</v>
      </c>
      <c r="T1" s="71" t="s">
        <v>6</v>
      </c>
      <c r="U1" s="71" t="s">
        <v>6</v>
      </c>
      <c r="V1" s="71" t="s">
        <v>6</v>
      </c>
      <c r="W1" s="71" t="s">
        <v>6</v>
      </c>
      <c r="X1" s="135" t="s">
        <v>6</v>
      </c>
      <c r="Y1" s="126" t="s">
        <v>149</v>
      </c>
      <c r="Z1" s="71" t="s">
        <v>187</v>
      </c>
      <c r="AA1" s="71" t="s">
        <v>187</v>
      </c>
      <c r="AB1" s="71" t="s">
        <v>187</v>
      </c>
      <c r="AC1" s="71" t="s">
        <v>81</v>
      </c>
      <c r="AD1" s="71" t="s">
        <v>234</v>
      </c>
      <c r="AE1" s="71" t="s">
        <v>234</v>
      </c>
      <c r="AF1" s="71" t="s">
        <v>234</v>
      </c>
      <c r="AG1" s="71" t="s">
        <v>224</v>
      </c>
      <c r="AH1" s="71" t="s">
        <v>224</v>
      </c>
      <c r="AI1" s="71" t="s">
        <v>1098</v>
      </c>
      <c r="AJ1" s="71" t="s">
        <v>54</v>
      </c>
      <c r="AK1" s="71" t="s">
        <v>51</v>
      </c>
      <c r="AL1" s="71" t="s">
        <v>1093</v>
      </c>
      <c r="AM1" s="71" t="s">
        <v>259</v>
      </c>
      <c r="AN1" s="71" t="s">
        <v>259</v>
      </c>
      <c r="AO1" s="71" t="s">
        <v>259</v>
      </c>
      <c r="AP1" s="71" t="s">
        <v>259</v>
      </c>
      <c r="AQ1" s="71" t="s">
        <v>259</v>
      </c>
      <c r="AR1" s="71" t="s">
        <v>259</v>
      </c>
      <c r="AS1" s="71" t="s">
        <v>259</v>
      </c>
      <c r="AT1" s="71" t="s">
        <v>259</v>
      </c>
      <c r="AU1" s="71" t="s">
        <v>259</v>
      </c>
      <c r="AV1" s="71" t="s">
        <v>259</v>
      </c>
      <c r="AW1" s="71" t="s">
        <v>259</v>
      </c>
      <c r="AX1" s="71" t="s">
        <v>43</v>
      </c>
      <c r="AY1" s="71" t="s">
        <v>900</v>
      </c>
      <c r="AZ1" s="71" t="s">
        <v>42</v>
      </c>
      <c r="BA1" s="71" t="s">
        <v>1091</v>
      </c>
      <c r="BB1" s="71" t="s">
        <v>1380</v>
      </c>
      <c r="BC1" s="71" t="s">
        <v>260</v>
      </c>
      <c r="BD1" s="71" t="s">
        <v>260</v>
      </c>
      <c r="BE1" s="71" t="s">
        <v>260</v>
      </c>
      <c r="BF1" s="71" t="s">
        <v>148</v>
      </c>
      <c r="BG1" s="71" t="s">
        <v>148</v>
      </c>
      <c r="BH1" s="71" t="s">
        <v>148</v>
      </c>
      <c r="BI1" s="71" t="s">
        <v>148</v>
      </c>
      <c r="BJ1" s="71" t="s">
        <v>148</v>
      </c>
      <c r="BK1" s="71" t="s">
        <v>148</v>
      </c>
      <c r="BL1" s="71" t="s">
        <v>148</v>
      </c>
      <c r="BM1" s="71" t="s">
        <v>148</v>
      </c>
      <c r="BN1" s="71" t="s">
        <v>148</v>
      </c>
      <c r="BO1" s="71" t="s">
        <v>148</v>
      </c>
      <c r="BP1" s="71" t="s">
        <v>148</v>
      </c>
      <c r="BQ1" s="71" t="s">
        <v>148</v>
      </c>
      <c r="BR1" s="71" t="s">
        <v>148</v>
      </c>
      <c r="BS1" s="71" t="s">
        <v>148</v>
      </c>
      <c r="BT1" s="71" t="s">
        <v>148</v>
      </c>
      <c r="BU1" s="71" t="s">
        <v>6</v>
      </c>
      <c r="BV1" s="71" t="s">
        <v>148</v>
      </c>
      <c r="BW1" s="71" t="s">
        <v>148</v>
      </c>
      <c r="BX1" s="135" t="s">
        <v>148</v>
      </c>
      <c r="BY1" s="126" t="s">
        <v>6</v>
      </c>
      <c r="BZ1" s="71" t="s">
        <v>6</v>
      </c>
      <c r="CA1" s="71" t="s">
        <v>6</v>
      </c>
      <c r="CB1" s="71" t="s">
        <v>6</v>
      </c>
      <c r="CC1" s="71" t="s">
        <v>6</v>
      </c>
      <c r="CD1" s="71" t="s">
        <v>6</v>
      </c>
      <c r="CE1" s="71" t="s">
        <v>6</v>
      </c>
      <c r="CF1" s="135" t="s">
        <v>6</v>
      </c>
      <c r="CG1" s="126" t="s">
        <v>6</v>
      </c>
      <c r="CH1" s="71" t="s">
        <v>6</v>
      </c>
      <c r="CI1" s="71" t="s">
        <v>1350</v>
      </c>
      <c r="CJ1" s="71" t="s">
        <v>6</v>
      </c>
      <c r="CK1" s="71" t="s">
        <v>6</v>
      </c>
      <c r="CL1" s="71" t="s">
        <v>6</v>
      </c>
      <c r="CM1" s="71" t="s">
        <v>234</v>
      </c>
      <c r="CN1" s="71" t="s">
        <v>6</v>
      </c>
      <c r="CO1" s="71" t="s">
        <v>6</v>
      </c>
      <c r="CP1" s="71" t="s">
        <v>6</v>
      </c>
      <c r="CQ1" s="126" t="s">
        <v>6</v>
      </c>
    </row>
    <row r="2" spans="1:95" s="126" customFormat="1" ht="84">
      <c r="A2" s="68"/>
      <c r="B2" s="68"/>
      <c r="C2" s="68"/>
      <c r="D2" s="68"/>
      <c r="E2" s="68"/>
      <c r="F2" s="68"/>
      <c r="G2" s="68"/>
      <c r="H2" s="159" t="s">
        <v>1061</v>
      </c>
      <c r="I2" s="166" t="s">
        <v>1205</v>
      </c>
      <c r="J2" s="70" t="s">
        <v>1205</v>
      </c>
      <c r="K2" s="70" t="s">
        <v>1205</v>
      </c>
      <c r="L2" s="70" t="s">
        <v>1205</v>
      </c>
      <c r="M2" s="70" t="s">
        <v>1205</v>
      </c>
      <c r="N2" s="70" t="s">
        <v>1205</v>
      </c>
      <c r="O2" s="70" t="s">
        <v>1205</v>
      </c>
      <c r="P2" s="70" t="s">
        <v>1205</v>
      </c>
      <c r="Q2" s="182" t="s">
        <v>1205</v>
      </c>
      <c r="R2" s="126" t="s">
        <v>1379</v>
      </c>
      <c r="S2" s="71" t="s">
        <v>1378</v>
      </c>
      <c r="T2" s="71" t="s">
        <v>1377</v>
      </c>
      <c r="U2" s="71" t="s">
        <v>241</v>
      </c>
      <c r="V2" s="71" t="s">
        <v>242</v>
      </c>
      <c r="W2" s="71" t="s">
        <v>1376</v>
      </c>
      <c r="X2" s="182" t="s">
        <v>1362</v>
      </c>
      <c r="Y2" s="126" t="s">
        <v>202</v>
      </c>
      <c r="Z2" s="71" t="s">
        <v>83</v>
      </c>
      <c r="AA2" s="71" t="s">
        <v>187</v>
      </c>
      <c r="AB2" s="71" t="s">
        <v>187</v>
      </c>
      <c r="AC2" s="71" t="s">
        <v>1202</v>
      </c>
      <c r="AD2" s="71" t="s">
        <v>72</v>
      </c>
      <c r="AE2" s="71" t="s">
        <v>73</v>
      </c>
      <c r="AF2" s="71" t="s">
        <v>235</v>
      </c>
      <c r="AG2" s="71" t="s">
        <v>224</v>
      </c>
      <c r="AH2" s="71" t="s">
        <v>883</v>
      </c>
      <c r="AI2" s="71" t="s">
        <v>1097</v>
      </c>
      <c r="AJ2" s="71" t="s">
        <v>225</v>
      </c>
      <c r="AK2" s="71" t="s">
        <v>51</v>
      </c>
      <c r="AL2" s="71" t="s">
        <v>1092</v>
      </c>
      <c r="AM2" s="71" t="s">
        <v>259</v>
      </c>
      <c r="AN2" s="71" t="s">
        <v>259</v>
      </c>
      <c r="AO2" s="71" t="s">
        <v>259</v>
      </c>
      <c r="AP2" s="71" t="s">
        <v>259</v>
      </c>
      <c r="AQ2" s="71" t="s">
        <v>259</v>
      </c>
      <c r="AR2" s="71" t="s">
        <v>259</v>
      </c>
      <c r="AS2" s="71" t="s">
        <v>259</v>
      </c>
      <c r="AT2" s="71" t="s">
        <v>259</v>
      </c>
      <c r="AU2" s="71" t="s">
        <v>259</v>
      </c>
      <c r="AV2" s="71" t="s">
        <v>259</v>
      </c>
      <c r="AW2" s="71" t="s">
        <v>259</v>
      </c>
      <c r="AX2" s="71" t="s">
        <v>1090</v>
      </c>
      <c r="AY2" s="71" t="s">
        <v>899</v>
      </c>
      <c r="AZ2" s="71" t="s">
        <v>1089</v>
      </c>
      <c r="BA2" s="71" t="s">
        <v>1091</v>
      </c>
      <c r="BB2" s="71" t="s">
        <v>1380</v>
      </c>
      <c r="BC2" s="71" t="s">
        <v>260</v>
      </c>
      <c r="BD2" s="71" t="s">
        <v>260</v>
      </c>
      <c r="BE2" s="71" t="s">
        <v>260</v>
      </c>
      <c r="BF2" s="70" t="s">
        <v>1207</v>
      </c>
      <c r="BG2" s="70" t="s">
        <v>1207</v>
      </c>
      <c r="BH2" s="70" t="s">
        <v>1207</v>
      </c>
      <c r="BI2" s="70" t="s">
        <v>1207</v>
      </c>
      <c r="BJ2" s="71" t="s">
        <v>152</v>
      </c>
      <c r="BK2" s="70" t="s">
        <v>238</v>
      </c>
      <c r="BL2" s="71" t="s">
        <v>237</v>
      </c>
      <c r="BM2" s="71" t="s">
        <v>237</v>
      </c>
      <c r="BN2" s="70" t="s">
        <v>240</v>
      </c>
      <c r="BO2" s="71" t="s">
        <v>1208</v>
      </c>
      <c r="BP2" s="71" t="s">
        <v>1208</v>
      </c>
      <c r="BQ2" s="71" t="s">
        <v>1208</v>
      </c>
      <c r="BR2" s="71" t="s">
        <v>46</v>
      </c>
      <c r="BS2" s="71" t="s">
        <v>46</v>
      </c>
      <c r="BT2" s="71" t="s">
        <v>46</v>
      </c>
      <c r="BU2" s="71" t="s">
        <v>1370</v>
      </c>
      <c r="BV2" s="71" t="s">
        <v>232</v>
      </c>
      <c r="BW2" s="71" t="s">
        <v>239</v>
      </c>
      <c r="BX2" s="135" t="s">
        <v>239</v>
      </c>
      <c r="BY2" s="126" t="s">
        <v>153</v>
      </c>
      <c r="BZ2" s="71" t="s">
        <v>1496</v>
      </c>
      <c r="CA2" s="71" t="s">
        <v>186</v>
      </c>
      <c r="CB2" s="71" t="s">
        <v>630</v>
      </c>
      <c r="CC2" s="71" t="s">
        <v>256</v>
      </c>
      <c r="CD2" s="71" t="s">
        <v>255</v>
      </c>
      <c r="CE2" s="71" t="s">
        <v>856</v>
      </c>
      <c r="CF2" s="135" t="s">
        <v>257</v>
      </c>
      <c r="CG2" s="126" t="s">
        <v>88</v>
      </c>
      <c r="CH2" s="71" t="s">
        <v>86</v>
      </c>
      <c r="CI2" s="71" t="s">
        <v>1094</v>
      </c>
      <c r="CJ2" s="71" t="s">
        <v>84</v>
      </c>
      <c r="CK2" s="71" t="s">
        <v>233</v>
      </c>
      <c r="CL2" s="71" t="s">
        <v>1372</v>
      </c>
      <c r="CM2" s="71" t="s">
        <v>236</v>
      </c>
      <c r="CN2" s="71" t="s">
        <v>250</v>
      </c>
      <c r="CO2" s="71" t="s">
        <v>1369</v>
      </c>
      <c r="CP2" s="71" t="s">
        <v>258</v>
      </c>
      <c r="CQ2" s="126" t="s">
        <v>38</v>
      </c>
    </row>
    <row r="3" spans="1:95" s="197" customFormat="1" ht="90">
      <c r="A3" s="45"/>
      <c r="B3" s="46"/>
      <c r="C3" s="46"/>
      <c r="D3" s="46"/>
      <c r="E3" s="46"/>
      <c r="F3" s="46"/>
      <c r="G3" s="46"/>
      <c r="H3" s="72" t="s">
        <v>316</v>
      </c>
      <c r="I3" s="105" t="s">
        <v>318</v>
      </c>
      <c r="J3" s="15" t="s">
        <v>319</v>
      </c>
      <c r="K3" s="15" t="s">
        <v>320</v>
      </c>
      <c r="L3" s="15" t="s">
        <v>321</v>
      </c>
      <c r="M3" s="15" t="s">
        <v>322</v>
      </c>
      <c r="N3" s="15" t="s">
        <v>323</v>
      </c>
      <c r="O3" s="15" t="s">
        <v>324</v>
      </c>
      <c r="P3" s="15" t="s">
        <v>325</v>
      </c>
      <c r="Q3" s="137" t="s">
        <v>315</v>
      </c>
      <c r="R3" s="83" t="s">
        <v>1367</v>
      </c>
      <c r="S3" s="15" t="s">
        <v>326</v>
      </c>
      <c r="T3" s="15" t="s">
        <v>314</v>
      </c>
      <c r="U3" s="15" t="s">
        <v>328</v>
      </c>
      <c r="V3" s="15"/>
      <c r="W3" s="15" t="s">
        <v>301</v>
      </c>
      <c r="X3" s="137" t="s">
        <v>313</v>
      </c>
      <c r="Y3" s="154" t="s">
        <v>876</v>
      </c>
      <c r="Z3" s="15" t="s">
        <v>976</v>
      </c>
      <c r="AA3" s="15" t="s">
        <v>1018</v>
      </c>
      <c r="AB3" s="15" t="s">
        <v>978</v>
      </c>
      <c r="AC3" s="15"/>
      <c r="AD3" s="15" t="s">
        <v>377</v>
      </c>
      <c r="AE3" s="15" t="s">
        <v>378</v>
      </c>
      <c r="AF3" s="15"/>
      <c r="AG3" s="15" t="s">
        <v>1391</v>
      </c>
      <c r="AH3" s="15" t="s">
        <v>327</v>
      </c>
      <c r="AI3" s="100" t="s">
        <v>869</v>
      </c>
      <c r="AJ3" s="100" t="s">
        <v>225</v>
      </c>
      <c r="AK3" s="15"/>
      <c r="AL3" s="15"/>
      <c r="AM3" s="15" t="s">
        <v>1187</v>
      </c>
      <c r="AN3" s="15" t="s">
        <v>1181</v>
      </c>
      <c r="AO3" s="15" t="s">
        <v>1186</v>
      </c>
      <c r="AP3" s="15" t="s">
        <v>1188</v>
      </c>
      <c r="AQ3" s="15" t="s">
        <v>1138</v>
      </c>
      <c r="AR3" s="15" t="s">
        <v>1194</v>
      </c>
      <c r="AS3" s="15" t="s">
        <v>1260</v>
      </c>
      <c r="AT3" s="15" t="s">
        <v>1262</v>
      </c>
      <c r="AU3" s="15" t="s">
        <v>1261</v>
      </c>
      <c r="AV3" s="15" t="s">
        <v>1266</v>
      </c>
      <c r="AW3" s="15" t="s">
        <v>1201</v>
      </c>
      <c r="AX3" s="15"/>
      <c r="AY3" s="15"/>
      <c r="AZ3" s="15"/>
      <c r="BA3" s="2"/>
      <c r="BB3" s="2"/>
      <c r="BC3" s="15" t="s">
        <v>36</v>
      </c>
      <c r="BD3" s="15" t="s">
        <v>36</v>
      </c>
      <c r="BE3" s="15" t="s">
        <v>36</v>
      </c>
      <c r="BF3" s="15" t="s">
        <v>785</v>
      </c>
      <c r="BG3" s="15" t="s">
        <v>786</v>
      </c>
      <c r="BH3" s="15" t="s">
        <v>788</v>
      </c>
      <c r="BI3" s="15" t="s">
        <v>787</v>
      </c>
      <c r="BJ3" s="99" t="s">
        <v>1373</v>
      </c>
      <c r="BK3" s="15" t="s">
        <v>952</v>
      </c>
      <c r="BL3" s="15" t="s">
        <v>951</v>
      </c>
      <c r="BM3" s="15" t="s">
        <v>944</v>
      </c>
      <c r="BN3" s="15" t="s">
        <v>1000</v>
      </c>
      <c r="BO3" s="15" t="s">
        <v>1002</v>
      </c>
      <c r="BP3" s="15" t="s">
        <v>984</v>
      </c>
      <c r="BQ3" s="15" t="s">
        <v>1100</v>
      </c>
      <c r="BR3" s="15" t="s">
        <v>1022</v>
      </c>
      <c r="BS3" s="15" t="s">
        <v>767</v>
      </c>
      <c r="BT3" s="15" t="s">
        <v>771</v>
      </c>
      <c r="BU3" s="99" t="s">
        <v>1373</v>
      </c>
      <c r="BV3" s="15" t="s">
        <v>136</v>
      </c>
      <c r="BW3" s="99" t="s">
        <v>230</v>
      </c>
      <c r="BX3" s="137" t="s">
        <v>231</v>
      </c>
      <c r="BY3" s="83" t="s">
        <v>911</v>
      </c>
      <c r="BZ3" s="15" t="s">
        <v>1497</v>
      </c>
      <c r="CA3" s="15" t="s">
        <v>186</v>
      </c>
      <c r="CB3" s="15" t="s">
        <v>79</v>
      </c>
      <c r="CC3" s="15"/>
      <c r="CD3" s="15" t="s">
        <v>737</v>
      </c>
      <c r="CE3" s="90" t="s">
        <v>939</v>
      </c>
      <c r="CF3" s="136" t="s">
        <v>1374</v>
      </c>
      <c r="CG3" s="154" t="s">
        <v>1374</v>
      </c>
      <c r="CH3" s="99" t="s">
        <v>1374</v>
      </c>
      <c r="CI3" s="100" t="s">
        <v>869</v>
      </c>
      <c r="CJ3" s="99" t="s">
        <v>1374</v>
      </c>
      <c r="CK3" s="99" t="s">
        <v>1373</v>
      </c>
      <c r="CL3" s="99" t="s">
        <v>1373</v>
      </c>
      <c r="CM3" s="99" t="s">
        <v>1373</v>
      </c>
      <c r="CN3" s="99" t="s">
        <v>625</v>
      </c>
      <c r="CO3" s="99" t="s">
        <v>1374</v>
      </c>
      <c r="CP3" s="99" t="s">
        <v>1374</v>
      </c>
      <c r="CQ3" s="154" t="s">
        <v>1374</v>
      </c>
    </row>
    <row r="4" spans="1:95" s="197" customFormat="1" ht="144">
      <c r="A4" s="45" t="s">
        <v>263</v>
      </c>
      <c r="B4" s="45" t="s">
        <v>564</v>
      </c>
      <c r="C4" s="45" t="s">
        <v>578</v>
      </c>
      <c r="D4" s="45" t="s">
        <v>366</v>
      </c>
      <c r="E4" s="45" t="s">
        <v>1271</v>
      </c>
      <c r="F4" s="45" t="s">
        <v>1353</v>
      </c>
      <c r="G4" s="45" t="s">
        <v>1358</v>
      </c>
      <c r="H4" s="72" t="s">
        <v>317</v>
      </c>
      <c r="I4" s="105" t="s">
        <v>284</v>
      </c>
      <c r="J4" s="15" t="s">
        <v>285</v>
      </c>
      <c r="K4" s="15" t="s">
        <v>286</v>
      </c>
      <c r="L4" s="15" t="s">
        <v>287</v>
      </c>
      <c r="M4" s="15" t="s">
        <v>288</v>
      </c>
      <c r="N4" s="15" t="s">
        <v>289</v>
      </c>
      <c r="O4" s="15" t="s">
        <v>290</v>
      </c>
      <c r="P4" s="15" t="s">
        <v>210</v>
      </c>
      <c r="Q4" s="137" t="s">
        <v>221</v>
      </c>
      <c r="R4" s="83" t="s">
        <v>1367</v>
      </c>
      <c r="S4" s="15" t="s">
        <v>223</v>
      </c>
      <c r="T4" s="15" t="s">
        <v>275</v>
      </c>
      <c r="U4" s="15" t="s">
        <v>922</v>
      </c>
      <c r="V4" s="15" t="s">
        <v>243</v>
      </c>
      <c r="W4" s="15" t="s">
        <v>276</v>
      </c>
      <c r="X4" s="137" t="s">
        <v>218</v>
      </c>
      <c r="Y4" s="83" t="s">
        <v>93</v>
      </c>
      <c r="Z4" s="15" t="s">
        <v>975</v>
      </c>
      <c r="AA4" s="15" t="s">
        <v>1009</v>
      </c>
      <c r="AB4" s="15" t="s">
        <v>977</v>
      </c>
      <c r="AC4" s="2"/>
      <c r="AD4" s="15" t="s">
        <v>389</v>
      </c>
      <c r="AE4" s="2"/>
      <c r="AF4" s="2"/>
      <c r="AG4" s="83" t="s">
        <v>1390</v>
      </c>
      <c r="AH4" s="72" t="s">
        <v>841</v>
      </c>
      <c r="AI4" s="15"/>
      <c r="AJ4" s="2" t="s">
        <v>920</v>
      </c>
      <c r="AK4" s="2"/>
      <c r="AL4" s="2"/>
      <c r="AM4" s="2" t="s">
        <v>1041</v>
      </c>
      <c r="AN4" s="2" t="s">
        <v>1140</v>
      </c>
      <c r="AO4" s="2" t="s">
        <v>1185</v>
      </c>
      <c r="AP4" s="2" t="s">
        <v>1189</v>
      </c>
      <c r="AQ4" s="2" t="s">
        <v>1139</v>
      </c>
      <c r="AR4" s="2" t="s">
        <v>1194</v>
      </c>
      <c r="AS4" s="2" t="s">
        <v>1197</v>
      </c>
      <c r="AT4" s="2" t="s">
        <v>1198</v>
      </c>
      <c r="AU4" s="2" t="s">
        <v>1199</v>
      </c>
      <c r="AV4" s="2" t="s">
        <v>1200</v>
      </c>
      <c r="AW4" s="2" t="s">
        <v>1201</v>
      </c>
      <c r="AX4" s="2"/>
      <c r="AY4" s="2"/>
      <c r="AZ4" s="2"/>
      <c r="BA4" s="2"/>
      <c r="BB4" s="2"/>
      <c r="BC4" s="2" t="s">
        <v>839</v>
      </c>
      <c r="BD4" s="2" t="s">
        <v>840</v>
      </c>
      <c r="BE4" s="2" t="s">
        <v>981</v>
      </c>
      <c r="BF4" s="15" t="s">
        <v>789</v>
      </c>
      <c r="BG4" s="15" t="s">
        <v>790</v>
      </c>
      <c r="BH4" s="15" t="s">
        <v>791</v>
      </c>
      <c r="BI4" s="15" t="s">
        <v>792</v>
      </c>
      <c r="BJ4" s="15" t="s">
        <v>151</v>
      </c>
      <c r="BK4" s="15" t="s">
        <v>952</v>
      </c>
      <c r="BL4" s="15" t="s">
        <v>950</v>
      </c>
      <c r="BM4" s="15" t="s">
        <v>940</v>
      </c>
      <c r="BN4" s="15" t="s">
        <v>67</v>
      </c>
      <c r="BO4" s="15" t="s">
        <v>1001</v>
      </c>
      <c r="BP4" s="15" t="s">
        <v>983</v>
      </c>
      <c r="BQ4" s="15" t="s">
        <v>1101</v>
      </c>
      <c r="BR4" s="15" t="s">
        <v>1023</v>
      </c>
      <c r="BS4" s="15" t="s">
        <v>766</v>
      </c>
      <c r="BT4" s="15" t="s">
        <v>770</v>
      </c>
      <c r="BU4" s="15" t="s">
        <v>160</v>
      </c>
      <c r="BV4" s="15" t="s">
        <v>764</v>
      </c>
      <c r="BW4" s="15" t="s">
        <v>228</v>
      </c>
      <c r="BX4" s="137" t="s">
        <v>227</v>
      </c>
      <c r="BY4" s="83" t="s">
        <v>912</v>
      </c>
      <c r="BZ4" s="15" t="s">
        <v>1497</v>
      </c>
      <c r="CA4" s="15" t="s">
        <v>753</v>
      </c>
      <c r="CB4" s="15" t="s">
        <v>629</v>
      </c>
      <c r="CC4" s="15" t="s">
        <v>924</v>
      </c>
      <c r="CD4" s="15" t="s">
        <v>736</v>
      </c>
      <c r="CE4" s="90" t="s">
        <v>938</v>
      </c>
      <c r="CF4" s="153" t="s">
        <v>847</v>
      </c>
      <c r="CG4" s="83" t="s">
        <v>88</v>
      </c>
      <c r="CH4" s="15" t="s">
        <v>160</v>
      </c>
      <c r="CI4" s="15" t="s">
        <v>201</v>
      </c>
      <c r="CJ4" s="15" t="s">
        <v>249</v>
      </c>
      <c r="CK4" s="15" t="s">
        <v>160</v>
      </c>
      <c r="CL4" s="15" t="s">
        <v>160</v>
      </c>
      <c r="CM4" s="2" t="s">
        <v>160</v>
      </c>
      <c r="CN4" s="15" t="s">
        <v>626</v>
      </c>
      <c r="CO4" s="15" t="s">
        <v>848</v>
      </c>
      <c r="CP4" s="15"/>
      <c r="CQ4" s="83"/>
    </row>
    <row r="5" spans="1:95" s="199" customFormat="1">
      <c r="A5" s="47"/>
      <c r="B5" s="47"/>
      <c r="C5" s="47"/>
      <c r="D5" s="47"/>
      <c r="E5" s="47"/>
      <c r="F5" s="47"/>
      <c r="G5" s="47"/>
      <c r="H5" s="160" t="s">
        <v>150</v>
      </c>
      <c r="I5" s="106" t="s">
        <v>6</v>
      </c>
      <c r="J5" s="13" t="s">
        <v>6</v>
      </c>
      <c r="K5" s="13" t="s">
        <v>6</v>
      </c>
      <c r="L5" s="13" t="s">
        <v>6</v>
      </c>
      <c r="M5" s="13" t="s">
        <v>6</v>
      </c>
      <c r="N5" s="13" t="s">
        <v>6</v>
      </c>
      <c r="O5" s="13" t="s">
        <v>6</v>
      </c>
      <c r="P5" s="13" t="s">
        <v>6</v>
      </c>
      <c r="Q5" s="138" t="s">
        <v>6</v>
      </c>
      <c r="R5" s="127" t="s">
        <v>6</v>
      </c>
      <c r="S5" s="13" t="s">
        <v>6</v>
      </c>
      <c r="T5" s="13" t="s">
        <v>6</v>
      </c>
      <c r="U5" s="13" t="s">
        <v>6</v>
      </c>
      <c r="V5" s="13" t="s">
        <v>6</v>
      </c>
      <c r="W5" s="13" t="s">
        <v>6</v>
      </c>
      <c r="X5" s="138" t="s">
        <v>6</v>
      </c>
      <c r="Y5" s="127" t="s">
        <v>159</v>
      </c>
      <c r="Z5" s="13" t="s">
        <v>159</v>
      </c>
      <c r="AA5" s="13" t="s">
        <v>159</v>
      </c>
      <c r="AB5" s="13" t="s">
        <v>159</v>
      </c>
      <c r="AC5" s="13" t="s">
        <v>159</v>
      </c>
      <c r="AD5" s="13" t="s">
        <v>159</v>
      </c>
      <c r="AE5" s="13" t="s">
        <v>159</v>
      </c>
      <c r="AF5" s="13" t="s">
        <v>159</v>
      </c>
      <c r="AG5" s="13" t="s">
        <v>159</v>
      </c>
      <c r="AH5" s="13" t="s">
        <v>159</v>
      </c>
      <c r="AI5" s="13"/>
      <c r="AJ5" s="13" t="s">
        <v>159</v>
      </c>
      <c r="AK5" s="13" t="s">
        <v>159</v>
      </c>
      <c r="AL5" s="13" t="s">
        <v>159</v>
      </c>
      <c r="AM5" s="13" t="s">
        <v>159</v>
      </c>
      <c r="AN5" s="13" t="s">
        <v>159</v>
      </c>
      <c r="AO5" s="13" t="s">
        <v>159</v>
      </c>
      <c r="AP5" s="13" t="s">
        <v>159</v>
      </c>
      <c r="AQ5" s="13" t="s">
        <v>159</v>
      </c>
      <c r="AR5" s="13" t="s">
        <v>159</v>
      </c>
      <c r="AS5" s="13" t="s">
        <v>159</v>
      </c>
      <c r="AT5" s="13" t="s">
        <v>159</v>
      </c>
      <c r="AU5" s="13" t="s">
        <v>159</v>
      </c>
      <c r="AV5" s="13" t="s">
        <v>159</v>
      </c>
      <c r="AW5" s="13" t="s">
        <v>159</v>
      </c>
      <c r="AX5" s="13" t="s">
        <v>159</v>
      </c>
      <c r="AY5" s="13" t="s">
        <v>159</v>
      </c>
      <c r="AZ5" s="13" t="s">
        <v>159</v>
      </c>
      <c r="BA5" s="1" t="s">
        <v>159</v>
      </c>
      <c r="BB5" s="1" t="s">
        <v>159</v>
      </c>
      <c r="BC5" s="13" t="s">
        <v>159</v>
      </c>
      <c r="BD5" s="13" t="s">
        <v>159</v>
      </c>
      <c r="BE5" s="13" t="s">
        <v>159</v>
      </c>
      <c r="BF5" s="13" t="s">
        <v>159</v>
      </c>
      <c r="BG5" s="13" t="s">
        <v>159</v>
      </c>
      <c r="BH5" s="13" t="s">
        <v>159</v>
      </c>
      <c r="BI5" s="13" t="s">
        <v>159</v>
      </c>
      <c r="BJ5" s="13" t="s">
        <v>252</v>
      </c>
      <c r="BK5" s="13" t="s">
        <v>159</v>
      </c>
      <c r="BL5" s="13" t="s">
        <v>159</v>
      </c>
      <c r="BM5" s="13" t="s">
        <v>159</v>
      </c>
      <c r="BN5" s="13" t="s">
        <v>159</v>
      </c>
      <c r="BO5" s="13" t="s">
        <v>159</v>
      </c>
      <c r="BP5" s="13" t="s">
        <v>159</v>
      </c>
      <c r="BQ5" s="13" t="s">
        <v>159</v>
      </c>
      <c r="BR5" s="13" t="s">
        <v>159</v>
      </c>
      <c r="BS5" s="13" t="s">
        <v>159</v>
      </c>
      <c r="BT5" s="13" t="s">
        <v>159</v>
      </c>
      <c r="BU5" s="13" t="s">
        <v>6</v>
      </c>
      <c r="BV5" s="13" t="s">
        <v>159</v>
      </c>
      <c r="BW5" s="13" t="s">
        <v>159</v>
      </c>
      <c r="BX5" s="138" t="s">
        <v>159</v>
      </c>
      <c r="BY5" s="127" t="s">
        <v>252</v>
      </c>
      <c r="BZ5" s="13" t="s">
        <v>1496</v>
      </c>
      <c r="CA5" s="13" t="s">
        <v>185</v>
      </c>
      <c r="CB5" s="13" t="s">
        <v>252</v>
      </c>
      <c r="CC5" s="13" t="s">
        <v>252</v>
      </c>
      <c r="CD5" s="13" t="s">
        <v>252</v>
      </c>
      <c r="CE5" s="91" t="s">
        <v>1352</v>
      </c>
      <c r="CF5" s="138" t="s">
        <v>252</v>
      </c>
      <c r="CG5" s="127" t="s">
        <v>252</v>
      </c>
      <c r="CH5" s="13" t="s">
        <v>252</v>
      </c>
      <c r="CI5" s="13" t="s">
        <v>6</v>
      </c>
      <c r="CJ5" s="13" t="s">
        <v>252</v>
      </c>
      <c r="CK5" s="13" t="s">
        <v>252</v>
      </c>
      <c r="CL5" s="13" t="s">
        <v>252</v>
      </c>
      <c r="CM5" s="13" t="s">
        <v>6</v>
      </c>
      <c r="CN5" s="13" t="s">
        <v>6</v>
      </c>
      <c r="CO5" s="13" t="s">
        <v>6</v>
      </c>
      <c r="CP5" s="13" t="s">
        <v>1350</v>
      </c>
      <c r="CQ5" s="127" t="s">
        <v>252</v>
      </c>
    </row>
    <row r="6" spans="1:95" s="199" customFormat="1" ht="29.4">
      <c r="A6" s="47"/>
      <c r="B6" s="47"/>
      <c r="C6" s="47"/>
      <c r="D6" s="47"/>
      <c r="E6" s="47"/>
      <c r="F6" s="47"/>
      <c r="G6" s="47"/>
      <c r="H6" s="160" t="s">
        <v>143</v>
      </c>
      <c r="I6" s="106" t="s">
        <v>5</v>
      </c>
      <c r="J6" s="13" t="s">
        <v>5</v>
      </c>
      <c r="K6" s="13" t="s">
        <v>5</v>
      </c>
      <c r="L6" s="13" t="s">
        <v>5</v>
      </c>
      <c r="M6" s="13" t="s">
        <v>5</v>
      </c>
      <c r="N6" s="13" t="s">
        <v>24</v>
      </c>
      <c r="O6" s="13" t="s">
        <v>25</v>
      </c>
      <c r="P6" s="13" t="s">
        <v>209</v>
      </c>
      <c r="Q6" s="138"/>
      <c r="R6" s="127" t="s">
        <v>1003</v>
      </c>
      <c r="S6" s="13" t="s">
        <v>222</v>
      </c>
      <c r="T6" s="13" t="s">
        <v>209</v>
      </c>
      <c r="U6" s="13" t="s">
        <v>623</v>
      </c>
      <c r="V6" s="13" t="s">
        <v>248</v>
      </c>
      <c r="W6" s="13" t="s">
        <v>222</v>
      </c>
      <c r="X6" s="138" t="s">
        <v>144</v>
      </c>
      <c r="Y6" s="127" t="s">
        <v>229</v>
      </c>
      <c r="Z6" s="13" t="s">
        <v>229</v>
      </c>
      <c r="AA6" s="13" t="s">
        <v>229</v>
      </c>
      <c r="AB6" s="13" t="s">
        <v>229</v>
      </c>
      <c r="AC6" s="13" t="s">
        <v>229</v>
      </c>
      <c r="AD6" s="13" t="s">
        <v>229</v>
      </c>
      <c r="AE6" s="13" t="s">
        <v>229</v>
      </c>
      <c r="AF6" s="13" t="s">
        <v>229</v>
      </c>
      <c r="AG6" s="13" t="s">
        <v>229</v>
      </c>
      <c r="AH6" s="13" t="s">
        <v>229</v>
      </c>
      <c r="AI6" s="13" t="s">
        <v>229</v>
      </c>
      <c r="AJ6" s="13" t="s">
        <v>229</v>
      </c>
      <c r="AK6" s="13" t="s">
        <v>229</v>
      </c>
      <c r="AL6" s="13" t="s">
        <v>229</v>
      </c>
      <c r="AM6" s="13" t="s">
        <v>229</v>
      </c>
      <c r="AN6" s="13" t="s">
        <v>229</v>
      </c>
      <c r="AO6" s="13" t="s">
        <v>229</v>
      </c>
      <c r="AP6" s="13" t="s">
        <v>229</v>
      </c>
      <c r="AQ6" s="13" t="s">
        <v>229</v>
      </c>
      <c r="AR6" s="13" t="s">
        <v>1223</v>
      </c>
      <c r="AS6" s="13" t="s">
        <v>229</v>
      </c>
      <c r="AT6" s="13" t="s">
        <v>229</v>
      </c>
      <c r="AU6" s="13" t="s">
        <v>229</v>
      </c>
      <c r="AV6" s="13" t="s">
        <v>229</v>
      </c>
      <c r="AW6" s="13" t="s">
        <v>229</v>
      </c>
      <c r="AX6" s="13" t="s">
        <v>229</v>
      </c>
      <c r="AY6" s="13" t="s">
        <v>229</v>
      </c>
      <c r="AZ6" s="13" t="s">
        <v>229</v>
      </c>
      <c r="BA6" s="1" t="s">
        <v>229</v>
      </c>
      <c r="BB6" s="1" t="s">
        <v>229</v>
      </c>
      <c r="BC6" s="13" t="s">
        <v>229</v>
      </c>
      <c r="BD6" s="13" t="s">
        <v>229</v>
      </c>
      <c r="BE6" s="13" t="s">
        <v>229</v>
      </c>
      <c r="BF6" s="13" t="s">
        <v>793</v>
      </c>
      <c r="BG6" s="13" t="s">
        <v>793</v>
      </c>
      <c r="BH6" s="13" t="s">
        <v>144</v>
      </c>
      <c r="BI6" s="13" t="s">
        <v>793</v>
      </c>
      <c r="BJ6" s="13"/>
      <c r="BK6" s="13"/>
      <c r="BL6" s="13" t="s">
        <v>229</v>
      </c>
      <c r="BM6" s="13" t="s">
        <v>229</v>
      </c>
      <c r="BN6" s="13" t="s">
        <v>229</v>
      </c>
      <c r="BO6" s="13" t="s">
        <v>229</v>
      </c>
      <c r="BP6" s="13" t="s">
        <v>1003</v>
      </c>
      <c r="BQ6" s="13" t="s">
        <v>1003</v>
      </c>
      <c r="BR6" s="13" t="s">
        <v>229</v>
      </c>
      <c r="BS6" s="13" t="s">
        <v>229</v>
      </c>
      <c r="BT6" s="13" t="s">
        <v>229</v>
      </c>
      <c r="BU6" s="13"/>
      <c r="BV6" s="13" t="s">
        <v>776</v>
      </c>
      <c r="BW6" s="13" t="s">
        <v>229</v>
      </c>
      <c r="BX6" s="138" t="s">
        <v>229</v>
      </c>
      <c r="BY6" s="127" t="s">
        <v>623</v>
      </c>
      <c r="BZ6" s="13"/>
      <c r="CA6" s="13"/>
      <c r="CB6" s="13"/>
      <c r="CC6" s="13"/>
      <c r="CD6" s="13"/>
      <c r="CE6" s="91"/>
      <c r="CF6" s="138"/>
      <c r="CG6" s="127"/>
      <c r="CH6" s="13"/>
      <c r="CI6" s="13" t="s">
        <v>1351</v>
      </c>
      <c r="CJ6" s="13"/>
      <c r="CK6" s="13"/>
      <c r="CL6" s="13" t="s">
        <v>229</v>
      </c>
      <c r="CM6" s="13" t="s">
        <v>25</v>
      </c>
      <c r="CN6" s="13"/>
      <c r="CO6" s="13"/>
      <c r="CP6" s="13" t="s">
        <v>229</v>
      </c>
      <c r="CQ6" s="127"/>
    </row>
    <row r="7" spans="1:95" s="199" customFormat="1">
      <c r="A7" s="45"/>
      <c r="B7" s="45"/>
      <c r="C7" s="45"/>
      <c r="D7" s="45"/>
      <c r="E7" s="45"/>
      <c r="F7" s="45"/>
      <c r="G7" s="45"/>
      <c r="H7" s="72" t="s">
        <v>147</v>
      </c>
      <c r="I7" s="106" t="s">
        <v>35</v>
      </c>
      <c r="J7" s="13" t="s">
        <v>35</v>
      </c>
      <c r="K7" s="13" t="s">
        <v>35</v>
      </c>
      <c r="L7" s="13" t="s">
        <v>35</v>
      </c>
      <c r="M7" s="13" t="s">
        <v>35</v>
      </c>
      <c r="N7" s="13" t="s">
        <v>35</v>
      </c>
      <c r="O7" s="13" t="s">
        <v>35</v>
      </c>
      <c r="P7" s="13" t="s">
        <v>35</v>
      </c>
      <c r="Q7" s="138" t="s">
        <v>35</v>
      </c>
      <c r="R7" s="127" t="s">
        <v>1368</v>
      </c>
      <c r="S7" s="13" t="s">
        <v>35</v>
      </c>
      <c r="T7" s="13" t="s">
        <v>35</v>
      </c>
      <c r="U7" s="13" t="s">
        <v>35</v>
      </c>
      <c r="V7" s="13" t="s">
        <v>35</v>
      </c>
      <c r="W7" s="13" t="s">
        <v>35</v>
      </c>
      <c r="X7" s="138" t="s">
        <v>35</v>
      </c>
      <c r="Y7" s="127" t="s">
        <v>31</v>
      </c>
      <c r="Z7" s="13" t="s">
        <v>35</v>
      </c>
      <c r="AA7" s="13" t="s">
        <v>35</v>
      </c>
      <c r="AB7" s="13" t="s">
        <v>35</v>
      </c>
      <c r="AC7" s="13" t="s">
        <v>31</v>
      </c>
      <c r="AD7" s="13" t="s">
        <v>380</v>
      </c>
      <c r="AE7" s="13" t="s">
        <v>380</v>
      </c>
      <c r="AF7" s="13" t="s">
        <v>31</v>
      </c>
      <c r="AG7" s="13" t="s">
        <v>35</v>
      </c>
      <c r="AH7" s="13" t="s">
        <v>782</v>
      </c>
      <c r="AI7" s="13" t="s">
        <v>35</v>
      </c>
      <c r="AJ7" s="13" t="s">
        <v>53</v>
      </c>
      <c r="AK7" s="13" t="s">
        <v>836</v>
      </c>
      <c r="AL7" s="13" t="s">
        <v>31</v>
      </c>
      <c r="AM7" s="13" t="s">
        <v>35</v>
      </c>
      <c r="AN7" s="13" t="s">
        <v>35</v>
      </c>
      <c r="AO7" s="13" t="s">
        <v>35</v>
      </c>
      <c r="AP7" s="13" t="s">
        <v>35</v>
      </c>
      <c r="AQ7" s="13" t="s">
        <v>35</v>
      </c>
      <c r="AR7" s="13" t="s">
        <v>35</v>
      </c>
      <c r="AS7" s="13" t="s">
        <v>35</v>
      </c>
      <c r="AT7" s="13" t="s">
        <v>35</v>
      </c>
      <c r="AU7" s="13" t="s">
        <v>35</v>
      </c>
      <c r="AV7" s="13" t="s">
        <v>35</v>
      </c>
      <c r="AW7" s="13" t="s">
        <v>35</v>
      </c>
      <c r="AX7" s="13" t="s">
        <v>836</v>
      </c>
      <c r="AY7" s="13" t="s">
        <v>31</v>
      </c>
      <c r="AZ7" s="13" t="s">
        <v>836</v>
      </c>
      <c r="BA7" s="13" t="s">
        <v>31</v>
      </c>
      <c r="BB7" s="13" t="s">
        <v>31</v>
      </c>
      <c r="BC7" s="13" t="s">
        <v>35</v>
      </c>
      <c r="BD7" s="13" t="s">
        <v>35</v>
      </c>
      <c r="BE7" s="13" t="s">
        <v>35</v>
      </c>
      <c r="BF7" s="13" t="s">
        <v>782</v>
      </c>
      <c r="BG7" s="13" t="s">
        <v>782</v>
      </c>
      <c r="BH7" s="13" t="s">
        <v>782</v>
      </c>
      <c r="BI7" s="13" t="s">
        <v>782</v>
      </c>
      <c r="BJ7" s="13" t="s">
        <v>35</v>
      </c>
      <c r="BK7" s="13" t="s">
        <v>59</v>
      </c>
      <c r="BL7" s="13" t="s">
        <v>35</v>
      </c>
      <c r="BM7" s="13" t="s">
        <v>35</v>
      </c>
      <c r="BN7" s="13" t="s">
        <v>31</v>
      </c>
      <c r="BO7" s="13" t="s">
        <v>35</v>
      </c>
      <c r="BP7" s="13" t="s">
        <v>35</v>
      </c>
      <c r="BQ7" s="13" t="s">
        <v>35</v>
      </c>
      <c r="BR7" s="13" t="s">
        <v>35</v>
      </c>
      <c r="BS7" s="13" t="s">
        <v>35</v>
      </c>
      <c r="BT7" s="13" t="s">
        <v>35</v>
      </c>
      <c r="BU7" s="13" t="s">
        <v>33</v>
      </c>
      <c r="BV7" s="13" t="s">
        <v>868</v>
      </c>
      <c r="BW7" s="13" t="s">
        <v>59</v>
      </c>
      <c r="BX7" s="138" t="s">
        <v>35</v>
      </c>
      <c r="BY7" s="127" t="s">
        <v>35</v>
      </c>
      <c r="BZ7" s="13" t="s">
        <v>35</v>
      </c>
      <c r="CA7" s="13" t="s">
        <v>35</v>
      </c>
      <c r="CB7" s="13" t="s">
        <v>35</v>
      </c>
      <c r="CC7" s="13" t="s">
        <v>31</v>
      </c>
      <c r="CD7" s="13" t="s">
        <v>35</v>
      </c>
      <c r="CE7" s="91" t="s">
        <v>1156</v>
      </c>
      <c r="CF7" s="138" t="s">
        <v>31</v>
      </c>
      <c r="CG7" s="127" t="s">
        <v>87</v>
      </c>
      <c r="CH7" s="13" t="s">
        <v>31</v>
      </c>
      <c r="CI7" s="13" t="s">
        <v>65</v>
      </c>
      <c r="CJ7" s="13" t="s">
        <v>33</v>
      </c>
      <c r="CK7" s="13" t="s">
        <v>31</v>
      </c>
      <c r="CL7" s="13" t="s">
        <v>31</v>
      </c>
      <c r="CM7" s="13" t="s">
        <v>55</v>
      </c>
      <c r="CN7" s="13" t="s">
        <v>33</v>
      </c>
      <c r="CO7" s="13" t="s">
        <v>33</v>
      </c>
      <c r="CP7" s="13" t="s">
        <v>31</v>
      </c>
      <c r="CQ7" s="127" t="s">
        <v>33</v>
      </c>
    </row>
    <row r="8" spans="1:95" s="200" customFormat="1" ht="15" thickBot="1">
      <c r="A8" s="48"/>
      <c r="B8" s="48"/>
      <c r="C8" s="48"/>
      <c r="D8" s="48"/>
      <c r="E8" s="48"/>
      <c r="F8" s="48"/>
      <c r="G8" s="48"/>
      <c r="H8" s="160" t="s">
        <v>167</v>
      </c>
      <c r="I8" s="107">
        <v>43575</v>
      </c>
      <c r="J8" s="23">
        <v>43575</v>
      </c>
      <c r="K8" s="23">
        <v>43575</v>
      </c>
      <c r="L8" s="23">
        <v>43575</v>
      </c>
      <c r="M8" s="23">
        <v>43575</v>
      </c>
      <c r="N8" s="23">
        <v>43575</v>
      </c>
      <c r="O8" s="23">
        <v>43575</v>
      </c>
      <c r="P8" s="23">
        <v>43575</v>
      </c>
      <c r="Q8" s="139">
        <v>43586</v>
      </c>
      <c r="R8" s="128">
        <v>43697</v>
      </c>
      <c r="S8" s="23">
        <v>43575</v>
      </c>
      <c r="T8" s="23">
        <v>43586</v>
      </c>
      <c r="U8" s="23">
        <v>43729</v>
      </c>
      <c r="V8" s="23">
        <v>43736</v>
      </c>
      <c r="W8" s="23">
        <v>43585</v>
      </c>
      <c r="X8" s="139">
        <v>43575</v>
      </c>
      <c r="Y8" s="128">
        <v>43721</v>
      </c>
      <c r="Z8" s="23">
        <v>43736</v>
      </c>
      <c r="AA8" s="23">
        <v>43736</v>
      </c>
      <c r="AB8" s="23">
        <v>43736</v>
      </c>
      <c r="AC8" s="23"/>
      <c r="AD8" s="23">
        <v>43585</v>
      </c>
      <c r="AE8" s="23">
        <v>43585</v>
      </c>
      <c r="AF8" s="23">
        <v>43711</v>
      </c>
      <c r="AG8" s="23">
        <v>43751</v>
      </c>
      <c r="AH8" s="23">
        <v>43653</v>
      </c>
      <c r="AI8" s="23" t="s">
        <v>921</v>
      </c>
      <c r="AJ8" s="23" t="s">
        <v>921</v>
      </c>
      <c r="AK8" s="23"/>
      <c r="AL8" s="23">
        <v>43711</v>
      </c>
      <c r="AM8" s="23">
        <v>43736</v>
      </c>
      <c r="AN8" s="23">
        <v>43744</v>
      </c>
      <c r="AO8" s="23">
        <v>43736</v>
      </c>
      <c r="AP8" s="23">
        <v>43744</v>
      </c>
      <c r="AQ8" s="23">
        <v>43744</v>
      </c>
      <c r="AR8" s="23">
        <v>43744</v>
      </c>
      <c r="AS8" s="23">
        <v>43744</v>
      </c>
      <c r="AT8" s="23">
        <v>43744</v>
      </c>
      <c r="AU8" s="23">
        <v>43744</v>
      </c>
      <c r="AV8" s="23">
        <v>43744</v>
      </c>
      <c r="AW8" s="23">
        <v>43744</v>
      </c>
      <c r="AX8" s="23"/>
      <c r="AY8" s="23">
        <v>43711</v>
      </c>
      <c r="AZ8" s="23"/>
      <c r="BA8" s="23"/>
      <c r="BB8" s="23">
        <v>43711</v>
      </c>
      <c r="BC8" s="23">
        <v>43737</v>
      </c>
      <c r="BD8" s="23">
        <v>43737</v>
      </c>
      <c r="BE8" s="23">
        <v>43729</v>
      </c>
      <c r="BF8" s="23">
        <v>43620</v>
      </c>
      <c r="BG8" s="23">
        <v>43620</v>
      </c>
      <c r="BH8" s="23">
        <v>43620</v>
      </c>
      <c r="BI8" s="23">
        <v>43620</v>
      </c>
      <c r="BJ8" s="23" t="s">
        <v>838</v>
      </c>
      <c r="BK8" s="23">
        <v>43693</v>
      </c>
      <c r="BL8" s="23">
        <v>43731</v>
      </c>
      <c r="BM8" s="23">
        <v>43731</v>
      </c>
      <c r="BN8" s="23">
        <v>43711</v>
      </c>
      <c r="BO8" s="23">
        <v>43734</v>
      </c>
      <c r="BP8" s="23">
        <v>43734</v>
      </c>
      <c r="BQ8" s="23">
        <v>43734</v>
      </c>
      <c r="BR8" s="23">
        <v>43736</v>
      </c>
      <c r="BS8" s="23">
        <v>43737</v>
      </c>
      <c r="BT8" s="23">
        <v>43737</v>
      </c>
      <c r="BU8" s="23"/>
      <c r="BV8" s="23">
        <v>43738</v>
      </c>
      <c r="BW8" s="23">
        <v>43693</v>
      </c>
      <c r="BX8" s="139">
        <v>43737</v>
      </c>
      <c r="BY8" s="128">
        <v>43729</v>
      </c>
      <c r="BZ8" s="23">
        <v>43755</v>
      </c>
      <c r="CA8" s="23">
        <v>43620</v>
      </c>
      <c r="CB8" s="23">
        <v>43600</v>
      </c>
      <c r="CC8" s="23">
        <v>43711</v>
      </c>
      <c r="CD8" s="23">
        <v>43586</v>
      </c>
      <c r="CE8" s="92">
        <v>43605</v>
      </c>
      <c r="CF8" s="139">
        <v>43588</v>
      </c>
      <c r="CG8" s="128" t="s">
        <v>838</v>
      </c>
      <c r="CH8" s="23">
        <v>43711</v>
      </c>
      <c r="CI8" s="23">
        <v>43672</v>
      </c>
      <c r="CJ8" s="23">
        <v>43600</v>
      </c>
      <c r="CK8" s="23"/>
      <c r="CL8" s="23"/>
      <c r="CM8" s="23">
        <v>43579</v>
      </c>
      <c r="CN8" s="23" t="s">
        <v>838</v>
      </c>
      <c r="CO8" s="23" t="s">
        <v>838</v>
      </c>
      <c r="CP8" s="23">
        <v>43711</v>
      </c>
      <c r="CQ8" s="128" t="s">
        <v>353</v>
      </c>
    </row>
    <row r="9" spans="1:95" s="88" customFormat="1" ht="86.4">
      <c r="A9" s="49"/>
      <c r="B9" s="49"/>
      <c r="C9" s="49"/>
      <c r="D9" s="49"/>
      <c r="E9" s="49"/>
      <c r="F9" s="49"/>
      <c r="G9" s="49"/>
      <c r="H9" s="161" t="s">
        <v>4</v>
      </c>
      <c r="I9" s="108" t="s">
        <v>7</v>
      </c>
      <c r="J9" s="33" t="s">
        <v>15</v>
      </c>
      <c r="K9" s="33" t="s">
        <v>14</v>
      </c>
      <c r="L9" s="33" t="s">
        <v>16</v>
      </c>
      <c r="M9" s="33" t="s">
        <v>21</v>
      </c>
      <c r="N9" s="33" t="s">
        <v>22</v>
      </c>
      <c r="O9" s="33" t="s">
        <v>23</v>
      </c>
      <c r="P9" s="33" t="s">
        <v>212</v>
      </c>
      <c r="Q9" s="140" t="s">
        <v>215</v>
      </c>
      <c r="R9" s="33"/>
      <c r="S9" s="33"/>
      <c r="T9" s="33" t="s">
        <v>391</v>
      </c>
      <c r="U9" s="33"/>
      <c r="V9" s="33" t="s">
        <v>244</v>
      </c>
      <c r="W9" s="33" t="s">
        <v>301</v>
      </c>
      <c r="X9" s="140" t="s">
        <v>217</v>
      </c>
      <c r="Y9" s="33"/>
      <c r="Z9" s="33"/>
      <c r="AA9" s="33" t="s">
        <v>1007</v>
      </c>
      <c r="AB9" s="33"/>
      <c r="AC9" s="33" t="s">
        <v>877</v>
      </c>
      <c r="AD9" s="33" t="s">
        <v>390</v>
      </c>
      <c r="AE9" s="33" t="s">
        <v>378</v>
      </c>
      <c r="AF9" s="33"/>
      <c r="AG9" s="33" t="s">
        <v>1392</v>
      </c>
      <c r="AH9" s="33" t="s">
        <v>842</v>
      </c>
      <c r="AI9" s="33"/>
      <c r="AJ9" s="33"/>
      <c r="AK9" s="33"/>
      <c r="AL9" s="33"/>
      <c r="AM9" s="33" t="s">
        <v>1043</v>
      </c>
      <c r="AN9" s="33" t="s">
        <v>1182</v>
      </c>
      <c r="AO9" s="33" t="s">
        <v>1184</v>
      </c>
      <c r="AP9" s="33" t="s">
        <v>1190</v>
      </c>
      <c r="AQ9" s="33" t="s">
        <v>1195</v>
      </c>
      <c r="AR9" s="33" t="s">
        <v>1193</v>
      </c>
      <c r="AS9" s="33" t="s">
        <v>1193</v>
      </c>
      <c r="AT9" s="33" t="s">
        <v>1193</v>
      </c>
      <c r="AU9" s="33" t="s">
        <v>1193</v>
      </c>
      <c r="AV9" s="101">
        <v>43189</v>
      </c>
      <c r="AW9" s="101">
        <v>43189</v>
      </c>
      <c r="AX9" s="33"/>
      <c r="AY9" s="33" t="s">
        <v>901</v>
      </c>
      <c r="AZ9" s="33"/>
      <c r="BA9" s="33"/>
      <c r="BB9" s="33" t="s">
        <v>889</v>
      </c>
      <c r="BC9" s="33"/>
      <c r="BD9" s="33"/>
      <c r="BE9" s="33"/>
      <c r="BF9" s="33"/>
      <c r="BG9" s="33"/>
      <c r="BH9" s="33"/>
      <c r="BI9" s="33"/>
      <c r="BJ9" s="33"/>
      <c r="BK9" s="33" t="s">
        <v>963</v>
      </c>
      <c r="BL9" s="33"/>
      <c r="BM9" s="33" t="s">
        <v>941</v>
      </c>
      <c r="BN9" s="33"/>
      <c r="BO9" s="33"/>
      <c r="BP9" s="33"/>
      <c r="BQ9" s="33"/>
      <c r="BR9" s="33" t="s">
        <v>1024</v>
      </c>
      <c r="BS9" s="33" t="s">
        <v>767</v>
      </c>
      <c r="BT9" s="33" t="s">
        <v>771</v>
      </c>
      <c r="BU9" s="33"/>
      <c r="BV9" s="33"/>
      <c r="BW9" s="33" t="s">
        <v>230</v>
      </c>
      <c r="BX9" s="140" t="s">
        <v>231</v>
      </c>
      <c r="BY9" s="33"/>
      <c r="BZ9" s="33" t="s">
        <v>1498</v>
      </c>
      <c r="CA9" s="33" t="s">
        <v>755</v>
      </c>
      <c r="CB9" s="33" t="s">
        <v>629</v>
      </c>
      <c r="CC9" s="33" t="s">
        <v>924</v>
      </c>
      <c r="CD9" s="33" t="s">
        <v>738</v>
      </c>
      <c r="CE9" s="93" t="s">
        <v>155</v>
      </c>
      <c r="CF9" s="140"/>
      <c r="CG9" s="33"/>
      <c r="CH9" s="33"/>
      <c r="CI9" s="33"/>
      <c r="CJ9" s="33"/>
      <c r="CK9" s="33"/>
      <c r="CL9" s="33"/>
      <c r="CM9" s="33"/>
      <c r="CN9" s="33"/>
      <c r="CO9" s="33"/>
      <c r="CP9" s="33"/>
      <c r="CQ9" s="33"/>
    </row>
    <row r="10" spans="1:95" s="201" customFormat="1" ht="86.4">
      <c r="A10" s="50"/>
      <c r="B10" s="50"/>
      <c r="C10" s="50"/>
      <c r="D10" s="50"/>
      <c r="E10" s="50"/>
      <c r="F10" s="50"/>
      <c r="G10" s="50"/>
      <c r="H10" s="162" t="s">
        <v>134</v>
      </c>
      <c r="I10" s="109" t="s">
        <v>294</v>
      </c>
      <c r="J10" s="29" t="s">
        <v>295</v>
      </c>
      <c r="K10" s="29" t="s">
        <v>296</v>
      </c>
      <c r="L10" s="29" t="s">
        <v>297</v>
      </c>
      <c r="M10" s="29" t="s">
        <v>293</v>
      </c>
      <c r="N10" s="29" t="s">
        <v>291</v>
      </c>
      <c r="O10" s="29" t="s">
        <v>292</v>
      </c>
      <c r="P10" s="29" t="s">
        <v>211</v>
      </c>
      <c r="Q10" s="141" t="s">
        <v>163</v>
      </c>
      <c r="R10" s="129"/>
      <c r="S10" s="29"/>
      <c r="T10" s="29" t="s">
        <v>392</v>
      </c>
      <c r="U10" s="29" t="s">
        <v>1382</v>
      </c>
      <c r="V10" s="29" t="s">
        <v>245</v>
      </c>
      <c r="W10" s="29" t="s">
        <v>302</v>
      </c>
      <c r="X10" s="141" t="s">
        <v>138</v>
      </c>
      <c r="Y10" s="129"/>
      <c r="Z10" s="29"/>
      <c r="AA10" s="29" t="s">
        <v>980</v>
      </c>
      <c r="AB10" s="29" t="s">
        <v>979</v>
      </c>
      <c r="AC10" s="29" t="s">
        <v>878</v>
      </c>
      <c r="AD10" s="29" t="s">
        <v>388</v>
      </c>
      <c r="AE10" s="29" t="s">
        <v>379</v>
      </c>
      <c r="AF10" s="29" t="s">
        <v>884</v>
      </c>
      <c r="AG10" s="29" t="s">
        <v>1389</v>
      </c>
      <c r="AH10" s="29" t="s">
        <v>1389</v>
      </c>
      <c r="AI10" s="29"/>
      <c r="AJ10" s="29"/>
      <c r="AK10" s="29"/>
      <c r="AL10" s="29"/>
      <c r="AM10" s="29" t="s">
        <v>1042</v>
      </c>
      <c r="AN10" s="29" t="s">
        <v>1183</v>
      </c>
      <c r="AO10" s="29" t="s">
        <v>1192</v>
      </c>
      <c r="AP10" s="29" t="s">
        <v>1191</v>
      </c>
      <c r="AQ10" s="29" t="s">
        <v>1196</v>
      </c>
      <c r="AR10" s="29" t="s">
        <v>353</v>
      </c>
      <c r="AS10" s="29" t="s">
        <v>1224</v>
      </c>
      <c r="AT10" s="29" t="s">
        <v>1225</v>
      </c>
      <c r="AU10" s="29" t="s">
        <v>1226</v>
      </c>
      <c r="AV10" s="29" t="s">
        <v>1227</v>
      </c>
      <c r="AW10" s="29" t="s">
        <v>1228</v>
      </c>
      <c r="AX10" s="29"/>
      <c r="AY10" s="29" t="s">
        <v>902</v>
      </c>
      <c r="AZ10" s="29"/>
      <c r="BA10" s="29"/>
      <c r="BB10" s="29" t="s">
        <v>890</v>
      </c>
      <c r="BC10" s="29" t="s">
        <v>1085</v>
      </c>
      <c r="BD10" s="29" t="s">
        <v>1086</v>
      </c>
      <c r="BE10" s="29"/>
      <c r="BF10" s="29" t="s">
        <v>794</v>
      </c>
      <c r="BG10" s="29" t="s">
        <v>795</v>
      </c>
      <c r="BH10" s="29" t="s">
        <v>796</v>
      </c>
      <c r="BI10" s="29" t="s">
        <v>797</v>
      </c>
      <c r="BJ10" s="29"/>
      <c r="BK10" s="29" t="s">
        <v>849</v>
      </c>
      <c r="BL10" s="29"/>
      <c r="BM10" s="29" t="s">
        <v>942</v>
      </c>
      <c r="BN10" s="29" t="s">
        <v>861</v>
      </c>
      <c r="BO10" s="29" t="s">
        <v>999</v>
      </c>
      <c r="BP10" s="29" t="s">
        <v>998</v>
      </c>
      <c r="BQ10" s="29"/>
      <c r="BR10" s="29" t="s">
        <v>1025</v>
      </c>
      <c r="BS10" s="29" t="s">
        <v>768</v>
      </c>
      <c r="BT10" s="29" t="s">
        <v>300</v>
      </c>
      <c r="BU10" s="29"/>
      <c r="BV10" s="29" t="s">
        <v>765</v>
      </c>
      <c r="BW10" s="29" t="s">
        <v>353</v>
      </c>
      <c r="BX10" s="141" t="s">
        <v>226</v>
      </c>
      <c r="BY10" s="129"/>
      <c r="BZ10" s="29"/>
      <c r="CA10" s="29" t="s">
        <v>756</v>
      </c>
      <c r="CB10" s="29" t="s">
        <v>628</v>
      </c>
      <c r="CC10" s="29" t="s">
        <v>925</v>
      </c>
      <c r="CD10" s="29"/>
      <c r="CE10" s="31"/>
      <c r="CF10" s="141"/>
      <c r="CG10" s="129"/>
      <c r="CH10" s="29"/>
      <c r="CI10" s="29"/>
      <c r="CJ10" s="29"/>
      <c r="CK10" s="29"/>
      <c r="CL10" s="29"/>
      <c r="CM10" s="29"/>
      <c r="CN10" s="29"/>
      <c r="CO10" s="29"/>
      <c r="CP10" s="29"/>
      <c r="CQ10" s="129"/>
    </row>
    <row r="11" spans="1:95" s="202" customFormat="1">
      <c r="A11" s="51"/>
      <c r="B11" s="51"/>
      <c r="C11" s="51"/>
      <c r="D11" s="51"/>
      <c r="E11" s="51"/>
      <c r="F11" s="51"/>
      <c r="G11" s="51"/>
      <c r="H11" s="163" t="s">
        <v>1</v>
      </c>
      <c r="I11" s="119">
        <v>24499</v>
      </c>
      <c r="J11" s="35">
        <v>24950</v>
      </c>
      <c r="K11" s="35">
        <v>26387</v>
      </c>
      <c r="L11" s="35">
        <v>27408</v>
      </c>
      <c r="M11" s="35">
        <v>29207</v>
      </c>
      <c r="N11" s="35">
        <v>23358</v>
      </c>
      <c r="O11" s="35">
        <v>33952</v>
      </c>
      <c r="P11" s="35">
        <v>39438</v>
      </c>
      <c r="Q11" s="183">
        <v>43298</v>
      </c>
      <c r="R11" s="177">
        <v>43070</v>
      </c>
      <c r="S11" s="35"/>
      <c r="T11" s="35">
        <v>39326</v>
      </c>
      <c r="U11" s="34"/>
      <c r="V11" s="34"/>
      <c r="W11" s="35">
        <v>43647</v>
      </c>
      <c r="X11" s="183">
        <v>40527</v>
      </c>
      <c r="Y11" s="155"/>
      <c r="Z11" s="34"/>
      <c r="AA11" s="34">
        <v>42887</v>
      </c>
      <c r="AB11" s="34"/>
      <c r="AC11" s="34" t="s">
        <v>879</v>
      </c>
      <c r="AD11" s="34">
        <v>41726</v>
      </c>
      <c r="AE11" s="34">
        <v>40949</v>
      </c>
      <c r="AF11" s="25">
        <v>43523</v>
      </c>
      <c r="AG11" s="34">
        <v>39602</v>
      </c>
      <c r="AH11" s="34">
        <v>39973</v>
      </c>
      <c r="AI11" s="34"/>
      <c r="AJ11" s="34"/>
      <c r="AK11" s="34"/>
      <c r="AL11" s="34"/>
      <c r="AM11" s="34">
        <v>42186</v>
      </c>
      <c r="AN11" s="34">
        <v>42552</v>
      </c>
      <c r="AO11" s="34">
        <v>43054</v>
      </c>
      <c r="AP11" s="34">
        <v>43054</v>
      </c>
      <c r="AQ11" s="34">
        <v>43054</v>
      </c>
      <c r="AR11" s="34">
        <v>43616</v>
      </c>
      <c r="AS11" s="34">
        <v>43189</v>
      </c>
      <c r="AT11" s="34">
        <v>43189</v>
      </c>
      <c r="AU11" s="34">
        <v>43189</v>
      </c>
      <c r="AV11" s="34">
        <v>43189</v>
      </c>
      <c r="AW11" s="34">
        <v>43189</v>
      </c>
      <c r="AX11" s="34"/>
      <c r="AY11" s="34">
        <v>42426</v>
      </c>
      <c r="AZ11" s="34"/>
      <c r="BA11" s="34"/>
      <c r="BB11" s="34">
        <v>43047</v>
      </c>
      <c r="BC11" s="34"/>
      <c r="BD11" s="34"/>
      <c r="BE11" s="34"/>
      <c r="BF11" s="35">
        <v>42586</v>
      </c>
      <c r="BG11" s="35">
        <v>43497</v>
      </c>
      <c r="BH11" s="35">
        <v>42220</v>
      </c>
      <c r="BI11" s="35">
        <v>43435</v>
      </c>
      <c r="BJ11" s="35"/>
      <c r="BK11" s="34">
        <v>43599</v>
      </c>
      <c r="BL11" s="34"/>
      <c r="BM11" s="34">
        <v>43739</v>
      </c>
      <c r="BN11" s="25">
        <v>43498</v>
      </c>
      <c r="BO11" s="34"/>
      <c r="BP11" s="34">
        <v>40357</v>
      </c>
      <c r="BQ11" s="34">
        <v>41599</v>
      </c>
      <c r="BR11" s="34">
        <v>43136</v>
      </c>
      <c r="BS11" s="34">
        <v>42782</v>
      </c>
      <c r="BT11" s="34">
        <v>43580</v>
      </c>
      <c r="BU11" s="34"/>
      <c r="BV11" s="34">
        <v>43709</v>
      </c>
      <c r="BW11" s="34"/>
      <c r="BX11" s="142">
        <v>41740</v>
      </c>
      <c r="BY11" s="155" t="s">
        <v>913</v>
      </c>
      <c r="BZ11" s="34">
        <v>43755</v>
      </c>
      <c r="CA11" s="34">
        <v>41690</v>
      </c>
      <c r="CB11" s="34">
        <v>43570</v>
      </c>
      <c r="CC11" s="34">
        <v>43678</v>
      </c>
      <c r="CD11" s="34">
        <v>42109</v>
      </c>
      <c r="CE11" s="94" t="s">
        <v>154</v>
      </c>
      <c r="CF11" s="142"/>
      <c r="CG11" s="155"/>
      <c r="CH11" s="34"/>
      <c r="CI11" s="34"/>
      <c r="CJ11" s="34"/>
      <c r="CK11" s="34"/>
      <c r="CL11" s="34"/>
      <c r="CM11" s="34"/>
      <c r="CN11" s="34"/>
      <c r="CO11" s="34"/>
      <c r="CP11" s="34"/>
      <c r="CQ11" s="155"/>
    </row>
    <row r="12" spans="1:95" s="203" customFormat="1">
      <c r="A12" s="52"/>
      <c r="B12" s="52"/>
      <c r="C12" s="52"/>
      <c r="D12" s="52"/>
      <c r="E12" s="52"/>
      <c r="F12" s="52"/>
      <c r="G12" s="52"/>
      <c r="H12" s="163" t="s">
        <v>2</v>
      </c>
      <c r="I12" s="167" t="s">
        <v>181</v>
      </c>
      <c r="J12" s="26" t="s">
        <v>181</v>
      </c>
      <c r="K12" s="26" t="s">
        <v>181</v>
      </c>
      <c r="L12" s="26" t="s">
        <v>181</v>
      </c>
      <c r="M12" s="26" t="s">
        <v>181</v>
      </c>
      <c r="N12" s="26" t="s">
        <v>181</v>
      </c>
      <c r="O12" s="26" t="s">
        <v>181</v>
      </c>
      <c r="P12" s="26" t="s">
        <v>181</v>
      </c>
      <c r="Q12" s="184" t="s">
        <v>181</v>
      </c>
      <c r="R12" s="83"/>
      <c r="S12" s="25"/>
      <c r="T12" s="25"/>
      <c r="U12" s="25"/>
      <c r="V12" s="25"/>
      <c r="W12" s="25"/>
      <c r="X12" s="148"/>
      <c r="Y12" s="156"/>
      <c r="Z12" s="25"/>
      <c r="AA12" s="25"/>
      <c r="AB12" s="25"/>
      <c r="AC12" s="25"/>
      <c r="AD12" s="25"/>
      <c r="AE12" s="25" t="s">
        <v>160</v>
      </c>
      <c r="AF12" s="79">
        <v>43647</v>
      </c>
      <c r="AG12" s="25" t="s">
        <v>353</v>
      </c>
      <c r="AH12" s="25" t="s">
        <v>353</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t="s">
        <v>154</v>
      </c>
      <c r="BL12" s="25"/>
      <c r="BM12" s="25">
        <v>43739</v>
      </c>
      <c r="BN12" s="25"/>
      <c r="BO12" s="25"/>
      <c r="BP12" s="25"/>
      <c r="BQ12" s="25"/>
      <c r="BR12" s="25"/>
      <c r="BS12" s="25">
        <v>44243</v>
      </c>
      <c r="BT12" s="25">
        <v>45407</v>
      </c>
      <c r="BU12" s="25"/>
      <c r="BV12" s="25" t="s">
        <v>154</v>
      </c>
      <c r="BW12" s="25"/>
      <c r="BX12" s="143"/>
      <c r="BY12" s="156"/>
      <c r="BZ12" s="25"/>
      <c r="CA12" s="25"/>
      <c r="CB12" s="25"/>
      <c r="CC12" s="25"/>
      <c r="CD12" s="25"/>
      <c r="CE12" s="26"/>
      <c r="CF12" s="143"/>
      <c r="CG12" s="156"/>
      <c r="CH12" s="25"/>
      <c r="CI12" s="25"/>
      <c r="CJ12" s="25"/>
      <c r="CK12" s="25"/>
      <c r="CL12" s="25"/>
      <c r="CM12" s="25"/>
      <c r="CN12" s="25"/>
      <c r="CO12" s="25"/>
      <c r="CP12" s="25"/>
      <c r="CQ12" s="156"/>
    </row>
    <row r="13" spans="1:95" s="201" customFormat="1">
      <c r="A13" s="50"/>
      <c r="B13" s="50"/>
      <c r="C13" s="50"/>
      <c r="D13" s="50"/>
      <c r="E13" s="50"/>
      <c r="F13" s="50"/>
      <c r="G13" s="50"/>
      <c r="H13" s="162" t="s">
        <v>146</v>
      </c>
      <c r="I13" s="168">
        <v>1</v>
      </c>
      <c r="J13" s="27">
        <v>1</v>
      </c>
      <c r="K13" s="27">
        <v>1</v>
      </c>
      <c r="L13" s="27">
        <v>1</v>
      </c>
      <c r="M13" s="27">
        <v>1</v>
      </c>
      <c r="N13" s="27">
        <v>1</v>
      </c>
      <c r="O13" s="27">
        <v>1</v>
      </c>
      <c r="P13" s="27">
        <v>1</v>
      </c>
      <c r="Q13" s="185">
        <v>1</v>
      </c>
      <c r="R13" s="130"/>
      <c r="S13" s="20"/>
      <c r="T13" s="27">
        <v>1</v>
      </c>
      <c r="U13" s="20"/>
      <c r="V13" s="20"/>
      <c r="W13" s="43">
        <v>0.66</v>
      </c>
      <c r="X13" s="185">
        <v>1</v>
      </c>
      <c r="Y13" s="130"/>
      <c r="Z13" s="20"/>
      <c r="AA13" s="20"/>
      <c r="AB13" s="20"/>
      <c r="AC13" s="20"/>
      <c r="AD13" s="20"/>
      <c r="AE13" s="20"/>
      <c r="AF13" s="20"/>
      <c r="AG13" s="20" t="s">
        <v>843</v>
      </c>
      <c r="AH13" s="20" t="s">
        <v>843</v>
      </c>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144"/>
      <c r="BY13" s="130"/>
      <c r="BZ13" s="20"/>
      <c r="CA13" s="20"/>
      <c r="CB13" s="20" t="s">
        <v>622</v>
      </c>
      <c r="CC13" s="20"/>
      <c r="CD13" s="20"/>
      <c r="CE13" s="28" t="s">
        <v>156</v>
      </c>
      <c r="CF13" s="144"/>
      <c r="CG13" s="130"/>
      <c r="CH13" s="20"/>
      <c r="CI13" s="20"/>
      <c r="CJ13" s="20"/>
      <c r="CK13" s="20"/>
      <c r="CL13" s="20"/>
      <c r="CM13" s="20"/>
      <c r="CN13" s="20"/>
      <c r="CO13" s="20"/>
      <c r="CP13" s="20"/>
      <c r="CQ13" s="130"/>
    </row>
    <row r="14" spans="1:95" s="201" customFormat="1">
      <c r="A14" s="50"/>
      <c r="B14" s="50"/>
      <c r="C14" s="50"/>
      <c r="D14" s="50"/>
      <c r="E14" s="50"/>
      <c r="F14" s="50"/>
      <c r="G14" s="50"/>
      <c r="H14" s="162" t="s">
        <v>157</v>
      </c>
      <c r="I14" s="169" t="s">
        <v>135</v>
      </c>
      <c r="J14" s="28" t="s">
        <v>135</v>
      </c>
      <c r="K14" s="28" t="s">
        <v>135</v>
      </c>
      <c r="L14" s="28" t="s">
        <v>135</v>
      </c>
      <c r="M14" s="28" t="s">
        <v>135</v>
      </c>
      <c r="N14" s="20" t="s">
        <v>158</v>
      </c>
      <c r="O14" s="20" t="s">
        <v>158</v>
      </c>
      <c r="P14" s="20" t="s">
        <v>158</v>
      </c>
      <c r="Q14" s="144" t="s">
        <v>158</v>
      </c>
      <c r="R14" s="130"/>
      <c r="S14" s="20" t="s">
        <v>135</v>
      </c>
      <c r="T14" s="20" t="s">
        <v>158</v>
      </c>
      <c r="U14" s="20"/>
      <c r="V14" s="20"/>
      <c r="W14" s="20" t="s">
        <v>135</v>
      </c>
      <c r="X14" s="144" t="s">
        <v>158</v>
      </c>
      <c r="Y14" s="130"/>
      <c r="Z14" s="20"/>
      <c r="AA14" s="20"/>
      <c r="AB14" s="20"/>
      <c r="AC14" s="20"/>
      <c r="AD14" s="20" t="s">
        <v>135</v>
      </c>
      <c r="AE14" s="20" t="s">
        <v>135</v>
      </c>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t="s">
        <v>843</v>
      </c>
      <c r="BN14" s="20"/>
      <c r="BO14" s="20"/>
      <c r="BP14" s="20"/>
      <c r="BQ14" s="20"/>
      <c r="BR14" s="20" t="s">
        <v>135</v>
      </c>
      <c r="BS14" s="20" t="s">
        <v>135</v>
      </c>
      <c r="BT14" s="20" t="s">
        <v>135</v>
      </c>
      <c r="BU14" s="20"/>
      <c r="BV14" s="20" t="s">
        <v>990</v>
      </c>
      <c r="BW14" s="20"/>
      <c r="BX14" s="144"/>
      <c r="BY14" s="130"/>
      <c r="BZ14" s="20" t="s">
        <v>1499</v>
      </c>
      <c r="CA14" s="20"/>
      <c r="CB14" s="20" t="s">
        <v>641</v>
      </c>
      <c r="CC14" s="20"/>
      <c r="CD14" s="20"/>
      <c r="CE14" s="28" t="s">
        <v>158</v>
      </c>
      <c r="CF14" s="144"/>
      <c r="CG14" s="130"/>
      <c r="CH14" s="20"/>
      <c r="CI14" s="20"/>
      <c r="CJ14" s="20"/>
      <c r="CK14" s="20"/>
      <c r="CL14" s="20"/>
      <c r="CM14" s="20"/>
      <c r="CN14" s="20"/>
      <c r="CO14" s="20"/>
      <c r="CP14" s="20"/>
      <c r="CQ14" s="130"/>
    </row>
    <row r="15" spans="1:95" s="201" customFormat="1" ht="273.60000000000002">
      <c r="A15" s="50"/>
      <c r="B15" s="50"/>
      <c r="C15" s="50"/>
      <c r="D15" s="50"/>
      <c r="E15" s="50"/>
      <c r="F15" s="50"/>
      <c r="G15" s="50"/>
      <c r="H15" s="162" t="s">
        <v>853</v>
      </c>
      <c r="I15" s="112" t="s">
        <v>627</v>
      </c>
      <c r="J15" s="20" t="s">
        <v>8</v>
      </c>
      <c r="K15" s="20" t="s">
        <v>8</v>
      </c>
      <c r="L15" s="20" t="s">
        <v>8</v>
      </c>
      <c r="M15" s="20" t="s">
        <v>8</v>
      </c>
      <c r="N15" s="20" t="s">
        <v>8</v>
      </c>
      <c r="O15" s="20"/>
      <c r="P15" s="20"/>
      <c r="Q15" s="144"/>
      <c r="R15" s="83"/>
      <c r="S15" s="20"/>
      <c r="T15" s="20"/>
      <c r="U15" s="20" t="s">
        <v>923</v>
      </c>
      <c r="V15" s="20"/>
      <c r="W15" s="20"/>
      <c r="X15" s="148"/>
      <c r="Y15" s="130"/>
      <c r="Z15" s="20" t="s">
        <v>982</v>
      </c>
      <c r="AA15" s="20"/>
      <c r="AB15" s="20"/>
      <c r="AC15" s="20" t="s">
        <v>1441</v>
      </c>
      <c r="AD15" s="20"/>
      <c r="AE15" s="20" t="s">
        <v>381</v>
      </c>
      <c r="AF15" s="20" t="s">
        <v>885</v>
      </c>
      <c r="AG15" s="20"/>
      <c r="AH15" s="20" t="s">
        <v>844</v>
      </c>
      <c r="AI15" s="20"/>
      <c r="AJ15" s="20"/>
      <c r="AK15" s="20"/>
      <c r="AL15" s="20"/>
      <c r="AM15" s="20"/>
      <c r="AN15" s="20"/>
      <c r="AO15" s="20"/>
      <c r="AP15" s="20"/>
      <c r="AQ15" s="20"/>
      <c r="AR15" s="20"/>
      <c r="AS15" s="20"/>
      <c r="AT15" s="20"/>
      <c r="AU15" s="20"/>
      <c r="AV15" s="20"/>
      <c r="AW15" s="20"/>
      <c r="AX15" s="20"/>
      <c r="AY15" s="20"/>
      <c r="AZ15" s="20"/>
      <c r="BA15" s="20"/>
      <c r="BB15" s="20"/>
      <c r="BC15" s="20"/>
      <c r="BD15" s="20"/>
      <c r="BE15" s="20" t="s">
        <v>910</v>
      </c>
      <c r="BF15" s="20" t="s">
        <v>798</v>
      </c>
      <c r="BG15" s="20" t="s">
        <v>799</v>
      </c>
      <c r="BH15" s="20"/>
      <c r="BI15" s="20" t="s">
        <v>800</v>
      </c>
      <c r="BJ15" s="20"/>
      <c r="BK15" s="20"/>
      <c r="BL15" s="20"/>
      <c r="BM15" s="20"/>
      <c r="BN15" s="20" t="s">
        <v>862</v>
      </c>
      <c r="BO15" s="20"/>
      <c r="BP15" s="20"/>
      <c r="BQ15" s="20"/>
      <c r="BR15" s="20"/>
      <c r="BS15" s="20" t="s">
        <v>772</v>
      </c>
      <c r="BT15" s="20" t="s">
        <v>772</v>
      </c>
      <c r="BU15" s="20"/>
      <c r="BV15" s="20" t="s">
        <v>772</v>
      </c>
      <c r="BW15" s="20"/>
      <c r="BX15" s="144"/>
      <c r="BY15" s="130"/>
      <c r="BZ15" s="20"/>
      <c r="CA15" s="20"/>
      <c r="CB15" s="20"/>
      <c r="CC15" s="20"/>
      <c r="CD15" s="20"/>
      <c r="CE15" s="28"/>
      <c r="CF15" s="144"/>
      <c r="CG15" s="130"/>
      <c r="CH15" s="20"/>
      <c r="CI15" s="20" t="s">
        <v>1349</v>
      </c>
      <c r="CJ15" s="20"/>
      <c r="CK15" s="20"/>
      <c r="CL15" s="20"/>
      <c r="CM15" s="20"/>
      <c r="CN15" s="20"/>
      <c r="CO15" s="20"/>
      <c r="CP15" s="20"/>
      <c r="CQ15" s="130"/>
    </row>
    <row r="16" spans="1:95" s="204" customFormat="1" ht="57.6">
      <c r="A16" s="53"/>
      <c r="B16" s="53"/>
      <c r="C16" s="53"/>
      <c r="D16" s="53"/>
      <c r="E16" s="53"/>
      <c r="F16" s="53"/>
      <c r="G16" s="53"/>
      <c r="H16" s="162" t="s">
        <v>177</v>
      </c>
      <c r="I16" s="114" t="s">
        <v>178</v>
      </c>
      <c r="J16" s="21" t="s">
        <v>178</v>
      </c>
      <c r="K16" s="21" t="s">
        <v>178</v>
      </c>
      <c r="L16" s="21" t="s">
        <v>178</v>
      </c>
      <c r="M16" s="21" t="s">
        <v>178</v>
      </c>
      <c r="N16" s="21" t="s">
        <v>178</v>
      </c>
      <c r="O16" s="21" t="s">
        <v>178</v>
      </c>
      <c r="P16" s="21" t="s">
        <v>178</v>
      </c>
      <c r="Q16" s="146" t="s">
        <v>178</v>
      </c>
      <c r="R16" s="131" t="s">
        <v>178</v>
      </c>
      <c r="S16" s="21" t="s">
        <v>179</v>
      </c>
      <c r="T16" s="21" t="s">
        <v>179</v>
      </c>
      <c r="U16" s="17"/>
      <c r="V16" s="17"/>
      <c r="W16" s="21" t="s">
        <v>178</v>
      </c>
      <c r="X16" s="146" t="s">
        <v>178</v>
      </c>
      <c r="Y16" s="157"/>
      <c r="Z16" s="17"/>
      <c r="AA16" s="17"/>
      <c r="AB16" s="17"/>
      <c r="AC16" s="17" t="s">
        <v>81</v>
      </c>
      <c r="AD16" s="17"/>
      <c r="AE16" s="17"/>
      <c r="AF16" s="17"/>
      <c r="AG16" s="17"/>
      <c r="AH16" s="17"/>
      <c r="AI16" s="17" t="s">
        <v>1098</v>
      </c>
      <c r="AJ16" s="17"/>
      <c r="AK16" s="17"/>
      <c r="AL16" s="17"/>
      <c r="AM16" s="17"/>
      <c r="AN16" s="17"/>
      <c r="AO16" s="17"/>
      <c r="AP16" s="17"/>
      <c r="AQ16" s="17"/>
      <c r="AR16" s="17"/>
      <c r="AS16" s="17"/>
      <c r="AT16" s="17"/>
      <c r="AU16" s="17"/>
      <c r="AV16" s="17"/>
      <c r="AW16" s="17"/>
      <c r="AX16" s="17"/>
      <c r="AY16" s="17" t="s">
        <v>903</v>
      </c>
      <c r="AZ16" s="17"/>
      <c r="BA16" s="17"/>
      <c r="BB16" s="17"/>
      <c r="BC16" s="17"/>
      <c r="BD16" s="17"/>
      <c r="BE16" s="17"/>
      <c r="BF16" s="21" t="s">
        <v>801</v>
      </c>
      <c r="BG16" s="21" t="s">
        <v>801</v>
      </c>
      <c r="BH16" s="21" t="s">
        <v>802</v>
      </c>
      <c r="BI16" s="21" t="s">
        <v>803</v>
      </c>
      <c r="BJ16" s="21" t="s">
        <v>160</v>
      </c>
      <c r="BK16" s="17"/>
      <c r="BL16" s="17"/>
      <c r="BM16" s="17" t="s">
        <v>945</v>
      </c>
      <c r="BN16" s="20" t="s">
        <v>863</v>
      </c>
      <c r="BO16" s="17"/>
      <c r="BP16" s="17"/>
      <c r="BQ16" s="17"/>
      <c r="BR16" s="17" t="s">
        <v>46</v>
      </c>
      <c r="BS16" s="17" t="s">
        <v>46</v>
      </c>
      <c r="BT16" s="17" t="s">
        <v>46</v>
      </c>
      <c r="BU16" s="17"/>
      <c r="BV16" s="17" t="s">
        <v>991</v>
      </c>
      <c r="BW16" s="17"/>
      <c r="BX16" s="145" t="s">
        <v>852</v>
      </c>
      <c r="BY16" s="131" t="s">
        <v>184</v>
      </c>
      <c r="BZ16" s="17"/>
      <c r="CA16" s="17"/>
      <c r="CB16" s="17" t="s">
        <v>623</v>
      </c>
      <c r="CC16" s="17" t="s">
        <v>926</v>
      </c>
      <c r="CD16" s="17"/>
      <c r="CE16" s="95">
        <v>25</v>
      </c>
      <c r="CF16" s="145"/>
      <c r="CG16" s="157"/>
      <c r="CH16" s="17"/>
      <c r="CI16" s="17"/>
      <c r="CJ16" s="17"/>
      <c r="CK16" s="17"/>
      <c r="CL16" s="17"/>
      <c r="CM16" s="17"/>
      <c r="CN16" s="17"/>
      <c r="CO16" s="17"/>
      <c r="CP16" s="17" t="s">
        <v>870</v>
      </c>
      <c r="CQ16" s="157"/>
    </row>
    <row r="17" spans="1:95" s="204" customFormat="1">
      <c r="A17" s="53"/>
      <c r="B17" s="53"/>
      <c r="C17" s="53"/>
      <c r="D17" s="53"/>
      <c r="E17" s="53"/>
      <c r="F17" s="53"/>
      <c r="G17" s="53"/>
      <c r="H17" s="162" t="s">
        <v>624</v>
      </c>
      <c r="I17" s="114">
        <v>197</v>
      </c>
      <c r="J17" s="21">
        <v>197</v>
      </c>
      <c r="K17" s="21">
        <v>197</v>
      </c>
      <c r="L17" s="21">
        <v>197</v>
      </c>
      <c r="M17" s="21">
        <v>197</v>
      </c>
      <c r="N17" s="21">
        <v>197</v>
      </c>
      <c r="O17" s="21">
        <v>197</v>
      </c>
      <c r="P17" s="21">
        <v>197</v>
      </c>
      <c r="Q17" s="146">
        <v>197</v>
      </c>
      <c r="R17" s="131">
        <v>45</v>
      </c>
      <c r="S17" s="21">
        <v>11</v>
      </c>
      <c r="T17" s="21">
        <v>13</v>
      </c>
      <c r="U17" s="17"/>
      <c r="V17" s="17"/>
      <c r="W17" s="21">
        <v>163</v>
      </c>
      <c r="X17" s="146">
        <v>222</v>
      </c>
      <c r="Y17" s="15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21" t="s">
        <v>160</v>
      </c>
      <c r="BK17" s="17"/>
      <c r="BL17" s="17"/>
      <c r="BM17" s="17"/>
      <c r="BN17" s="17"/>
      <c r="BO17" s="17"/>
      <c r="BP17" s="17"/>
      <c r="BQ17" s="17"/>
      <c r="BR17" s="17">
        <v>1</v>
      </c>
      <c r="BS17" s="17">
        <v>1</v>
      </c>
      <c r="BT17" s="17">
        <v>1</v>
      </c>
      <c r="BU17" s="17"/>
      <c r="BV17" s="17" t="s">
        <v>992</v>
      </c>
      <c r="BW17" s="17"/>
      <c r="BX17" s="145"/>
      <c r="BY17" s="131">
        <v>30000</v>
      </c>
      <c r="BZ17" s="17"/>
      <c r="CA17" s="17">
        <v>1</v>
      </c>
      <c r="CB17" s="17">
        <v>20</v>
      </c>
      <c r="CC17" s="17">
        <v>50</v>
      </c>
      <c r="CD17" s="17"/>
      <c r="CE17" s="95">
        <v>25</v>
      </c>
      <c r="CF17" s="145"/>
      <c r="CG17" s="157"/>
      <c r="CH17" s="17"/>
      <c r="CI17" s="17"/>
      <c r="CJ17" s="17"/>
      <c r="CK17" s="17"/>
      <c r="CL17" s="17"/>
      <c r="CM17" s="17"/>
      <c r="CN17" s="17"/>
      <c r="CO17" s="17"/>
      <c r="CP17" s="17"/>
      <c r="CQ17" s="157"/>
    </row>
    <row r="18" spans="1:95" s="201" customFormat="1">
      <c r="A18" s="54"/>
      <c r="B18" s="54"/>
      <c r="C18" s="54"/>
      <c r="D18" s="54"/>
      <c r="E18" s="54"/>
      <c r="F18" s="54"/>
      <c r="G18" s="54"/>
      <c r="H18" s="162" t="s">
        <v>164</v>
      </c>
      <c r="I18" s="112">
        <v>132</v>
      </c>
      <c r="J18" s="20">
        <v>124</v>
      </c>
      <c r="K18" s="20">
        <v>119</v>
      </c>
      <c r="L18" s="20">
        <v>76</v>
      </c>
      <c r="M18" s="20">
        <v>22</v>
      </c>
      <c r="N18" s="20"/>
      <c r="O18" s="20"/>
      <c r="P18" s="20">
        <v>197</v>
      </c>
      <c r="Q18" s="144"/>
      <c r="R18" s="130"/>
      <c r="S18" s="20">
        <v>11</v>
      </c>
      <c r="T18" s="20"/>
      <c r="U18" s="20"/>
      <c r="V18" s="20"/>
      <c r="W18" s="20"/>
      <c r="X18" s="148"/>
      <c r="Y18" s="13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v>1</v>
      </c>
      <c r="BS18" s="20">
        <v>1</v>
      </c>
      <c r="BT18" s="20">
        <v>1</v>
      </c>
      <c r="BU18" s="20"/>
      <c r="BV18" s="20" t="s">
        <v>993</v>
      </c>
      <c r="BW18" s="20"/>
      <c r="BX18" s="144"/>
      <c r="BY18" s="130"/>
      <c r="BZ18" s="20"/>
      <c r="CA18" s="20">
        <v>1</v>
      </c>
      <c r="CB18" s="20">
        <v>20</v>
      </c>
      <c r="CC18" s="20"/>
      <c r="CD18" s="20"/>
      <c r="CE18" s="96">
        <v>25</v>
      </c>
      <c r="CF18" s="144"/>
      <c r="CG18" s="130"/>
      <c r="CH18" s="20"/>
      <c r="CI18" s="20"/>
      <c r="CJ18" s="20"/>
      <c r="CK18" s="20"/>
      <c r="CL18" s="20"/>
      <c r="CM18" s="20"/>
      <c r="CN18" s="20"/>
      <c r="CO18" s="20"/>
      <c r="CP18" s="20"/>
      <c r="CQ18" s="130"/>
    </row>
    <row r="19" spans="1:95" s="204" customFormat="1">
      <c r="A19" s="53"/>
      <c r="B19" s="53"/>
      <c r="C19" s="53"/>
      <c r="D19" s="53"/>
      <c r="E19" s="53"/>
      <c r="F19" s="53"/>
      <c r="G19" s="53"/>
      <c r="H19" s="162" t="s">
        <v>303</v>
      </c>
      <c r="I19" s="170">
        <f>13/13</f>
        <v>1</v>
      </c>
      <c r="J19" s="42">
        <f>13/13</f>
        <v>1</v>
      </c>
      <c r="K19" s="42">
        <f>13/13</f>
        <v>1</v>
      </c>
      <c r="L19" s="42" t="s">
        <v>298</v>
      </c>
      <c r="M19" s="42" t="s">
        <v>299</v>
      </c>
      <c r="N19" s="21"/>
      <c r="O19" s="21"/>
      <c r="P19" s="21"/>
      <c r="Q19" s="146"/>
      <c r="R19" s="131"/>
      <c r="S19" s="21"/>
      <c r="T19" s="21"/>
      <c r="U19" s="21"/>
      <c r="V19" s="21"/>
      <c r="W19" s="21"/>
      <c r="X19" s="146"/>
      <c r="Y19" s="131"/>
      <c r="Z19" s="21"/>
      <c r="AA19" s="21"/>
      <c r="AB19" s="21"/>
      <c r="AC19" s="20"/>
      <c r="AD19" s="21"/>
      <c r="AE19" s="21"/>
      <c r="AF19" s="20"/>
      <c r="AG19" s="21"/>
      <c r="AH19" s="21"/>
      <c r="AI19" s="20"/>
      <c r="AJ19" s="21"/>
      <c r="AK19" s="21"/>
      <c r="AL19" s="21"/>
      <c r="AM19" s="21"/>
      <c r="AN19" s="21"/>
      <c r="AO19" s="21"/>
      <c r="AP19" s="21"/>
      <c r="AQ19" s="21"/>
      <c r="AR19" s="21"/>
      <c r="AS19" s="21"/>
      <c r="AT19" s="21"/>
      <c r="AU19" s="21"/>
      <c r="AV19" s="21"/>
      <c r="AW19" s="21"/>
      <c r="AX19" s="21"/>
      <c r="AY19" s="20"/>
      <c r="AZ19" s="21"/>
      <c r="BA19" s="20"/>
      <c r="BB19" s="20"/>
      <c r="BC19" s="21"/>
      <c r="BD19" s="21"/>
      <c r="BE19" s="21"/>
      <c r="BF19" s="21"/>
      <c r="BG19" s="21"/>
      <c r="BH19" s="21"/>
      <c r="BI19" s="21"/>
      <c r="BJ19" s="21"/>
      <c r="BK19" s="21"/>
      <c r="BL19" s="21"/>
      <c r="BM19" s="21"/>
      <c r="BN19" s="20"/>
      <c r="BO19" s="21"/>
      <c r="BP19" s="21"/>
      <c r="BQ19" s="21"/>
      <c r="BR19" s="21">
        <f>100*1/12</f>
        <v>8.3333333333333339</v>
      </c>
      <c r="BS19" s="21">
        <f>100*1/12</f>
        <v>8.3333333333333339</v>
      </c>
      <c r="BT19" s="21">
        <f>100*1/12</f>
        <v>8.3333333333333339</v>
      </c>
      <c r="BU19" s="21"/>
      <c r="BV19" s="21">
        <v>100</v>
      </c>
      <c r="BW19" s="21"/>
      <c r="BX19" s="146"/>
      <c r="BY19" s="131"/>
      <c r="BZ19" s="21"/>
      <c r="CA19" s="21"/>
      <c r="CB19" s="21"/>
      <c r="CC19" s="21"/>
      <c r="CD19" s="21"/>
      <c r="CE19" s="95"/>
      <c r="CF19" s="146"/>
      <c r="CG19" s="131"/>
      <c r="CH19" s="21"/>
      <c r="CI19" s="21"/>
      <c r="CJ19" s="21"/>
      <c r="CK19" s="21"/>
      <c r="CL19" s="21"/>
      <c r="CM19" s="21"/>
      <c r="CN19" s="21"/>
      <c r="CO19" s="21"/>
      <c r="CP19" s="20"/>
      <c r="CQ19" s="131"/>
    </row>
    <row r="20" spans="1:95" s="204" customFormat="1">
      <c r="A20" s="53"/>
      <c r="B20" s="53"/>
      <c r="C20" s="53"/>
      <c r="D20" s="53"/>
      <c r="E20" s="53"/>
      <c r="F20" s="53"/>
      <c r="G20" s="53"/>
      <c r="H20" s="162" t="s">
        <v>304</v>
      </c>
      <c r="I20" s="114" t="str">
        <f t="shared" ref="I20:Q20" si="0">IF(AND(NOT(ISBLANK(I17)),NOT(ISBLANK(I18))),TEXT(I18/I17,"#%"),"")</f>
        <v>67%</v>
      </c>
      <c r="J20" s="21" t="str">
        <f t="shared" si="0"/>
        <v>63%</v>
      </c>
      <c r="K20" s="21" t="str">
        <f t="shared" si="0"/>
        <v>60%</v>
      </c>
      <c r="L20" s="21" t="str">
        <f t="shared" si="0"/>
        <v>39%</v>
      </c>
      <c r="M20" s="21" t="str">
        <f t="shared" si="0"/>
        <v>11%</v>
      </c>
      <c r="N20" s="21" t="str">
        <f t="shared" si="0"/>
        <v/>
      </c>
      <c r="O20" s="21" t="str">
        <f t="shared" si="0"/>
        <v/>
      </c>
      <c r="P20" s="21" t="str">
        <f t="shared" si="0"/>
        <v>100%</v>
      </c>
      <c r="Q20" s="146" t="str">
        <f t="shared" si="0"/>
        <v/>
      </c>
      <c r="R20" s="131"/>
      <c r="S20" s="21" t="str">
        <f>IF(AND(NOT(ISBLANK(S17)),NOT(ISBLANK(S18))),TEXT(S18/S17,"#%"),"")</f>
        <v>100%</v>
      </c>
      <c r="T20" s="21" t="str">
        <f t="shared" ref="T20" si="1">IF(AND(NOT(ISBLANK(T17)),NOT(ISBLANK(T18))),TEXT(T18/T17,"#%"),"")</f>
        <v/>
      </c>
      <c r="U20" s="21" t="str">
        <f>IF(AND(NOT(ISBLANK(U17)),NOT(ISBLANK(U18))),TEXT(U18/U17,"#%"),"")</f>
        <v/>
      </c>
      <c r="V20" s="21" t="str">
        <f t="shared" ref="V20:X20" si="2">IF(AND(NOT(ISBLANK(V17)),NOT(ISBLANK(V18))),TEXT(V18/V17,"#%"),"")</f>
        <v/>
      </c>
      <c r="W20" s="21" t="str">
        <f t="shared" si="2"/>
        <v/>
      </c>
      <c r="X20" s="146" t="str">
        <f t="shared" si="2"/>
        <v/>
      </c>
      <c r="Y20" s="131" t="str">
        <f t="shared" ref="Y20:AF20" si="3">IF(AND(NOT(ISBLANK(Y17)),NOT(ISBLANK(Y18))),TEXT(Y18/Y17,"#%"),"")</f>
        <v/>
      </c>
      <c r="Z20" s="21" t="str">
        <f t="shared" si="3"/>
        <v/>
      </c>
      <c r="AA20" s="21" t="str">
        <f t="shared" si="3"/>
        <v/>
      </c>
      <c r="AB20" s="21" t="str">
        <f t="shared" si="3"/>
        <v/>
      </c>
      <c r="AC20" s="20" t="str">
        <f t="shared" si="3"/>
        <v/>
      </c>
      <c r="AD20" s="21" t="str">
        <f t="shared" si="3"/>
        <v/>
      </c>
      <c r="AE20" s="21" t="str">
        <f t="shared" si="3"/>
        <v/>
      </c>
      <c r="AF20" s="20" t="str">
        <f t="shared" si="3"/>
        <v/>
      </c>
      <c r="AG20" s="21"/>
      <c r="AH20" s="21"/>
      <c r="AI20" s="20"/>
      <c r="AJ20" s="21" t="str">
        <f t="shared" ref="AJ20:AZ20" si="4">IF(AND(NOT(ISBLANK(AJ17)),NOT(ISBLANK(AJ18))),TEXT(AJ18/AJ17,"#%"),"")</f>
        <v/>
      </c>
      <c r="AK20" s="21" t="str">
        <f t="shared" si="4"/>
        <v/>
      </c>
      <c r="AL20" s="21"/>
      <c r="AM20" s="21" t="str">
        <f t="shared" ref="AM20:AV20" si="5">IF(AND(NOT(ISBLANK(AM17)),NOT(ISBLANK(AM18))),TEXT(AM18/AM17,"#%"),"")</f>
        <v/>
      </c>
      <c r="AN20" s="21" t="str">
        <f t="shared" si="5"/>
        <v/>
      </c>
      <c r="AO20" s="21" t="str">
        <f t="shared" si="5"/>
        <v/>
      </c>
      <c r="AP20" s="21" t="str">
        <f t="shared" si="5"/>
        <v/>
      </c>
      <c r="AQ20" s="21" t="str">
        <f t="shared" si="5"/>
        <v/>
      </c>
      <c r="AR20" s="21" t="str">
        <f t="shared" si="5"/>
        <v/>
      </c>
      <c r="AS20" s="21" t="str">
        <f t="shared" si="5"/>
        <v/>
      </c>
      <c r="AT20" s="21" t="str">
        <f t="shared" si="5"/>
        <v/>
      </c>
      <c r="AU20" s="21" t="str">
        <f t="shared" si="5"/>
        <v/>
      </c>
      <c r="AV20" s="21" t="str">
        <f t="shared" si="5"/>
        <v/>
      </c>
      <c r="AW20" s="21" t="str">
        <f t="shared" si="4"/>
        <v/>
      </c>
      <c r="AX20" s="21" t="str">
        <f t="shared" si="4"/>
        <v/>
      </c>
      <c r="AY20" s="20" t="str">
        <f t="shared" si="4"/>
        <v/>
      </c>
      <c r="AZ20" s="21" t="str">
        <f t="shared" si="4"/>
        <v/>
      </c>
      <c r="BA20" s="20"/>
      <c r="BB20" s="20"/>
      <c r="BC20" s="21" t="str">
        <f t="shared" ref="BC20:CQ20" si="6">IF(AND(NOT(ISBLANK(BC17)),NOT(ISBLANK(BC18))),TEXT(BC18/BC17,"#%"),"")</f>
        <v/>
      </c>
      <c r="BD20" s="21" t="str">
        <f t="shared" si="6"/>
        <v/>
      </c>
      <c r="BE20" s="21" t="str">
        <f t="shared" si="6"/>
        <v/>
      </c>
      <c r="BF20" s="21" t="str">
        <f t="shared" ref="BF20:BK20" si="7">IF(AND(NOT(ISBLANK(BF17)),NOT(ISBLANK(BF18))),TEXT(BF18/BF17,"#%"),"")</f>
        <v/>
      </c>
      <c r="BG20" s="21" t="str">
        <f t="shared" si="7"/>
        <v/>
      </c>
      <c r="BH20" s="21" t="str">
        <f t="shared" si="7"/>
        <v/>
      </c>
      <c r="BI20" s="21" t="str">
        <f t="shared" si="7"/>
        <v/>
      </c>
      <c r="BJ20" s="21" t="str">
        <f t="shared" si="7"/>
        <v/>
      </c>
      <c r="BK20" s="21" t="str">
        <f t="shared" si="7"/>
        <v/>
      </c>
      <c r="BL20" s="21"/>
      <c r="BM20" s="21" t="str">
        <f t="shared" ref="BM20:BS20" si="8">IF(AND(NOT(ISBLANK(BM17)),NOT(ISBLANK(BM18))),TEXT(BM18/BM17,"#%"),"")</f>
        <v/>
      </c>
      <c r="BN20" s="20" t="str">
        <f t="shared" si="8"/>
        <v/>
      </c>
      <c r="BO20" s="21" t="str">
        <f>IF(AND(NOT(ISBLANK(BO17)),NOT(ISBLANK(BO18))),TEXT(BO18/BO17,"#%"),"")</f>
        <v/>
      </c>
      <c r="BP20" s="21" t="str">
        <f t="shared" ref="BP20" si="9">IF(AND(NOT(ISBLANK(BP17)),NOT(ISBLANK(BP18))),TEXT(BP18/BP17,"#%"),"")</f>
        <v/>
      </c>
      <c r="BQ20" s="21" t="str">
        <f t="shared" si="8"/>
        <v/>
      </c>
      <c r="BR20" s="21" t="str">
        <f>IF(AND(NOT(ISBLANK(BR17)),NOT(ISBLANK(BR18))),TEXT(BR18/BR17,"#%"),"")</f>
        <v>100%</v>
      </c>
      <c r="BS20" s="21" t="str">
        <f t="shared" si="8"/>
        <v>100%</v>
      </c>
      <c r="BT20" s="21" t="str">
        <f t="shared" ref="BT20" si="10">IF(AND(NOT(ISBLANK(BT17)),NOT(ISBLANK(BT18))),TEXT(BT18/BT17,"#%"),"")</f>
        <v>100%</v>
      </c>
      <c r="BU20" s="21" t="str">
        <f>IF(AND(NOT(ISBLANK(BU17)),NOT(ISBLANK(BU18))),TEXT(BU18/BU17,"#%"),"")</f>
        <v/>
      </c>
      <c r="BV20" s="21" t="s">
        <v>994</v>
      </c>
      <c r="BW20" s="21" t="str">
        <f>IF(AND(NOT(ISBLANK(BW17)),NOT(ISBLANK(BW18))),TEXT(BW18/BW17,"#%"),"")</f>
        <v/>
      </c>
      <c r="BX20" s="146" t="str">
        <f>IF(AND(NOT(ISBLANK(BX17)),NOT(ISBLANK(BX18))),TEXT(BX18/BX17,"#%"),"")</f>
        <v/>
      </c>
      <c r="BY20" s="131" t="str">
        <f t="shared" si="6"/>
        <v/>
      </c>
      <c r="BZ20" s="21" t="str">
        <f t="shared" si="6"/>
        <v/>
      </c>
      <c r="CA20" s="21" t="str">
        <f t="shared" si="6"/>
        <v>100%</v>
      </c>
      <c r="CB20" s="21" t="str">
        <f t="shared" si="6"/>
        <v>100%</v>
      </c>
      <c r="CC20" s="21" t="str">
        <f t="shared" ref="CC20:CI20" si="11">IF(AND(NOT(ISBLANK(CC17)),NOT(ISBLANK(CC18))),TEXT(CC18/CC17,"#%"),"")</f>
        <v/>
      </c>
      <c r="CD20" s="21" t="str">
        <f t="shared" si="11"/>
        <v/>
      </c>
      <c r="CE20" s="95" t="str">
        <f t="shared" si="11"/>
        <v>100%</v>
      </c>
      <c r="CF20" s="146" t="str">
        <f t="shared" si="11"/>
        <v/>
      </c>
      <c r="CG20" s="131" t="str">
        <f t="shared" si="11"/>
        <v/>
      </c>
      <c r="CH20" s="21" t="str">
        <f t="shared" si="11"/>
        <v/>
      </c>
      <c r="CI20" s="21" t="str">
        <f t="shared" si="11"/>
        <v/>
      </c>
      <c r="CJ20" s="21" t="str">
        <f t="shared" si="6"/>
        <v/>
      </c>
      <c r="CK20" s="21" t="str">
        <f t="shared" si="6"/>
        <v/>
      </c>
      <c r="CL20" s="21" t="str">
        <f t="shared" si="6"/>
        <v/>
      </c>
      <c r="CM20" s="21" t="str">
        <f>IF(AND(NOT(ISBLANK(CM17)),NOT(ISBLANK(CM18))),TEXT(CM18/CM17,"#%"),"")</f>
        <v/>
      </c>
      <c r="CN20" s="21" t="str">
        <f>IF(AND(NOT(ISBLANK(CN17)),NOT(ISBLANK(CN18))),TEXT(CN18/CN17,"#%"),"")</f>
        <v/>
      </c>
      <c r="CO20" s="21" t="str">
        <f>IF(AND(NOT(ISBLANK(CO17)),NOT(ISBLANK(CO18))),TEXT(CO18/CO17,"#%"),"")</f>
        <v/>
      </c>
      <c r="CP20" s="20" t="str">
        <f>IF(AND(NOT(ISBLANK(CP17)),NOT(ISBLANK(CP18))),TEXT(CP18/CP17,"#%"),"")</f>
        <v/>
      </c>
      <c r="CQ20" s="131" t="str">
        <f t="shared" si="6"/>
        <v/>
      </c>
    </row>
    <row r="21" spans="1:95" s="205" customFormat="1" ht="28.8">
      <c r="A21" s="50"/>
      <c r="B21" s="50"/>
      <c r="C21" s="50"/>
      <c r="D21" s="50"/>
      <c r="E21" s="50"/>
      <c r="F21" s="50"/>
      <c r="G21" s="50"/>
      <c r="H21" s="162" t="s">
        <v>166</v>
      </c>
      <c r="I21" s="171" t="s">
        <v>162</v>
      </c>
      <c r="J21" s="19" t="s">
        <v>162</v>
      </c>
      <c r="K21" s="19" t="s">
        <v>162</v>
      </c>
      <c r="L21" s="19" t="s">
        <v>162</v>
      </c>
      <c r="M21" s="19" t="s">
        <v>162</v>
      </c>
      <c r="N21" s="19" t="s">
        <v>162</v>
      </c>
      <c r="O21" s="19" t="s">
        <v>162</v>
      </c>
      <c r="P21" s="19" t="s">
        <v>162</v>
      </c>
      <c r="Q21" s="186" t="s">
        <v>162</v>
      </c>
      <c r="R21" s="178" t="s">
        <v>857</v>
      </c>
      <c r="S21" s="29" t="s">
        <v>306</v>
      </c>
      <c r="T21" s="29" t="s">
        <v>174</v>
      </c>
      <c r="U21" s="29" t="s">
        <v>1383</v>
      </c>
      <c r="V21" s="29" t="s">
        <v>246</v>
      </c>
      <c r="W21" s="29" t="s">
        <v>305</v>
      </c>
      <c r="X21" s="141" t="s">
        <v>139</v>
      </c>
      <c r="Y21" s="129" t="s">
        <v>173</v>
      </c>
      <c r="Z21" s="22"/>
      <c r="AA21" s="22"/>
      <c r="AB21" s="22"/>
      <c r="AC21" s="77" t="s">
        <v>880</v>
      </c>
      <c r="AD21" s="22"/>
      <c r="AE21" s="22"/>
      <c r="AF21" s="22"/>
      <c r="AG21" s="22"/>
      <c r="AH21" s="22"/>
      <c r="AI21" s="77"/>
      <c r="AJ21" s="22"/>
      <c r="AK21" s="22"/>
      <c r="AL21" s="22"/>
      <c r="AM21" s="22"/>
      <c r="AN21" s="22"/>
      <c r="AO21" s="22"/>
      <c r="AP21" s="22"/>
      <c r="AQ21" s="22"/>
      <c r="AR21" s="22"/>
      <c r="AS21" s="22"/>
      <c r="AT21" s="22"/>
      <c r="AU21" s="22"/>
      <c r="AV21" s="22"/>
      <c r="AW21" s="22"/>
      <c r="AX21" s="22"/>
      <c r="AY21" s="8" t="s">
        <v>904</v>
      </c>
      <c r="AZ21" s="22"/>
      <c r="BA21" s="29"/>
      <c r="BB21" s="29" t="s">
        <v>891</v>
      </c>
      <c r="BC21" s="22"/>
      <c r="BD21" s="22"/>
      <c r="BE21" s="22"/>
      <c r="BF21" s="58" t="s">
        <v>804</v>
      </c>
      <c r="BG21" s="58" t="s">
        <v>804</v>
      </c>
      <c r="BH21" s="58" t="s">
        <v>804</v>
      </c>
      <c r="BI21" s="58" t="s">
        <v>804</v>
      </c>
      <c r="BJ21" s="29" t="s">
        <v>176</v>
      </c>
      <c r="BK21" s="29" t="s">
        <v>849</v>
      </c>
      <c r="BL21" s="22"/>
      <c r="BM21" s="29" t="s">
        <v>946</v>
      </c>
      <c r="BN21" s="22"/>
      <c r="BO21" s="22"/>
      <c r="BP21" s="22"/>
      <c r="BQ21" s="22"/>
      <c r="BR21" s="22"/>
      <c r="BS21" s="22"/>
      <c r="BT21" s="22"/>
      <c r="BU21" s="73"/>
      <c r="BV21" s="22"/>
      <c r="BW21" s="22"/>
      <c r="BX21" s="148"/>
      <c r="BY21" s="129" t="s">
        <v>175</v>
      </c>
      <c r="BZ21" s="29" t="s">
        <v>1500</v>
      </c>
      <c r="CA21" s="29" t="s">
        <v>188</v>
      </c>
      <c r="CB21" s="29" t="s">
        <v>631</v>
      </c>
      <c r="CC21" s="38" t="s">
        <v>927</v>
      </c>
      <c r="CD21" s="73"/>
      <c r="CE21" s="31" t="s">
        <v>1157</v>
      </c>
      <c r="CF21" s="147"/>
      <c r="CG21" s="158"/>
      <c r="CH21" s="22"/>
      <c r="CI21" s="22"/>
      <c r="CJ21" s="22"/>
      <c r="CK21" s="22"/>
      <c r="CL21" s="22"/>
      <c r="CM21" s="73" t="s">
        <v>251</v>
      </c>
      <c r="CN21" s="73"/>
      <c r="CO21" s="73"/>
      <c r="CP21" s="77" t="s">
        <v>871</v>
      </c>
      <c r="CQ21" s="198"/>
    </row>
    <row r="22" spans="1:95" s="205" customFormat="1" ht="40.200000000000003">
      <c r="A22" s="50"/>
      <c r="B22" s="50"/>
      <c r="C22" s="50"/>
      <c r="D22" s="50"/>
      <c r="E22" s="50"/>
      <c r="F22" s="50"/>
      <c r="G22" s="50"/>
      <c r="H22" s="162" t="s">
        <v>137</v>
      </c>
      <c r="I22" s="109" t="s">
        <v>165</v>
      </c>
      <c r="J22" s="29" t="s">
        <v>165</v>
      </c>
      <c r="K22" s="29" t="s">
        <v>165</v>
      </c>
      <c r="L22" s="29" t="s">
        <v>165</v>
      </c>
      <c r="M22" s="29" t="s">
        <v>165</v>
      </c>
      <c r="N22" s="29" t="s">
        <v>165</v>
      </c>
      <c r="O22" s="29" t="s">
        <v>165</v>
      </c>
      <c r="P22" s="29" t="s">
        <v>165</v>
      </c>
      <c r="Q22" s="141" t="s">
        <v>165</v>
      </c>
      <c r="R22" s="129"/>
      <c r="S22" s="29" t="s">
        <v>306</v>
      </c>
      <c r="T22" s="29" t="s">
        <v>393</v>
      </c>
      <c r="U22" s="22"/>
      <c r="V22" s="22"/>
      <c r="W22" s="22"/>
      <c r="X22" s="186" t="s">
        <v>141</v>
      </c>
      <c r="Y22" s="158"/>
      <c r="Z22" s="22"/>
      <c r="AA22" s="22"/>
      <c r="AB22" s="22"/>
      <c r="AC22" s="22"/>
      <c r="AD22" s="22"/>
      <c r="AE22" s="22"/>
      <c r="AF22" s="22"/>
      <c r="AG22" s="22"/>
      <c r="AH22" s="22"/>
      <c r="AI22" s="77"/>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148"/>
      <c r="BY22" s="158"/>
      <c r="BZ22" s="22"/>
      <c r="CA22" s="22" t="s">
        <v>757</v>
      </c>
      <c r="CB22" s="29" t="s">
        <v>632</v>
      </c>
      <c r="CC22" s="8" t="s">
        <v>928</v>
      </c>
      <c r="CD22" s="22"/>
      <c r="CE22" s="31" t="s">
        <v>1158</v>
      </c>
      <c r="CF22" s="148"/>
      <c r="CG22" s="158"/>
      <c r="CH22" s="22"/>
      <c r="CI22" s="22"/>
      <c r="CJ22" s="22"/>
      <c r="CK22" s="22"/>
      <c r="CL22" s="22"/>
      <c r="CM22" s="22"/>
      <c r="CN22" s="22"/>
      <c r="CO22" s="22"/>
      <c r="CP22" s="77" t="s">
        <v>872</v>
      </c>
      <c r="CQ22" s="158"/>
    </row>
    <row r="23" spans="1:95" s="201" customFormat="1" ht="28.8">
      <c r="A23" s="50"/>
      <c r="B23" s="50"/>
      <c r="C23" s="50"/>
      <c r="D23" s="50"/>
      <c r="E23" s="50"/>
      <c r="F23" s="50"/>
      <c r="G23" s="50"/>
      <c r="H23" s="162" t="s">
        <v>168</v>
      </c>
      <c r="I23" s="109" t="s">
        <v>213</v>
      </c>
      <c r="J23" s="29" t="s">
        <v>213</v>
      </c>
      <c r="K23" s="29" t="s">
        <v>213</v>
      </c>
      <c r="L23" s="29" t="s">
        <v>213</v>
      </c>
      <c r="M23" s="29" t="s">
        <v>213</v>
      </c>
      <c r="N23" s="29" t="s">
        <v>213</v>
      </c>
      <c r="O23" s="29" t="s">
        <v>213</v>
      </c>
      <c r="P23" s="29" t="s">
        <v>213</v>
      </c>
      <c r="Q23" s="141" t="s">
        <v>213</v>
      </c>
      <c r="R23" s="178" t="s">
        <v>858</v>
      </c>
      <c r="S23" s="29" t="s">
        <v>306</v>
      </c>
      <c r="T23" s="20"/>
      <c r="U23" s="20"/>
      <c r="V23" s="29" t="s">
        <v>247</v>
      </c>
      <c r="W23" s="20"/>
      <c r="X23" s="144"/>
      <c r="Y23" s="130"/>
      <c r="Z23" s="20"/>
      <c r="AA23" s="20"/>
      <c r="AB23" s="20"/>
      <c r="AC23" s="20"/>
      <c r="AD23" s="20"/>
      <c r="AE23" s="20"/>
      <c r="AF23" s="20"/>
      <c r="AG23" s="20"/>
      <c r="AH23" s="20"/>
      <c r="AI23" s="20"/>
      <c r="AJ23" s="20"/>
      <c r="AK23" s="20"/>
      <c r="AL23" s="29"/>
      <c r="AM23" s="29" t="s">
        <v>1044</v>
      </c>
      <c r="AN23" s="29" t="s">
        <v>1044</v>
      </c>
      <c r="AO23" s="29" t="s">
        <v>1044</v>
      </c>
      <c r="AP23" s="29" t="s">
        <v>1044</v>
      </c>
      <c r="AQ23" s="29" t="s">
        <v>1044</v>
      </c>
      <c r="AR23" s="29" t="s">
        <v>1044</v>
      </c>
      <c r="AS23" s="29" t="s">
        <v>1044</v>
      </c>
      <c r="AT23" s="29" t="s">
        <v>1044</v>
      </c>
      <c r="AU23" s="29" t="s">
        <v>1044</v>
      </c>
      <c r="AV23" s="29" t="s">
        <v>1044</v>
      </c>
      <c r="AW23" s="29" t="s">
        <v>1044</v>
      </c>
      <c r="AX23" s="20"/>
      <c r="AY23" s="20" t="s">
        <v>892</v>
      </c>
      <c r="AZ23" s="20"/>
      <c r="BA23" s="20"/>
      <c r="BB23" s="20" t="s">
        <v>892</v>
      </c>
      <c r="BC23" s="20"/>
      <c r="BD23" s="20"/>
      <c r="BE23" s="20"/>
      <c r="BF23" s="58" t="s">
        <v>805</v>
      </c>
      <c r="BG23" s="58" t="s">
        <v>805</v>
      </c>
      <c r="BH23" s="58" t="s">
        <v>805</v>
      </c>
      <c r="BI23" s="58" t="s">
        <v>805</v>
      </c>
      <c r="BJ23" s="20"/>
      <c r="BK23" s="20"/>
      <c r="BL23" s="20"/>
      <c r="BM23" s="20"/>
      <c r="BN23" s="20"/>
      <c r="BO23" s="20"/>
      <c r="BP23" s="20"/>
      <c r="BQ23" s="20"/>
      <c r="BR23" s="20"/>
      <c r="BS23" s="20"/>
      <c r="BT23" s="20"/>
      <c r="BU23" s="29"/>
      <c r="BV23" s="20"/>
      <c r="BW23" s="20"/>
      <c r="BX23" s="144"/>
      <c r="BY23" s="130"/>
      <c r="BZ23" s="20"/>
      <c r="CA23" s="20"/>
      <c r="CB23" s="20"/>
      <c r="CC23" s="29"/>
      <c r="CD23" s="29"/>
      <c r="CE23" s="28"/>
      <c r="CF23" s="141"/>
      <c r="CG23" s="130"/>
      <c r="CH23" s="20"/>
      <c r="CI23" s="20"/>
      <c r="CJ23" s="20"/>
      <c r="CK23" s="20"/>
      <c r="CL23" s="20"/>
      <c r="CM23" s="29"/>
      <c r="CN23" s="29"/>
      <c r="CO23" s="29"/>
      <c r="CP23" s="20"/>
      <c r="CQ23" s="129"/>
    </row>
    <row r="24" spans="1:95" s="201" customFormat="1" ht="273.60000000000002">
      <c r="A24" s="50"/>
      <c r="B24" s="50"/>
      <c r="C24" s="50"/>
      <c r="D24" s="50"/>
      <c r="E24" s="50"/>
      <c r="F24" s="50"/>
      <c r="G24" s="50"/>
      <c r="H24" s="162" t="s">
        <v>28</v>
      </c>
      <c r="I24" s="169" t="s">
        <v>182</v>
      </c>
      <c r="J24" s="28" t="s">
        <v>182</v>
      </c>
      <c r="K24" s="28" t="s">
        <v>182</v>
      </c>
      <c r="L24" s="28" t="s">
        <v>182</v>
      </c>
      <c r="M24" s="28" t="s">
        <v>182</v>
      </c>
      <c r="N24" s="20" t="s">
        <v>182</v>
      </c>
      <c r="O24" s="20" t="s">
        <v>182</v>
      </c>
      <c r="P24" s="20" t="s">
        <v>182</v>
      </c>
      <c r="Q24" s="144" t="s">
        <v>182</v>
      </c>
      <c r="R24" s="179" t="s">
        <v>859</v>
      </c>
      <c r="S24" s="20" t="s">
        <v>307</v>
      </c>
      <c r="T24" s="20" t="s">
        <v>180</v>
      </c>
      <c r="U24" s="20"/>
      <c r="V24" s="20"/>
      <c r="W24" s="20"/>
      <c r="X24" s="144" t="s">
        <v>140</v>
      </c>
      <c r="Y24" s="130" t="s">
        <v>189</v>
      </c>
      <c r="Z24" s="20"/>
      <c r="AA24" s="20"/>
      <c r="AB24" s="20"/>
      <c r="AC24" s="20" t="s">
        <v>881</v>
      </c>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t="s">
        <v>893</v>
      </c>
      <c r="BC24" s="20"/>
      <c r="BD24" s="20"/>
      <c r="BE24" s="20"/>
      <c r="BF24" s="67" t="s">
        <v>806</v>
      </c>
      <c r="BG24" s="67" t="s">
        <v>806</v>
      </c>
      <c r="BH24" s="67" t="s">
        <v>806</v>
      </c>
      <c r="BI24" s="67" t="s">
        <v>806</v>
      </c>
      <c r="BJ24" s="20"/>
      <c r="BK24" s="20" t="s">
        <v>850</v>
      </c>
      <c r="BL24" s="20"/>
      <c r="BM24" s="20"/>
      <c r="BN24" s="20"/>
      <c r="BO24" s="20"/>
      <c r="BP24" s="20"/>
      <c r="BQ24" s="20"/>
      <c r="BR24" s="20" t="s">
        <v>773</v>
      </c>
      <c r="BS24" s="20" t="s">
        <v>773</v>
      </c>
      <c r="BT24" s="20" t="s">
        <v>773</v>
      </c>
      <c r="BU24" s="20"/>
      <c r="BV24" s="20" t="s">
        <v>995</v>
      </c>
      <c r="BW24" s="20"/>
      <c r="BX24" s="144" t="s">
        <v>851</v>
      </c>
      <c r="BY24" s="130" t="s">
        <v>183</v>
      </c>
      <c r="BZ24" s="20" t="s">
        <v>1501</v>
      </c>
      <c r="CA24" s="20" t="s">
        <v>758</v>
      </c>
      <c r="CB24" s="20" t="s">
        <v>633</v>
      </c>
      <c r="CC24" s="20" t="s">
        <v>929</v>
      </c>
      <c r="CD24" s="20"/>
      <c r="CE24" s="28" t="s">
        <v>1159</v>
      </c>
      <c r="CF24" s="144"/>
      <c r="CG24" s="130"/>
      <c r="CH24" s="20"/>
      <c r="CI24" s="20"/>
      <c r="CJ24" s="20"/>
      <c r="CK24" s="20"/>
      <c r="CL24" s="20"/>
      <c r="CM24" s="20"/>
      <c r="CN24" s="20"/>
      <c r="CO24" s="20"/>
      <c r="CP24" s="20" t="s">
        <v>873</v>
      </c>
      <c r="CQ24" s="130"/>
    </row>
    <row r="25" spans="1:95" s="201" customFormat="1" ht="28.8">
      <c r="A25" s="50"/>
      <c r="B25" s="50"/>
      <c r="C25" s="50"/>
      <c r="D25" s="50"/>
      <c r="E25" s="50"/>
      <c r="F25" s="50"/>
      <c r="G25" s="50"/>
      <c r="H25" s="162" t="s">
        <v>169</v>
      </c>
      <c r="I25" s="172" t="s">
        <v>214</v>
      </c>
      <c r="J25" s="58" t="s">
        <v>214</v>
      </c>
      <c r="K25" s="58" t="s">
        <v>214</v>
      </c>
      <c r="L25" s="58" t="s">
        <v>214</v>
      </c>
      <c r="M25" s="58" t="s">
        <v>214</v>
      </c>
      <c r="N25" s="58" t="s">
        <v>214</v>
      </c>
      <c r="O25" s="58" t="s">
        <v>214</v>
      </c>
      <c r="P25" s="58" t="s">
        <v>214</v>
      </c>
      <c r="Q25" s="141" t="s">
        <v>214</v>
      </c>
      <c r="R25" s="129"/>
      <c r="S25" s="29" t="s">
        <v>306</v>
      </c>
      <c r="T25" s="20"/>
      <c r="U25" s="20"/>
      <c r="V25" s="20"/>
      <c r="W25" s="20"/>
      <c r="X25" s="144"/>
      <c r="Y25" s="130"/>
      <c r="Z25" s="20"/>
      <c r="AA25" s="20"/>
      <c r="AB25" s="20"/>
      <c r="AC25" s="20" t="s">
        <v>882</v>
      </c>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9" t="s">
        <v>769</v>
      </c>
      <c r="BS25" s="29" t="s">
        <v>769</v>
      </c>
      <c r="BT25" s="29" t="s">
        <v>769</v>
      </c>
      <c r="BU25" s="20"/>
      <c r="BV25" s="20" t="s">
        <v>769</v>
      </c>
      <c r="BW25" s="20"/>
      <c r="BX25" s="144"/>
      <c r="BY25" s="130"/>
      <c r="BZ25" s="20"/>
      <c r="CA25" s="20"/>
      <c r="CB25" s="29" t="s">
        <v>634</v>
      </c>
      <c r="CC25" s="20"/>
      <c r="CD25" s="20"/>
      <c r="CE25" s="28"/>
      <c r="CF25" s="144"/>
      <c r="CG25" s="130"/>
      <c r="CH25" s="20"/>
      <c r="CI25" s="20"/>
      <c r="CJ25" s="20"/>
      <c r="CK25" s="20"/>
      <c r="CL25" s="20"/>
      <c r="CM25" s="20"/>
      <c r="CN25" s="20"/>
      <c r="CO25" s="20"/>
      <c r="CP25" s="20"/>
      <c r="CQ25" s="130"/>
    </row>
    <row r="26" spans="1:95" s="201" customFormat="1">
      <c r="A26" s="50"/>
      <c r="B26" s="50"/>
      <c r="C26" s="50"/>
      <c r="D26" s="50"/>
      <c r="E26" s="50"/>
      <c r="F26" s="50"/>
      <c r="G26" s="50"/>
      <c r="H26" s="162" t="s">
        <v>170</v>
      </c>
      <c r="I26" s="173" t="s">
        <v>195</v>
      </c>
      <c r="J26" s="74" t="s">
        <v>195</v>
      </c>
      <c r="K26" s="74" t="s">
        <v>195</v>
      </c>
      <c r="L26" s="74" t="s">
        <v>195</v>
      </c>
      <c r="M26" s="74" t="s">
        <v>195</v>
      </c>
      <c r="N26" s="74" t="s">
        <v>195</v>
      </c>
      <c r="O26" s="74" t="s">
        <v>195</v>
      </c>
      <c r="P26" s="74" t="s">
        <v>195</v>
      </c>
      <c r="Q26" s="187" t="s">
        <v>195</v>
      </c>
      <c r="R26" s="130"/>
      <c r="S26" s="20" t="s">
        <v>142</v>
      </c>
      <c r="T26" s="20" t="s">
        <v>382</v>
      </c>
      <c r="U26" s="20"/>
      <c r="V26" s="20"/>
      <c r="W26" s="20" t="s">
        <v>190</v>
      </c>
      <c r="X26" s="144" t="s">
        <v>220</v>
      </c>
      <c r="Y26" s="130"/>
      <c r="Z26" s="20"/>
      <c r="AA26" s="20"/>
      <c r="AB26" s="20"/>
      <c r="AC26" s="20"/>
      <c r="AD26" s="20" t="s">
        <v>382</v>
      </c>
      <c r="AE26" s="20" t="s">
        <v>382</v>
      </c>
      <c r="AF26" s="20" t="s">
        <v>886</v>
      </c>
      <c r="AG26" s="20"/>
      <c r="AH26" s="20"/>
      <c r="AI26" s="20" t="s">
        <v>1099</v>
      </c>
      <c r="AJ26" s="20"/>
      <c r="AK26" s="20"/>
      <c r="AL26" s="20"/>
      <c r="AM26" s="20" t="s">
        <v>1045</v>
      </c>
      <c r="AN26" s="20" t="s">
        <v>1045</v>
      </c>
      <c r="AO26" s="20" t="s">
        <v>1045</v>
      </c>
      <c r="AP26" s="20" t="s">
        <v>1045</v>
      </c>
      <c r="AQ26" s="20" t="s">
        <v>1045</v>
      </c>
      <c r="AR26" s="20" t="s">
        <v>1045</v>
      </c>
      <c r="AS26" s="20" t="s">
        <v>1045</v>
      </c>
      <c r="AT26" s="20" t="s">
        <v>1045</v>
      </c>
      <c r="AU26" s="20" t="s">
        <v>1045</v>
      </c>
      <c r="AV26" s="20" t="s">
        <v>1045</v>
      </c>
      <c r="AW26" s="20" t="s">
        <v>1045</v>
      </c>
      <c r="AX26" s="20"/>
      <c r="AY26" s="20"/>
      <c r="AZ26" s="20"/>
      <c r="BA26" s="20"/>
      <c r="BB26" s="20"/>
      <c r="BC26" s="20"/>
      <c r="BD26" s="20"/>
      <c r="BE26" s="20"/>
      <c r="BF26" s="20"/>
      <c r="BG26" s="20"/>
      <c r="BH26" s="20"/>
      <c r="BI26" s="20"/>
      <c r="BJ26" s="20"/>
      <c r="BK26" s="20"/>
      <c r="BL26" s="20"/>
      <c r="BM26" s="20"/>
      <c r="BN26" s="20" t="s">
        <v>864</v>
      </c>
      <c r="BO26" s="20"/>
      <c r="BP26" s="20"/>
      <c r="BQ26" s="20"/>
      <c r="BR26" s="20"/>
      <c r="BS26" s="20"/>
      <c r="BT26" s="20"/>
      <c r="BU26" s="20"/>
      <c r="BV26" s="20"/>
      <c r="BW26" s="20"/>
      <c r="BX26" s="144"/>
      <c r="BY26" s="130"/>
      <c r="BZ26" s="20" t="s">
        <v>1502</v>
      </c>
      <c r="CA26" s="20" t="s">
        <v>759</v>
      </c>
      <c r="CB26" s="20" t="s">
        <v>635</v>
      </c>
      <c r="CC26" s="20" t="s">
        <v>930</v>
      </c>
      <c r="CD26" s="20"/>
      <c r="CE26" s="28" t="s">
        <v>142</v>
      </c>
      <c r="CF26" s="144"/>
      <c r="CG26" s="130"/>
      <c r="CH26" s="20"/>
      <c r="CI26" s="20"/>
      <c r="CJ26" s="20"/>
      <c r="CK26" s="20"/>
      <c r="CL26" s="20"/>
      <c r="CM26" s="20"/>
      <c r="CN26" s="20"/>
      <c r="CO26" s="20"/>
      <c r="CP26" s="20"/>
      <c r="CQ26" s="130"/>
    </row>
    <row r="27" spans="1:95" s="201" customFormat="1" ht="28.8">
      <c r="A27" s="50"/>
      <c r="B27" s="50"/>
      <c r="C27" s="50"/>
      <c r="D27" s="50"/>
      <c r="E27" s="50"/>
      <c r="F27" s="50"/>
      <c r="G27" s="50"/>
      <c r="H27" s="162" t="s">
        <v>191</v>
      </c>
      <c r="I27" s="169" t="s">
        <v>196</v>
      </c>
      <c r="J27" s="28" t="s">
        <v>196</v>
      </c>
      <c r="K27" s="28" t="s">
        <v>196</v>
      </c>
      <c r="L27" s="28" t="s">
        <v>196</v>
      </c>
      <c r="M27" s="28" t="s">
        <v>196</v>
      </c>
      <c r="N27" s="28" t="s">
        <v>196</v>
      </c>
      <c r="O27" s="28" t="s">
        <v>196</v>
      </c>
      <c r="P27" s="28" t="s">
        <v>196</v>
      </c>
      <c r="Q27" s="188" t="s">
        <v>196</v>
      </c>
      <c r="R27" s="130"/>
      <c r="S27" s="20" t="s">
        <v>203</v>
      </c>
      <c r="T27" s="20" t="s">
        <v>383</v>
      </c>
      <c r="U27" s="20"/>
      <c r="V27" s="20"/>
      <c r="W27" s="20" t="s">
        <v>192</v>
      </c>
      <c r="X27" s="144"/>
      <c r="Y27" s="130"/>
      <c r="Z27" s="20"/>
      <c r="AA27" s="20"/>
      <c r="AB27" s="20"/>
      <c r="AC27" s="20"/>
      <c r="AD27" s="20" t="s">
        <v>383</v>
      </c>
      <c r="AE27" s="20" t="s">
        <v>383</v>
      </c>
      <c r="AF27" s="20" t="s">
        <v>887</v>
      </c>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144"/>
      <c r="BY27" s="130"/>
      <c r="BZ27" s="20"/>
      <c r="CA27" s="20" t="s">
        <v>760</v>
      </c>
      <c r="CB27" s="20" t="s">
        <v>636</v>
      </c>
      <c r="CC27" s="20" t="s">
        <v>931</v>
      </c>
      <c r="CD27" s="20"/>
      <c r="CE27" s="28" t="s">
        <v>1160</v>
      </c>
      <c r="CF27" s="144"/>
      <c r="CG27" s="130"/>
      <c r="CH27" s="20"/>
      <c r="CI27" s="20"/>
      <c r="CJ27" s="20"/>
      <c r="CK27" s="20"/>
      <c r="CL27" s="20"/>
      <c r="CM27" s="20"/>
      <c r="CN27" s="20"/>
      <c r="CO27" s="20"/>
      <c r="CP27" s="20"/>
      <c r="CQ27" s="130"/>
    </row>
    <row r="28" spans="1:95" s="201" customFormat="1" ht="28.8">
      <c r="A28" s="50"/>
      <c r="B28" s="50"/>
      <c r="C28" s="50"/>
      <c r="D28" s="50"/>
      <c r="E28" s="50"/>
      <c r="F28" s="50"/>
      <c r="G28" s="50"/>
      <c r="H28" s="162" t="s">
        <v>193</v>
      </c>
      <c r="I28" s="169" t="s">
        <v>197</v>
      </c>
      <c r="J28" s="28" t="s">
        <v>197</v>
      </c>
      <c r="K28" s="28" t="s">
        <v>197</v>
      </c>
      <c r="L28" s="28" t="s">
        <v>197</v>
      </c>
      <c r="M28" s="28" t="s">
        <v>197</v>
      </c>
      <c r="N28" s="28" t="s">
        <v>197</v>
      </c>
      <c r="O28" s="28" t="s">
        <v>197</v>
      </c>
      <c r="P28" s="28" t="s">
        <v>197</v>
      </c>
      <c r="Q28" s="188" t="s">
        <v>197</v>
      </c>
      <c r="R28" s="130"/>
      <c r="S28" s="20" t="s">
        <v>204</v>
      </c>
      <c r="T28" s="20" t="s">
        <v>384</v>
      </c>
      <c r="U28" s="20"/>
      <c r="V28" s="20"/>
      <c r="W28" s="20" t="s">
        <v>194</v>
      </c>
      <c r="X28" s="144"/>
      <c r="Y28" s="130"/>
      <c r="Z28" s="20"/>
      <c r="AA28" s="20"/>
      <c r="AB28" s="20"/>
      <c r="AC28" s="20"/>
      <c r="AD28" s="20" t="s">
        <v>384</v>
      </c>
      <c r="AE28" s="20" t="s">
        <v>384</v>
      </c>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t="s">
        <v>865</v>
      </c>
      <c r="BO28" s="20"/>
      <c r="BP28" s="20"/>
      <c r="BQ28" s="20"/>
      <c r="BR28" s="20"/>
      <c r="BS28" s="20"/>
      <c r="BT28" s="20"/>
      <c r="BU28" s="20"/>
      <c r="BV28" s="20"/>
      <c r="BW28" s="20"/>
      <c r="BX28" s="144"/>
      <c r="BY28" s="130"/>
      <c r="BZ28" s="20"/>
      <c r="CA28" s="20" t="s">
        <v>761</v>
      </c>
      <c r="CB28" s="20"/>
      <c r="CC28" s="20"/>
      <c r="CD28" s="20"/>
      <c r="CE28" s="28"/>
      <c r="CF28" s="144"/>
      <c r="CG28" s="130"/>
      <c r="CH28" s="20"/>
      <c r="CI28" s="20"/>
      <c r="CJ28" s="20"/>
      <c r="CK28" s="20"/>
      <c r="CL28" s="20"/>
      <c r="CM28" s="20"/>
      <c r="CN28" s="20"/>
      <c r="CO28" s="20"/>
      <c r="CP28" s="20"/>
      <c r="CQ28" s="130"/>
    </row>
    <row r="29" spans="1:95" s="201" customFormat="1">
      <c r="A29" s="50"/>
      <c r="B29" s="50"/>
      <c r="C29" s="50"/>
      <c r="D29" s="50"/>
      <c r="E29" s="50"/>
      <c r="F29" s="50"/>
      <c r="G29" s="50"/>
      <c r="H29" s="162" t="s">
        <v>171</v>
      </c>
      <c r="I29" s="174" t="s">
        <v>198</v>
      </c>
      <c r="J29" s="30" t="s">
        <v>198</v>
      </c>
      <c r="K29" s="30" t="s">
        <v>198</v>
      </c>
      <c r="L29" s="30" t="s">
        <v>198</v>
      </c>
      <c r="M29" s="30" t="s">
        <v>198</v>
      </c>
      <c r="N29" s="30" t="s">
        <v>198</v>
      </c>
      <c r="O29" s="30" t="s">
        <v>198</v>
      </c>
      <c r="P29" s="30" t="s">
        <v>198</v>
      </c>
      <c r="Q29" s="189" t="s">
        <v>198</v>
      </c>
      <c r="R29" s="180"/>
      <c r="S29" s="32" t="s">
        <v>205</v>
      </c>
      <c r="T29" s="32" t="s">
        <v>385</v>
      </c>
      <c r="U29" s="20"/>
      <c r="V29" s="20"/>
      <c r="W29" s="20"/>
      <c r="X29" s="144"/>
      <c r="Y29" s="130"/>
      <c r="Z29" s="20"/>
      <c r="AA29" s="20"/>
      <c r="AB29" s="20"/>
      <c r="AC29" s="20"/>
      <c r="AD29" s="32" t="s">
        <v>385</v>
      </c>
      <c r="AE29" s="32" t="s">
        <v>385</v>
      </c>
      <c r="AF29" s="20"/>
      <c r="AG29" s="20"/>
      <c r="AH29" s="20"/>
      <c r="AI29" s="78"/>
      <c r="AJ29" s="20"/>
      <c r="AK29" s="20"/>
      <c r="AL29" s="20"/>
      <c r="AM29" s="20"/>
      <c r="AN29" s="20"/>
      <c r="AO29" s="20"/>
      <c r="AP29" s="20"/>
      <c r="AQ29" s="20"/>
      <c r="AR29" s="20"/>
      <c r="AS29" s="20"/>
      <c r="AT29" s="20"/>
      <c r="AU29" s="20"/>
      <c r="AV29" s="20"/>
      <c r="AW29" s="20"/>
      <c r="AX29" s="20"/>
      <c r="AY29" s="20"/>
      <c r="AZ29" s="20"/>
      <c r="BA29" s="20"/>
      <c r="BB29" s="20" t="s">
        <v>894</v>
      </c>
      <c r="BC29" s="20"/>
      <c r="BD29" s="20"/>
      <c r="BE29" s="20"/>
      <c r="BF29" s="20"/>
      <c r="BG29" s="20"/>
      <c r="BH29" s="20"/>
      <c r="BI29" s="20"/>
      <c r="BJ29" s="20"/>
      <c r="BK29" s="20"/>
      <c r="BL29" s="20"/>
      <c r="BM29" s="20"/>
      <c r="BN29" s="20" t="s">
        <v>866</v>
      </c>
      <c r="BO29" s="20"/>
      <c r="BP29" s="20"/>
      <c r="BQ29" s="20"/>
      <c r="BR29" s="20"/>
      <c r="BS29" s="20"/>
      <c r="BT29" s="20"/>
      <c r="BU29" s="20"/>
      <c r="BV29" s="20"/>
      <c r="BW29" s="20"/>
      <c r="BX29" s="144"/>
      <c r="BY29" s="130"/>
      <c r="BZ29" s="20"/>
      <c r="CA29" s="20" t="s">
        <v>762</v>
      </c>
      <c r="CB29" s="20"/>
      <c r="CC29" s="20" t="s">
        <v>114</v>
      </c>
      <c r="CD29" s="20"/>
      <c r="CE29" s="28">
        <v>17194824552</v>
      </c>
      <c r="CF29" s="144"/>
      <c r="CG29" s="130"/>
      <c r="CH29" s="20"/>
      <c r="CI29" s="20"/>
      <c r="CJ29" s="20"/>
      <c r="CK29" s="20"/>
      <c r="CL29" s="20"/>
      <c r="CM29" s="20"/>
      <c r="CN29" s="20"/>
      <c r="CO29" s="20"/>
      <c r="CP29" s="78" t="s">
        <v>874</v>
      </c>
      <c r="CQ29" s="130"/>
    </row>
    <row r="30" spans="1:95" s="201" customFormat="1">
      <c r="A30" s="50"/>
      <c r="B30" s="50"/>
      <c r="C30" s="50"/>
      <c r="D30" s="50"/>
      <c r="E30" s="50"/>
      <c r="F30" s="50"/>
      <c r="G30" s="50"/>
      <c r="H30" s="162" t="s">
        <v>172</v>
      </c>
      <c r="I30" s="175" t="s">
        <v>199</v>
      </c>
      <c r="J30" s="31" t="s">
        <v>199</v>
      </c>
      <c r="K30" s="31" t="s">
        <v>199</v>
      </c>
      <c r="L30" s="31" t="s">
        <v>199</v>
      </c>
      <c r="M30" s="31" t="s">
        <v>199</v>
      </c>
      <c r="N30" s="31" t="s">
        <v>199</v>
      </c>
      <c r="O30" s="31" t="s">
        <v>199</v>
      </c>
      <c r="P30" s="31" t="s">
        <v>199</v>
      </c>
      <c r="Q30" s="190" t="s">
        <v>199</v>
      </c>
      <c r="R30" s="129" t="s">
        <v>860</v>
      </c>
      <c r="S30" s="29" t="s">
        <v>104</v>
      </c>
      <c r="T30" s="73" t="s">
        <v>386</v>
      </c>
      <c r="U30" s="20"/>
      <c r="V30" s="20"/>
      <c r="W30" s="29" t="s">
        <v>200</v>
      </c>
      <c r="X30" s="141" t="s">
        <v>219</v>
      </c>
      <c r="Y30" s="130"/>
      <c r="Z30" s="20"/>
      <c r="AA30" s="20"/>
      <c r="AB30" s="20"/>
      <c r="AC30" s="20"/>
      <c r="AD30" s="58" t="s">
        <v>386</v>
      </c>
      <c r="AE30" s="58" t="s">
        <v>386</v>
      </c>
      <c r="AF30" s="29" t="s">
        <v>888</v>
      </c>
      <c r="AG30" s="20"/>
      <c r="AH30" s="20"/>
      <c r="AI30" s="78"/>
      <c r="AJ30" s="20"/>
      <c r="AK30" s="20"/>
      <c r="AL30" s="29"/>
      <c r="AM30" s="29" t="s">
        <v>1046</v>
      </c>
      <c r="AN30" s="29" t="s">
        <v>1046</v>
      </c>
      <c r="AO30" s="29" t="s">
        <v>1046</v>
      </c>
      <c r="AP30" s="29" t="s">
        <v>1046</v>
      </c>
      <c r="AQ30" s="29" t="s">
        <v>1046</v>
      </c>
      <c r="AR30" s="29" t="s">
        <v>1046</v>
      </c>
      <c r="AS30" s="29" t="s">
        <v>1046</v>
      </c>
      <c r="AT30" s="29" t="s">
        <v>1046</v>
      </c>
      <c r="AU30" s="29" t="s">
        <v>1046</v>
      </c>
      <c r="AV30" s="29" t="s">
        <v>1046</v>
      </c>
      <c r="AW30" s="29" t="s">
        <v>1046</v>
      </c>
      <c r="AX30" s="20"/>
      <c r="AY30" s="20"/>
      <c r="AZ30" s="20"/>
      <c r="BA30" s="20"/>
      <c r="BB30" s="20"/>
      <c r="BC30" s="20"/>
      <c r="BD30" s="20"/>
      <c r="BE30" s="20"/>
      <c r="BF30" s="20"/>
      <c r="BG30" s="20"/>
      <c r="BH30" s="20"/>
      <c r="BI30" s="20"/>
      <c r="BJ30" s="20"/>
      <c r="BK30" s="20"/>
      <c r="BL30" s="20"/>
      <c r="BM30" s="20"/>
      <c r="BN30" s="76" t="s">
        <v>867</v>
      </c>
      <c r="BO30" s="20"/>
      <c r="BP30" s="20"/>
      <c r="BQ30" s="20"/>
      <c r="BR30" s="20"/>
      <c r="BS30" s="20"/>
      <c r="BT30" s="20"/>
      <c r="BU30" s="20"/>
      <c r="BV30" s="20"/>
      <c r="BW30" s="20"/>
      <c r="BX30" s="144"/>
      <c r="BY30" s="130"/>
      <c r="BZ30" s="29" t="s">
        <v>1503</v>
      </c>
      <c r="CA30" s="29" t="s">
        <v>763</v>
      </c>
      <c r="CB30" s="20" t="s">
        <v>637</v>
      </c>
      <c r="CC30" s="29" t="s">
        <v>115</v>
      </c>
      <c r="CD30" s="20"/>
      <c r="CE30" s="31" t="s">
        <v>1161</v>
      </c>
      <c r="CF30" s="144"/>
      <c r="CG30" s="130"/>
      <c r="CH30" s="20"/>
      <c r="CI30" s="20"/>
      <c r="CJ30" s="20"/>
      <c r="CK30" s="20"/>
      <c r="CL30" s="20"/>
      <c r="CM30" s="20"/>
      <c r="CN30" s="20"/>
      <c r="CO30" s="20"/>
      <c r="CP30" s="78" t="s">
        <v>875</v>
      </c>
      <c r="CQ30" s="130"/>
    </row>
    <row r="31" spans="1:95" s="181" customFormat="1">
      <c r="A31" s="55"/>
      <c r="B31" s="55"/>
      <c r="C31" s="55"/>
      <c r="D31" s="56"/>
      <c r="E31" s="56"/>
      <c r="F31" s="56"/>
      <c r="G31" s="56"/>
      <c r="H31" s="164" t="s">
        <v>216</v>
      </c>
      <c r="I31" s="116"/>
      <c r="J31" s="41"/>
      <c r="K31" s="41"/>
      <c r="L31" s="41"/>
      <c r="M31" s="41"/>
      <c r="N31" s="41"/>
      <c r="O31" s="41"/>
      <c r="P31" s="41"/>
      <c r="Q31" s="149"/>
      <c r="R31" s="132"/>
      <c r="S31" s="41"/>
      <c r="T31" s="41"/>
      <c r="U31" s="41"/>
      <c r="V31" s="41"/>
      <c r="W31" s="41"/>
      <c r="X31" s="149"/>
      <c r="Y31" s="132"/>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149"/>
      <c r="BY31" s="132"/>
      <c r="BZ31" s="41"/>
      <c r="CA31" s="41"/>
      <c r="CB31" s="41"/>
      <c r="CC31" s="41"/>
      <c r="CD31" s="41"/>
      <c r="CE31" s="41"/>
      <c r="CF31" s="149"/>
      <c r="CG31" s="132"/>
      <c r="CH31" s="41"/>
      <c r="CI31" s="41"/>
      <c r="CJ31" s="41"/>
      <c r="CK31" s="41"/>
      <c r="CL31" s="41"/>
      <c r="CM31" s="41"/>
      <c r="CN31" s="41"/>
      <c r="CO31" s="41"/>
      <c r="CP31" s="41"/>
      <c r="CQ31" s="132"/>
    </row>
    <row r="32" spans="1:95">
      <c r="A32" s="57"/>
      <c r="B32" s="57"/>
      <c r="C32" s="57"/>
      <c r="D32" s="57"/>
      <c r="E32" s="57"/>
      <c r="F32" s="57"/>
      <c r="G32" s="57"/>
      <c r="H32" s="83" t="s">
        <v>0</v>
      </c>
      <c r="I32" s="117"/>
      <c r="J32" s="1"/>
      <c r="K32" s="1"/>
      <c r="L32" s="1"/>
      <c r="M32" s="1"/>
      <c r="N32" s="1"/>
      <c r="O32" s="1"/>
      <c r="P32" s="1"/>
      <c r="Q32" s="191" t="s">
        <v>452</v>
      </c>
      <c r="R32" s="133"/>
      <c r="S32" s="1"/>
      <c r="T32" s="1"/>
      <c r="U32" s="1"/>
      <c r="V32" s="1"/>
      <c r="W32" s="1"/>
      <c r="X32" s="150"/>
      <c r="Y32" s="133"/>
      <c r="Z32" s="1"/>
      <c r="AA32" s="1"/>
      <c r="AB32" s="1"/>
      <c r="AC32" s="44" t="s">
        <v>387</v>
      </c>
      <c r="AD32" s="1"/>
      <c r="AE32" s="1"/>
      <c r="AF32" s="1"/>
      <c r="AG32" s="1"/>
      <c r="AH32" s="1"/>
      <c r="AI32" s="1"/>
      <c r="AJ32" s="1"/>
      <c r="AK32" s="1"/>
      <c r="AL32" s="1"/>
      <c r="AM32" s="1"/>
      <c r="AN32" s="80" t="s">
        <v>1209</v>
      </c>
      <c r="AO32" s="1"/>
      <c r="AP32" s="1"/>
      <c r="AQ32" s="1"/>
      <c r="AR32" s="1"/>
      <c r="AS32" s="1"/>
      <c r="AT32" s="1"/>
      <c r="AU32" s="1"/>
      <c r="AV32" s="1"/>
      <c r="AW32" s="44" t="s">
        <v>387</v>
      </c>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50"/>
      <c r="BY32" s="133"/>
      <c r="BZ32" s="1"/>
      <c r="CA32" s="1"/>
      <c r="CB32" s="44" t="s">
        <v>387</v>
      </c>
      <c r="CC32" s="1"/>
      <c r="CD32" s="1"/>
      <c r="CE32" s="44" t="s">
        <v>387</v>
      </c>
      <c r="CF32" s="150"/>
      <c r="CG32" s="133"/>
      <c r="CH32" s="1"/>
      <c r="CI32" s="1"/>
      <c r="CJ32" s="1"/>
      <c r="CK32" s="1"/>
      <c r="CL32" s="1"/>
      <c r="CM32" s="1"/>
      <c r="CN32" s="1"/>
      <c r="CO32" s="1"/>
      <c r="CP32" s="1"/>
      <c r="CQ32" s="133"/>
    </row>
    <row r="33" spans="1:95">
      <c r="A33" s="57"/>
      <c r="B33" s="57"/>
      <c r="C33" s="57"/>
      <c r="D33" s="57"/>
      <c r="E33" s="57"/>
      <c r="F33" s="57"/>
      <c r="G33" s="57"/>
      <c r="H33" s="83" t="s">
        <v>3</v>
      </c>
      <c r="I33" s="117"/>
      <c r="J33" s="1"/>
      <c r="K33" s="1"/>
      <c r="L33" s="1"/>
      <c r="M33" s="1"/>
      <c r="N33" s="1"/>
      <c r="O33" s="1"/>
      <c r="P33" s="1"/>
      <c r="Q33" s="191" t="s">
        <v>452</v>
      </c>
      <c r="R33" s="133"/>
      <c r="S33" s="1"/>
      <c r="T33" s="1"/>
      <c r="U33" s="1"/>
      <c r="V33" s="1"/>
      <c r="W33" s="1"/>
      <c r="X33" s="150"/>
      <c r="Y33" s="133"/>
      <c r="Z33" s="1"/>
      <c r="AA33" s="1"/>
      <c r="AB33" s="1"/>
      <c r="AC33" s="44" t="s">
        <v>387</v>
      </c>
      <c r="AD33" s="1"/>
      <c r="AE33" s="1"/>
      <c r="AF33" s="1"/>
      <c r="AG33" s="1"/>
      <c r="AH33" s="1"/>
      <c r="AI33" s="1"/>
      <c r="AJ33" s="1"/>
      <c r="AK33" s="1"/>
      <c r="AL33" s="1"/>
      <c r="AM33" s="1"/>
      <c r="AN33" s="80" t="s">
        <v>1209</v>
      </c>
      <c r="AO33" s="1"/>
      <c r="AP33" s="1"/>
      <c r="AQ33" s="1"/>
      <c r="AR33" s="1"/>
      <c r="AS33" s="1"/>
      <c r="AT33" s="1"/>
      <c r="AU33" s="1"/>
      <c r="AV33" s="1"/>
      <c r="AW33" s="44" t="s">
        <v>387</v>
      </c>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50"/>
      <c r="BY33" s="133"/>
      <c r="BZ33" s="1"/>
      <c r="CA33" s="1"/>
      <c r="CB33" s="1"/>
      <c r="CC33" s="1"/>
      <c r="CD33" s="1"/>
      <c r="CE33" s="44" t="s">
        <v>387</v>
      </c>
      <c r="CF33" s="150"/>
      <c r="CG33" s="133"/>
      <c r="CH33" s="1"/>
      <c r="CI33" s="1"/>
      <c r="CJ33" s="1"/>
      <c r="CK33" s="1"/>
      <c r="CL33" s="1"/>
      <c r="CM33" s="1"/>
      <c r="CN33" s="1"/>
      <c r="CO33" s="1"/>
      <c r="CP33" s="1"/>
      <c r="CQ33" s="133"/>
    </row>
    <row r="34" spans="1:95">
      <c r="A34" s="57"/>
      <c r="B34" s="57"/>
      <c r="C34" s="57"/>
      <c r="D34" s="57"/>
      <c r="E34" s="57"/>
      <c r="F34" s="57"/>
      <c r="G34" s="57"/>
      <c r="H34" s="83" t="s">
        <v>26</v>
      </c>
      <c r="I34" s="117"/>
      <c r="J34" s="1"/>
      <c r="K34" s="1"/>
      <c r="L34" s="1"/>
      <c r="M34" s="1"/>
      <c r="N34" s="1"/>
      <c r="O34" s="1"/>
      <c r="P34" s="1"/>
      <c r="Q34" s="191" t="s">
        <v>452</v>
      </c>
      <c r="R34" s="133"/>
      <c r="S34" s="1"/>
      <c r="T34" s="1"/>
      <c r="U34" s="1"/>
      <c r="V34" s="1"/>
      <c r="W34" s="1"/>
      <c r="X34" s="150"/>
      <c r="Y34" s="133"/>
      <c r="Z34" s="1"/>
      <c r="AA34" s="1"/>
      <c r="AB34" s="1"/>
      <c r="AC34" s="44" t="s">
        <v>387</v>
      </c>
      <c r="AD34" s="1"/>
      <c r="AE34" s="1"/>
      <c r="AF34" s="1"/>
      <c r="AG34" s="1"/>
      <c r="AH34" s="1"/>
      <c r="AI34" s="1"/>
      <c r="AJ34" s="1"/>
      <c r="AK34" s="1"/>
      <c r="AL34" s="1"/>
      <c r="AM34" s="1"/>
      <c r="AN34" s="80" t="s">
        <v>1209</v>
      </c>
      <c r="AO34" s="1"/>
      <c r="AP34" s="1"/>
      <c r="AQ34" s="1"/>
      <c r="AR34" s="1"/>
      <c r="AS34" s="1"/>
      <c r="AT34" s="1"/>
      <c r="AU34" s="1"/>
      <c r="AV34" s="1"/>
      <c r="AW34" s="44" t="s">
        <v>387</v>
      </c>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50"/>
      <c r="BY34" s="133"/>
      <c r="BZ34" s="1"/>
      <c r="CA34" s="1"/>
      <c r="CB34" s="1"/>
      <c r="CC34" s="1"/>
      <c r="CD34" s="1"/>
      <c r="CE34" s="44" t="s">
        <v>387</v>
      </c>
      <c r="CF34" s="150"/>
      <c r="CG34" s="133"/>
      <c r="CH34" s="1"/>
      <c r="CI34" s="1"/>
      <c r="CJ34" s="1"/>
      <c r="CK34" s="1"/>
      <c r="CL34" s="1"/>
      <c r="CM34" s="1"/>
      <c r="CN34" s="1"/>
      <c r="CO34" s="1"/>
      <c r="CP34" s="1"/>
      <c r="CQ34" s="133"/>
    </row>
    <row r="35" spans="1:95">
      <c r="A35" s="57"/>
      <c r="B35" s="57"/>
      <c r="C35" s="57"/>
      <c r="D35" s="57"/>
      <c r="E35" s="57"/>
      <c r="F35" s="57"/>
      <c r="G35" s="57"/>
      <c r="H35" s="83" t="s">
        <v>27</v>
      </c>
      <c r="I35" s="117"/>
      <c r="J35" s="1"/>
      <c r="K35" s="1"/>
      <c r="L35" s="1"/>
      <c r="M35" s="1"/>
      <c r="N35" s="1"/>
      <c r="O35" s="1"/>
      <c r="P35" s="1"/>
      <c r="Q35" s="191" t="s">
        <v>452</v>
      </c>
      <c r="R35" s="133"/>
      <c r="S35" s="1"/>
      <c r="T35" s="1"/>
      <c r="U35" s="1"/>
      <c r="V35" s="1"/>
      <c r="W35" s="1"/>
      <c r="X35" s="150"/>
      <c r="Y35" s="133"/>
      <c r="Z35" s="1"/>
      <c r="AA35" s="1"/>
      <c r="AB35" s="1"/>
      <c r="AC35" s="44" t="s">
        <v>387</v>
      </c>
      <c r="AD35" s="1"/>
      <c r="AE35" s="1"/>
      <c r="AF35" s="1"/>
      <c r="AG35" s="1"/>
      <c r="AH35" s="1"/>
      <c r="AI35" s="1"/>
      <c r="AJ35" s="1"/>
      <c r="AK35" s="1"/>
      <c r="AL35" s="1"/>
      <c r="AM35" s="1"/>
      <c r="AN35" s="80" t="s">
        <v>1209</v>
      </c>
      <c r="AO35" s="1"/>
      <c r="AP35" s="1"/>
      <c r="AQ35" s="1"/>
      <c r="AR35" s="1"/>
      <c r="AS35" s="1"/>
      <c r="AT35" s="1"/>
      <c r="AU35" s="1"/>
      <c r="AV35" s="1"/>
      <c r="AW35" s="44" t="s">
        <v>387</v>
      </c>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50"/>
      <c r="BY35" s="133"/>
      <c r="BZ35" s="1"/>
      <c r="CA35" s="1"/>
      <c r="CB35" s="1"/>
      <c r="CC35" s="1"/>
      <c r="CD35" s="1"/>
      <c r="CE35" s="44" t="s">
        <v>387</v>
      </c>
      <c r="CF35" s="150"/>
      <c r="CG35" s="133"/>
      <c r="CH35" s="1"/>
      <c r="CI35" s="1"/>
      <c r="CJ35" s="1"/>
      <c r="CK35" s="1"/>
      <c r="CL35" s="1"/>
      <c r="CM35" s="1"/>
      <c r="CN35" s="1"/>
      <c r="CO35" s="1"/>
      <c r="CP35" s="1"/>
      <c r="CQ35" s="133"/>
    </row>
    <row r="36" spans="1:95">
      <c r="A36" s="57"/>
      <c r="B36" s="57"/>
      <c r="C36" s="57"/>
      <c r="D36" s="57"/>
      <c r="E36" s="57"/>
      <c r="F36" s="57"/>
      <c r="G36" s="57"/>
      <c r="H36" s="83" t="s">
        <v>439</v>
      </c>
      <c r="I36" s="117"/>
      <c r="J36" s="1"/>
      <c r="K36" s="1"/>
      <c r="L36" s="1"/>
      <c r="M36" s="1"/>
      <c r="N36" s="1"/>
      <c r="O36" s="1"/>
      <c r="P36" s="1"/>
      <c r="Q36" s="191" t="s">
        <v>452</v>
      </c>
      <c r="R36" s="133"/>
      <c r="S36" s="1"/>
      <c r="T36" s="1"/>
      <c r="U36" s="1"/>
      <c r="V36" s="1"/>
      <c r="W36" s="1"/>
      <c r="X36" s="150"/>
      <c r="Y36" s="133"/>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50"/>
      <c r="BY36" s="133"/>
      <c r="BZ36" s="1"/>
      <c r="CA36" s="1"/>
      <c r="CB36" s="1"/>
      <c r="CC36" s="1"/>
      <c r="CD36" s="1"/>
      <c r="CE36" s="44" t="s">
        <v>387</v>
      </c>
      <c r="CF36" s="150"/>
      <c r="CG36" s="133"/>
      <c r="CH36" s="1"/>
      <c r="CI36" s="1"/>
      <c r="CJ36" s="1"/>
      <c r="CK36" s="1"/>
      <c r="CL36" s="1"/>
      <c r="CM36" s="1"/>
      <c r="CN36" s="1"/>
      <c r="CO36" s="1"/>
      <c r="CP36" s="1"/>
      <c r="CQ36" s="133"/>
    </row>
    <row r="37" spans="1:95">
      <c r="A37" s="57"/>
      <c r="B37" s="57"/>
      <c r="C37" s="57"/>
      <c r="D37" s="57"/>
      <c r="E37" s="57"/>
      <c r="F37" s="57"/>
      <c r="G37" s="57"/>
      <c r="H37" s="83" t="s">
        <v>441</v>
      </c>
      <c r="I37" s="117"/>
      <c r="J37" s="1"/>
      <c r="K37" s="1"/>
      <c r="L37" s="1"/>
      <c r="M37" s="1"/>
      <c r="N37" s="1"/>
      <c r="O37" s="1"/>
      <c r="P37" s="1"/>
      <c r="Q37" s="191" t="s">
        <v>453</v>
      </c>
      <c r="R37" s="133"/>
      <c r="S37" s="1"/>
      <c r="T37" s="1"/>
      <c r="U37" s="1"/>
      <c r="V37" s="1"/>
      <c r="W37" s="1"/>
      <c r="X37" s="150"/>
      <c r="Y37" s="133"/>
      <c r="Z37" s="1"/>
      <c r="AA37" s="1"/>
      <c r="AB37" s="1"/>
      <c r="AC37" s="1"/>
      <c r="AD37" s="1"/>
      <c r="AE37" s="1"/>
      <c r="AF37" s="1"/>
      <c r="AG37" s="1"/>
      <c r="AH37" s="44" t="s">
        <v>387</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67"/>
      <c r="BK37" s="1"/>
      <c r="BL37" s="1"/>
      <c r="BM37" s="1"/>
      <c r="BN37" s="1"/>
      <c r="BO37" s="1"/>
      <c r="BP37" s="1"/>
      <c r="BQ37" s="1"/>
      <c r="BR37" s="1"/>
      <c r="BS37" s="1"/>
      <c r="BT37" s="1"/>
      <c r="BU37" s="1"/>
      <c r="BV37" s="1"/>
      <c r="BW37" s="1"/>
      <c r="BX37" s="150"/>
      <c r="BY37" s="133"/>
      <c r="BZ37" s="1"/>
      <c r="CA37" s="1"/>
      <c r="CB37" s="1"/>
      <c r="CC37" s="1"/>
      <c r="CD37" s="1"/>
      <c r="CE37" s="44" t="s">
        <v>387</v>
      </c>
      <c r="CF37" s="150"/>
      <c r="CG37" s="133"/>
      <c r="CH37" s="1"/>
      <c r="CI37" s="1"/>
      <c r="CJ37" s="1"/>
      <c r="CK37" s="1"/>
      <c r="CL37" s="1"/>
      <c r="CM37" s="1"/>
      <c r="CN37" s="1"/>
      <c r="CO37" s="1"/>
      <c r="CP37" s="1"/>
      <c r="CQ37" s="133"/>
    </row>
    <row r="38" spans="1:95">
      <c r="A38" s="57"/>
      <c r="B38" s="57"/>
      <c r="C38" s="57"/>
      <c r="D38" s="57"/>
      <c r="E38" s="57"/>
      <c r="F38" s="57"/>
      <c r="G38" s="57"/>
      <c r="H38" s="83" t="s">
        <v>440</v>
      </c>
      <c r="I38" s="117"/>
      <c r="J38" s="1"/>
      <c r="K38" s="1"/>
      <c r="L38" s="1"/>
      <c r="M38" s="1"/>
      <c r="N38" s="1"/>
      <c r="O38" s="1"/>
      <c r="P38" s="1"/>
      <c r="Q38" s="150"/>
      <c r="R38" s="133"/>
      <c r="S38" s="1"/>
      <c r="T38" s="1"/>
      <c r="U38" s="1"/>
      <c r="V38" s="1"/>
      <c r="W38" s="1"/>
      <c r="X38" s="150"/>
      <c r="Y38" s="133"/>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50"/>
      <c r="BY38" s="133"/>
      <c r="BZ38" s="1"/>
      <c r="CA38" s="1"/>
      <c r="CB38" s="1"/>
      <c r="CC38" s="1"/>
      <c r="CD38" s="1"/>
      <c r="CE38" s="44" t="s">
        <v>387</v>
      </c>
      <c r="CF38" s="150"/>
      <c r="CG38" s="133"/>
      <c r="CH38" s="1"/>
      <c r="CI38" s="1"/>
      <c r="CJ38" s="1"/>
      <c r="CK38" s="1"/>
      <c r="CL38" s="1"/>
      <c r="CM38" s="1"/>
      <c r="CN38" s="1"/>
      <c r="CO38" s="1"/>
      <c r="CP38" s="1"/>
      <c r="CQ38" s="133"/>
    </row>
    <row r="39" spans="1:95" ht="36">
      <c r="A39" s="57"/>
      <c r="B39" s="57"/>
      <c r="C39" s="57"/>
      <c r="D39" s="57"/>
      <c r="E39" s="57"/>
      <c r="F39" s="57"/>
      <c r="G39" s="57"/>
      <c r="H39" s="83" t="s">
        <v>275</v>
      </c>
      <c r="I39" s="117"/>
      <c r="J39" s="1"/>
      <c r="K39" s="1"/>
      <c r="L39" s="1"/>
      <c r="M39" s="1"/>
      <c r="N39" s="1"/>
      <c r="O39" s="1"/>
      <c r="P39" s="1"/>
      <c r="Q39" s="191" t="s">
        <v>592</v>
      </c>
      <c r="R39" s="133"/>
      <c r="S39" s="1"/>
      <c r="T39" s="1"/>
      <c r="U39" s="1"/>
      <c r="V39" s="1"/>
      <c r="W39" s="1"/>
      <c r="X39" s="150"/>
      <c r="Y39" s="133"/>
      <c r="Z39" s="1"/>
      <c r="AA39" s="80" t="s">
        <v>1019</v>
      </c>
      <c r="AB39" s="1"/>
      <c r="AC39" s="1"/>
      <c r="AD39" s="1"/>
      <c r="AE39" s="1"/>
      <c r="AF39" s="1"/>
      <c r="AG39" s="1"/>
      <c r="AH39" s="44" t="s">
        <v>387</v>
      </c>
      <c r="AI39" s="1"/>
      <c r="AJ39" s="1"/>
      <c r="AK39" s="1"/>
      <c r="AL39" s="1"/>
      <c r="AM39" s="1"/>
      <c r="AN39" s="1"/>
      <c r="AO39" s="1"/>
      <c r="AP39" s="1"/>
      <c r="AQ39" s="1"/>
      <c r="AR39" s="1"/>
      <c r="AS39" s="1"/>
      <c r="AT39" s="1"/>
      <c r="AU39" s="1"/>
      <c r="AV39" s="1"/>
      <c r="AW39" s="1"/>
      <c r="AX39" s="1"/>
      <c r="AY39" s="1"/>
      <c r="AZ39" s="1"/>
      <c r="BA39" s="1"/>
      <c r="BB39" s="1"/>
      <c r="BC39" s="1"/>
      <c r="BD39" s="1"/>
      <c r="BE39" s="44" t="s">
        <v>854</v>
      </c>
      <c r="BF39" s="1"/>
      <c r="BG39" s="1"/>
      <c r="BH39" s="1"/>
      <c r="BI39" s="1"/>
      <c r="BJ39" s="1"/>
      <c r="BK39" s="1"/>
      <c r="BL39" s="1"/>
      <c r="BM39" s="1"/>
      <c r="BN39" s="1"/>
      <c r="BO39" s="1"/>
      <c r="BP39" s="1"/>
      <c r="BQ39" s="1"/>
      <c r="BR39" s="1"/>
      <c r="BS39" s="1"/>
      <c r="BT39" s="1"/>
      <c r="BU39" s="1"/>
      <c r="BV39" s="80" t="s">
        <v>387</v>
      </c>
      <c r="BW39" s="1"/>
      <c r="BX39" s="150"/>
      <c r="BY39" s="133"/>
      <c r="BZ39" s="1"/>
      <c r="CA39" s="1"/>
      <c r="CB39" s="1"/>
      <c r="CC39" s="1"/>
      <c r="CD39" s="1"/>
      <c r="CE39" s="44" t="s">
        <v>387</v>
      </c>
      <c r="CF39" s="150"/>
      <c r="CG39" s="133"/>
      <c r="CH39" s="1"/>
      <c r="CI39" s="1"/>
      <c r="CJ39" s="1"/>
      <c r="CK39" s="1"/>
      <c r="CL39" s="1"/>
      <c r="CM39" s="1"/>
      <c r="CN39" s="1"/>
      <c r="CO39" s="1"/>
      <c r="CP39" s="1"/>
      <c r="CQ39" s="133"/>
    </row>
    <row r="40" spans="1:95" ht="36">
      <c r="A40" s="57"/>
      <c r="B40" s="57"/>
      <c r="C40" s="57"/>
      <c r="D40" s="57"/>
      <c r="E40" s="57"/>
      <c r="F40" s="57"/>
      <c r="G40" s="57"/>
      <c r="H40" s="83" t="s">
        <v>855</v>
      </c>
      <c r="I40" s="117"/>
      <c r="J40" s="1"/>
      <c r="K40" s="1"/>
      <c r="L40" s="1"/>
      <c r="M40" s="1"/>
      <c r="N40" s="1"/>
      <c r="O40" s="1"/>
      <c r="P40" s="1"/>
      <c r="Q40" s="150"/>
      <c r="R40" s="133"/>
      <c r="S40" s="1"/>
      <c r="T40" s="1"/>
      <c r="U40" s="1"/>
      <c r="V40" s="1"/>
      <c r="W40" s="1"/>
      <c r="X40" s="150"/>
      <c r="Y40" s="133"/>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44" t="s">
        <v>854</v>
      </c>
      <c r="AZ40" s="1"/>
      <c r="BA40" s="1"/>
      <c r="BB40" s="1"/>
      <c r="BC40" s="1"/>
      <c r="BD40" s="1"/>
      <c r="BE40" s="44" t="s">
        <v>854</v>
      </c>
      <c r="BF40" s="1"/>
      <c r="BG40" s="1"/>
      <c r="BH40" s="1"/>
      <c r="BI40" s="1"/>
      <c r="BJ40" s="1"/>
      <c r="BK40" s="1"/>
      <c r="BL40" s="1"/>
      <c r="BM40" s="1"/>
      <c r="BN40" s="1"/>
      <c r="BO40" s="1"/>
      <c r="BP40" s="1"/>
      <c r="BQ40" s="1"/>
      <c r="BR40" s="1"/>
      <c r="BS40" s="1"/>
      <c r="BT40" s="1"/>
      <c r="BU40" s="1"/>
      <c r="BV40" s="1"/>
      <c r="BW40" s="1"/>
      <c r="BX40" s="150"/>
      <c r="BY40" s="133"/>
      <c r="BZ40" s="1"/>
      <c r="CA40" s="1"/>
      <c r="CB40" s="1"/>
      <c r="CC40" s="1"/>
      <c r="CD40" s="1"/>
      <c r="CE40" s="97"/>
      <c r="CF40" s="150"/>
      <c r="CG40" s="133"/>
      <c r="CH40" s="1"/>
      <c r="CI40" s="1"/>
      <c r="CJ40" s="1"/>
      <c r="CK40" s="1"/>
      <c r="CL40" s="1"/>
      <c r="CM40" s="1"/>
      <c r="CN40" s="1"/>
      <c r="CO40" s="1"/>
      <c r="CP40" s="1"/>
      <c r="CQ40" s="133"/>
    </row>
    <row r="41" spans="1:95">
      <c r="A41" s="57"/>
      <c r="B41" s="57"/>
      <c r="C41" s="57"/>
      <c r="D41" s="57"/>
      <c r="E41" s="57"/>
      <c r="F41" s="57"/>
      <c r="G41" s="57"/>
      <c r="H41" s="83" t="s">
        <v>1012</v>
      </c>
      <c r="I41" s="117"/>
      <c r="J41" s="1"/>
      <c r="K41" s="1"/>
      <c r="L41" s="1"/>
      <c r="M41" s="1"/>
      <c r="N41" s="1"/>
      <c r="O41" s="1"/>
      <c r="P41" s="1"/>
      <c r="Q41" s="192" t="s">
        <v>1359</v>
      </c>
      <c r="R41" s="133"/>
      <c r="S41" s="1"/>
      <c r="T41" s="1"/>
      <c r="U41" s="1"/>
      <c r="V41" s="1"/>
      <c r="W41" s="1"/>
      <c r="X41" s="150"/>
      <c r="Y41" s="133"/>
      <c r="Z41" s="1"/>
      <c r="AA41" s="80" t="s">
        <v>1013</v>
      </c>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50"/>
      <c r="BY41" s="133"/>
      <c r="BZ41" s="1"/>
      <c r="CA41" s="1"/>
      <c r="CB41" s="1"/>
      <c r="CC41" s="1"/>
      <c r="CD41" s="1"/>
      <c r="CE41" s="97"/>
      <c r="CF41" s="150"/>
      <c r="CG41" s="133"/>
      <c r="CH41" s="1"/>
      <c r="CI41" s="1"/>
      <c r="CJ41" s="1"/>
      <c r="CK41" s="1"/>
      <c r="CL41" s="1"/>
      <c r="CM41" s="1"/>
      <c r="CN41" s="1"/>
      <c r="CO41" s="1"/>
      <c r="CP41" s="1"/>
      <c r="CQ41" s="133"/>
    </row>
    <row r="42" spans="1:95" ht="36">
      <c r="A42" s="57"/>
      <c r="B42" s="57"/>
      <c r="C42" s="57"/>
      <c r="D42" s="57"/>
      <c r="E42" s="57"/>
      <c r="F42" s="57"/>
      <c r="G42" s="57"/>
      <c r="H42" s="83" t="s">
        <v>444</v>
      </c>
      <c r="I42" s="117"/>
      <c r="J42" s="1"/>
      <c r="K42" s="1"/>
      <c r="L42" s="1"/>
      <c r="M42" s="1"/>
      <c r="N42" s="1"/>
      <c r="O42" s="1"/>
      <c r="P42" s="1"/>
      <c r="Q42" s="191" t="s">
        <v>592</v>
      </c>
      <c r="R42" s="133"/>
      <c r="S42" s="1"/>
      <c r="T42" s="1"/>
      <c r="U42" s="1"/>
      <c r="V42" s="1"/>
      <c r="W42" s="1"/>
      <c r="X42" s="150"/>
      <c r="Y42" s="133"/>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80" t="s">
        <v>807</v>
      </c>
      <c r="BG42" s="80" t="s">
        <v>808</v>
      </c>
      <c r="BH42" s="1"/>
      <c r="BI42" s="1"/>
      <c r="BJ42" s="1"/>
      <c r="BK42" s="1"/>
      <c r="BL42" s="1"/>
      <c r="BM42" s="1"/>
      <c r="BN42" s="1"/>
      <c r="BO42" s="1"/>
      <c r="BP42" s="1"/>
      <c r="BQ42" s="1"/>
      <c r="BR42" s="1"/>
      <c r="BS42" s="1"/>
      <c r="BT42" s="1"/>
      <c r="BU42" s="1"/>
      <c r="BV42" s="1"/>
      <c r="BW42" s="1"/>
      <c r="BX42" s="150"/>
      <c r="BY42" s="133"/>
      <c r="BZ42" s="1"/>
      <c r="CA42" s="1"/>
      <c r="CB42" s="44" t="s">
        <v>387</v>
      </c>
      <c r="CC42" s="1"/>
      <c r="CD42" s="44" t="s">
        <v>416</v>
      </c>
      <c r="CE42" s="44" t="s">
        <v>387</v>
      </c>
      <c r="CF42" s="150"/>
      <c r="CG42" s="133"/>
      <c r="CH42" s="1"/>
      <c r="CI42" s="1"/>
      <c r="CJ42" s="1"/>
      <c r="CK42" s="1"/>
      <c r="CL42" s="1"/>
      <c r="CM42" s="1"/>
      <c r="CN42" s="1"/>
      <c r="CO42" s="1"/>
      <c r="CP42" s="1"/>
      <c r="CQ42" s="133"/>
    </row>
    <row r="43" spans="1:95" ht="36">
      <c r="A43" s="57"/>
      <c r="B43" s="57"/>
      <c r="C43" s="57"/>
      <c r="D43" s="57"/>
      <c r="E43" s="57"/>
      <c r="F43" s="57"/>
      <c r="G43" s="57"/>
      <c r="H43" s="83" t="s">
        <v>276</v>
      </c>
      <c r="I43" s="117"/>
      <c r="J43" s="1"/>
      <c r="K43" s="1"/>
      <c r="L43" s="1"/>
      <c r="M43" s="1"/>
      <c r="N43" s="1"/>
      <c r="O43" s="1"/>
      <c r="P43" s="1"/>
      <c r="Q43" s="191" t="s">
        <v>592</v>
      </c>
      <c r="R43" s="133"/>
      <c r="S43" s="1"/>
      <c r="T43" s="1"/>
      <c r="U43" s="1"/>
      <c r="V43" s="1"/>
      <c r="W43" s="1"/>
      <c r="X43" s="150"/>
      <c r="Y43" s="133"/>
      <c r="Z43" s="1"/>
      <c r="AA43" s="1"/>
      <c r="AB43" s="1"/>
      <c r="AC43" s="1"/>
      <c r="AD43" s="1"/>
      <c r="AE43" s="44" t="s">
        <v>387</v>
      </c>
      <c r="AF43" s="1"/>
      <c r="AG43" s="1"/>
      <c r="AH43" s="44" t="s">
        <v>387</v>
      </c>
      <c r="AI43" s="1"/>
      <c r="AJ43" s="1"/>
      <c r="AK43" s="1"/>
      <c r="AL43" s="1"/>
      <c r="AM43" s="1"/>
      <c r="AN43" s="1"/>
      <c r="AO43" s="1"/>
      <c r="AP43" s="1"/>
      <c r="AQ43" s="1"/>
      <c r="AR43" s="1"/>
      <c r="AS43" s="1"/>
      <c r="AT43" s="1"/>
      <c r="AU43" s="1"/>
      <c r="AV43" s="1"/>
      <c r="AW43" s="1"/>
      <c r="AX43" s="1"/>
      <c r="AY43" s="1"/>
      <c r="AZ43" s="1"/>
      <c r="BA43" s="1"/>
      <c r="BB43" s="1"/>
      <c r="BC43" s="1"/>
      <c r="BD43" s="1"/>
      <c r="BE43" s="44" t="s">
        <v>854</v>
      </c>
      <c r="BF43" s="1"/>
      <c r="BG43" s="1"/>
      <c r="BH43" s="1"/>
      <c r="BI43" s="1"/>
      <c r="BJ43" s="1"/>
      <c r="BK43" s="1"/>
      <c r="BL43" s="1"/>
      <c r="BM43" s="1"/>
      <c r="BN43" s="1"/>
      <c r="BO43" s="1"/>
      <c r="BP43" s="1"/>
      <c r="BQ43" s="1"/>
      <c r="BR43" s="1"/>
      <c r="BS43" s="1"/>
      <c r="BT43" s="1"/>
      <c r="BU43" s="1"/>
      <c r="BV43" s="1"/>
      <c r="BW43" s="1"/>
      <c r="BX43" s="150"/>
      <c r="BY43" s="133"/>
      <c r="BZ43" s="1"/>
      <c r="CA43" s="1"/>
      <c r="CB43" s="44" t="s">
        <v>387</v>
      </c>
      <c r="CC43" s="1"/>
      <c r="CD43" s="1"/>
      <c r="CE43" s="44" t="s">
        <v>387</v>
      </c>
      <c r="CF43" s="150"/>
      <c r="CG43" s="133"/>
      <c r="CH43" s="1"/>
      <c r="CI43" s="1"/>
      <c r="CJ43" s="1"/>
      <c r="CK43" s="1"/>
      <c r="CL43" s="1"/>
      <c r="CM43" s="1"/>
      <c r="CN43" s="1"/>
      <c r="CO43" s="1"/>
      <c r="CP43" s="1"/>
      <c r="CQ43" s="133"/>
    </row>
    <row r="44" spans="1:95" ht="36">
      <c r="A44" s="57"/>
      <c r="B44" s="57"/>
      <c r="C44" s="57"/>
      <c r="D44" s="57"/>
      <c r="E44" s="57"/>
      <c r="F44" s="57"/>
      <c r="G44" s="57"/>
      <c r="H44" s="83" t="s">
        <v>443</v>
      </c>
      <c r="I44" s="117"/>
      <c r="J44" s="1"/>
      <c r="K44" s="1"/>
      <c r="L44" s="1"/>
      <c r="M44" s="1"/>
      <c r="N44" s="1"/>
      <c r="O44" s="1"/>
      <c r="P44" s="1"/>
      <c r="Q44" s="191" t="s">
        <v>592</v>
      </c>
      <c r="R44" s="133"/>
      <c r="S44" s="1"/>
      <c r="T44" s="1"/>
      <c r="U44" s="1"/>
      <c r="V44" s="1"/>
      <c r="W44" s="1"/>
      <c r="X44" s="150"/>
      <c r="Y44" s="133"/>
      <c r="Z44" s="1"/>
      <c r="AA44" s="1"/>
      <c r="AB44" s="1"/>
      <c r="AC44" s="1"/>
      <c r="AD44" s="1"/>
      <c r="AE44" s="44" t="s">
        <v>387</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50"/>
      <c r="BY44" s="133"/>
      <c r="BZ44" s="1"/>
      <c r="CA44" s="1"/>
      <c r="CB44" s="44" t="s">
        <v>387</v>
      </c>
      <c r="CC44" s="1"/>
      <c r="CD44" s="1"/>
      <c r="CE44" s="44" t="s">
        <v>387</v>
      </c>
      <c r="CF44" s="150"/>
      <c r="CG44" s="133"/>
      <c r="CH44" s="1"/>
      <c r="CI44" s="1"/>
      <c r="CJ44" s="1"/>
      <c r="CK44" s="1"/>
      <c r="CL44" s="1"/>
      <c r="CM44" s="1"/>
      <c r="CN44" s="1"/>
      <c r="CO44" s="1"/>
      <c r="CP44" s="1"/>
      <c r="CQ44" s="133"/>
    </row>
    <row r="45" spans="1:95" ht="36">
      <c r="A45" s="57"/>
      <c r="B45" s="57"/>
      <c r="C45" s="57"/>
      <c r="D45" s="57"/>
      <c r="E45" s="57"/>
      <c r="F45" s="57"/>
      <c r="G45" s="57"/>
      <c r="H45" s="83" t="s">
        <v>1229</v>
      </c>
      <c r="I45" s="117"/>
      <c r="J45" s="1"/>
      <c r="K45" s="1"/>
      <c r="L45" s="1"/>
      <c r="M45" s="1"/>
      <c r="N45" s="1"/>
      <c r="O45" s="1"/>
      <c r="P45" s="1"/>
      <c r="Q45" s="191" t="s">
        <v>592</v>
      </c>
      <c r="R45" s="133"/>
      <c r="S45" s="1"/>
      <c r="T45" s="1"/>
      <c r="U45" s="1"/>
      <c r="V45" s="1"/>
      <c r="W45" s="1"/>
      <c r="X45" s="150"/>
      <c r="Y45" s="133"/>
      <c r="Z45" s="1"/>
      <c r="AA45" s="1"/>
      <c r="AB45" s="1"/>
      <c r="AC45" s="1"/>
      <c r="AD45" s="44" t="s">
        <v>387</v>
      </c>
      <c r="AE45" s="1"/>
      <c r="AF45" s="1"/>
      <c r="AG45" s="1"/>
      <c r="AH45" s="44" t="s">
        <v>1398</v>
      </c>
      <c r="AI45" s="1"/>
      <c r="AJ45" s="1"/>
      <c r="AK45" s="1"/>
      <c r="AL45" s="1"/>
      <c r="AM45" s="1"/>
      <c r="AN45" s="1"/>
      <c r="AO45" s="1"/>
      <c r="AP45" s="1"/>
      <c r="AQ45" s="1"/>
      <c r="AR45" s="1"/>
      <c r="AS45" s="1"/>
      <c r="AT45" s="1"/>
      <c r="AU45" s="1"/>
      <c r="AV45" s="1"/>
      <c r="AW45" s="44" t="s">
        <v>387</v>
      </c>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50"/>
      <c r="BY45" s="133"/>
      <c r="BZ45" s="1"/>
      <c r="CA45" s="1"/>
      <c r="CB45" s="1"/>
      <c r="CC45" s="1"/>
      <c r="CD45" s="1"/>
      <c r="CE45" s="97"/>
      <c r="CF45" s="150"/>
      <c r="CG45" s="133"/>
      <c r="CH45" s="1"/>
      <c r="CI45" s="1"/>
      <c r="CJ45" s="1"/>
      <c r="CK45" s="1"/>
      <c r="CL45" s="1"/>
      <c r="CM45" s="1"/>
      <c r="CN45" s="1"/>
      <c r="CO45" s="1"/>
      <c r="CP45" s="1"/>
      <c r="CQ45" s="133"/>
    </row>
    <row r="46" spans="1:95">
      <c r="A46" s="57"/>
      <c r="B46" s="57"/>
      <c r="C46" s="57"/>
      <c r="D46" s="57"/>
      <c r="E46" s="57"/>
      <c r="F46" s="57"/>
      <c r="G46" s="57"/>
      <c r="H46" s="83" t="s">
        <v>378</v>
      </c>
      <c r="I46" s="117"/>
      <c r="J46" s="1"/>
      <c r="K46" s="1"/>
      <c r="L46" s="1"/>
      <c r="M46" s="1"/>
      <c r="N46" s="1"/>
      <c r="O46" s="1"/>
      <c r="P46" s="1"/>
      <c r="Q46" s="150"/>
      <c r="R46" s="133"/>
      <c r="S46" s="1"/>
      <c r="T46" s="1"/>
      <c r="U46" s="1"/>
      <c r="V46" s="1"/>
      <c r="W46" s="1"/>
      <c r="X46" s="150"/>
      <c r="Y46" s="133"/>
      <c r="Z46" s="1"/>
      <c r="AA46" s="1"/>
      <c r="AB46" s="1"/>
      <c r="AC46" s="1"/>
      <c r="AD46" s="44" t="s">
        <v>387</v>
      </c>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50"/>
      <c r="BY46" s="133"/>
      <c r="BZ46" s="1"/>
      <c r="CA46" s="1"/>
      <c r="CB46" s="1"/>
      <c r="CC46" s="1"/>
      <c r="CD46" s="1"/>
      <c r="CE46" s="97"/>
      <c r="CF46" s="150"/>
      <c r="CG46" s="133"/>
      <c r="CH46" s="1"/>
      <c r="CI46" s="1"/>
      <c r="CJ46" s="1"/>
      <c r="CK46" s="1"/>
      <c r="CL46" s="1"/>
      <c r="CM46" s="1"/>
      <c r="CN46" s="1"/>
      <c r="CO46" s="1"/>
      <c r="CP46" s="1"/>
      <c r="CQ46" s="133"/>
    </row>
    <row r="47" spans="1:95">
      <c r="A47" s="57"/>
      <c r="B47" s="57"/>
      <c r="C47" s="57"/>
      <c r="D47" s="57"/>
      <c r="E47" s="57"/>
      <c r="F47" s="57"/>
      <c r="G47" s="57"/>
      <c r="H47" s="83" t="s">
        <v>754</v>
      </c>
      <c r="I47" s="117"/>
      <c r="J47" s="1"/>
      <c r="K47" s="1"/>
      <c r="L47" s="1"/>
      <c r="M47" s="1"/>
      <c r="N47" s="1"/>
      <c r="O47" s="1"/>
      <c r="P47" s="1"/>
      <c r="Q47" s="150"/>
      <c r="R47" s="181"/>
      <c r="S47" s="1"/>
      <c r="T47" s="1"/>
      <c r="U47" s="1"/>
      <c r="V47" s="1"/>
      <c r="W47" s="1"/>
      <c r="X47" s="150"/>
      <c r="Y47" s="133"/>
      <c r="Z47" s="1"/>
      <c r="AA47" s="1"/>
      <c r="AB47" s="1"/>
      <c r="AC47" s="1"/>
      <c r="AD47" s="59"/>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44" t="s">
        <v>854</v>
      </c>
      <c r="BF47" s="1"/>
      <c r="BG47" s="1"/>
      <c r="BH47" s="1"/>
      <c r="BI47" s="1"/>
      <c r="BJ47" s="1"/>
      <c r="BK47" s="1"/>
      <c r="BL47" s="1"/>
      <c r="BM47" s="1"/>
      <c r="BN47" s="1"/>
      <c r="BO47" s="1"/>
      <c r="BP47" s="1"/>
      <c r="BQ47" s="1"/>
      <c r="BR47" s="80" t="s">
        <v>387</v>
      </c>
      <c r="BS47" s="87"/>
      <c r="BT47" s="80" t="s">
        <v>387</v>
      </c>
      <c r="BU47" s="1"/>
      <c r="BV47" s="80" t="s">
        <v>387</v>
      </c>
      <c r="BW47" s="1"/>
      <c r="BX47" s="150"/>
      <c r="BY47" s="133"/>
      <c r="BZ47" s="1"/>
      <c r="CA47" s="44" t="s">
        <v>387</v>
      </c>
      <c r="CB47" s="1"/>
      <c r="CC47" s="1"/>
      <c r="CD47" s="1"/>
      <c r="CE47" s="97"/>
      <c r="CF47" s="150"/>
      <c r="CG47" s="133"/>
      <c r="CH47" s="1"/>
      <c r="CI47" s="1"/>
      <c r="CJ47" s="1"/>
      <c r="CK47" s="1"/>
      <c r="CL47" s="1"/>
      <c r="CM47" s="1"/>
      <c r="CN47" s="1"/>
      <c r="CO47" s="1"/>
      <c r="CP47" s="1"/>
      <c r="CQ47" s="133"/>
    </row>
    <row r="48" spans="1:95">
      <c r="A48" s="57"/>
      <c r="B48" s="57"/>
      <c r="C48" s="57"/>
      <c r="D48" s="57"/>
      <c r="E48" s="57"/>
      <c r="F48" s="57"/>
      <c r="G48" s="57"/>
      <c r="H48" s="83" t="s">
        <v>1037</v>
      </c>
      <c r="I48" s="117"/>
      <c r="J48" s="1"/>
      <c r="K48" s="1"/>
      <c r="L48" s="1"/>
      <c r="M48" s="1"/>
      <c r="N48" s="1"/>
      <c r="O48" s="1"/>
      <c r="P48" s="1"/>
      <c r="Q48" s="150"/>
      <c r="R48" s="181"/>
      <c r="S48" s="1"/>
      <c r="T48" s="1"/>
      <c r="U48" s="1"/>
      <c r="V48" s="1"/>
      <c r="W48" s="1"/>
      <c r="X48" s="150"/>
      <c r="Y48" s="133"/>
      <c r="Z48" s="1"/>
      <c r="AA48" s="1"/>
      <c r="AB48" s="1"/>
      <c r="AC48" s="1"/>
      <c r="AD48" s="59"/>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80" t="s">
        <v>387</v>
      </c>
      <c r="BS48" s="80" t="s">
        <v>387</v>
      </c>
      <c r="BT48" s="1"/>
      <c r="BU48" s="1"/>
      <c r="BV48" s="1"/>
      <c r="BW48" s="1"/>
      <c r="BX48" s="150"/>
      <c r="BY48" s="133"/>
      <c r="BZ48" s="1"/>
      <c r="CA48" s="1"/>
      <c r="CB48" s="1"/>
      <c r="CC48" s="1"/>
      <c r="CD48" s="1"/>
      <c r="CE48" s="97"/>
      <c r="CF48" s="150"/>
      <c r="CG48" s="133"/>
      <c r="CH48" s="1"/>
      <c r="CI48" s="1"/>
      <c r="CJ48" s="1"/>
      <c r="CK48" s="1"/>
      <c r="CL48" s="1"/>
      <c r="CM48" s="1"/>
      <c r="CN48" s="1"/>
      <c r="CO48" s="1"/>
      <c r="CP48" s="1"/>
      <c r="CQ48" s="133"/>
    </row>
    <row r="49" spans="1:95" ht="36">
      <c r="A49" s="57"/>
      <c r="B49" s="57"/>
      <c r="C49" s="57"/>
      <c r="D49" s="57"/>
      <c r="E49" s="57"/>
      <c r="F49" s="57"/>
      <c r="G49" s="57"/>
      <c r="H49" s="83" t="s">
        <v>964</v>
      </c>
      <c r="I49" s="117"/>
      <c r="J49" s="1"/>
      <c r="K49" s="1"/>
      <c r="L49" s="1"/>
      <c r="M49" s="1"/>
      <c r="N49" s="1"/>
      <c r="O49" s="1"/>
      <c r="P49" s="1"/>
      <c r="Q49" s="150"/>
      <c r="R49" s="181"/>
      <c r="S49" s="1"/>
      <c r="T49" s="1"/>
      <c r="U49" s="1"/>
      <c r="V49" s="1"/>
      <c r="W49" s="1"/>
      <c r="X49" s="150"/>
      <c r="Y49" s="133"/>
      <c r="Z49" s="1"/>
      <c r="AA49" s="1"/>
      <c r="AB49" s="1"/>
      <c r="AC49" s="1"/>
      <c r="AD49" s="59"/>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80" t="s">
        <v>387</v>
      </c>
      <c r="BL49" s="1"/>
      <c r="BM49" s="1"/>
      <c r="BN49" s="1"/>
      <c r="BO49" s="1"/>
      <c r="BP49" s="1"/>
      <c r="BQ49" s="1"/>
      <c r="BR49" s="1"/>
      <c r="BS49" s="80" t="s">
        <v>387</v>
      </c>
      <c r="BT49" s="1"/>
      <c r="BU49" s="1"/>
      <c r="BV49" s="1"/>
      <c r="BW49" s="1"/>
      <c r="BX49" s="192" t="s">
        <v>1135</v>
      </c>
      <c r="BY49" s="133"/>
      <c r="BZ49" s="1"/>
      <c r="CA49" s="1"/>
      <c r="CB49" s="1"/>
      <c r="CC49" s="1"/>
      <c r="CD49" s="1"/>
      <c r="CE49" s="97"/>
      <c r="CF49" s="150"/>
      <c r="CG49" s="133"/>
      <c r="CH49" s="1"/>
      <c r="CI49" s="1"/>
      <c r="CJ49" s="1"/>
      <c r="CK49" s="1"/>
      <c r="CL49" s="1"/>
      <c r="CM49" s="1"/>
      <c r="CN49" s="1"/>
      <c r="CO49" s="1"/>
      <c r="CP49" s="1"/>
      <c r="CQ49" s="133"/>
    </row>
    <row r="50" spans="1:95" s="181" customFormat="1" ht="36">
      <c r="A50" s="40" t="s">
        <v>263</v>
      </c>
      <c r="B50" s="40" t="s">
        <v>564</v>
      </c>
      <c r="C50" s="40" t="s">
        <v>578</v>
      </c>
      <c r="D50" s="40" t="s">
        <v>366</v>
      </c>
      <c r="E50" s="40" t="s">
        <v>1271</v>
      </c>
      <c r="F50" s="40" t="s">
        <v>1353</v>
      </c>
      <c r="G50" s="40" t="s">
        <v>1354</v>
      </c>
      <c r="H50" s="164" t="s">
        <v>145</v>
      </c>
      <c r="I50" s="116"/>
      <c r="J50" s="41"/>
      <c r="K50" s="41"/>
      <c r="L50" s="41"/>
      <c r="M50" s="41"/>
      <c r="N50" s="41"/>
      <c r="O50" s="41"/>
      <c r="P50" s="41"/>
      <c r="Q50" s="149"/>
      <c r="R50" s="132"/>
      <c r="S50" s="41"/>
      <c r="T50" s="41"/>
      <c r="U50" s="41"/>
      <c r="V50" s="41"/>
      <c r="W50" s="41"/>
      <c r="X50" s="149"/>
      <c r="Y50" s="132"/>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149"/>
      <c r="BY50" s="132"/>
      <c r="BZ50" s="41"/>
      <c r="CA50" s="41"/>
      <c r="CB50" s="41"/>
      <c r="CC50" s="41"/>
      <c r="CD50" s="41"/>
      <c r="CE50" s="41"/>
      <c r="CF50" s="149"/>
      <c r="CG50" s="132"/>
      <c r="CH50" s="41"/>
      <c r="CI50" s="41"/>
      <c r="CJ50" s="41"/>
      <c r="CK50" s="41"/>
      <c r="CL50" s="41"/>
      <c r="CM50" s="41"/>
      <c r="CN50" s="41"/>
      <c r="CO50" s="41"/>
      <c r="CP50" s="41"/>
      <c r="CQ50" s="132"/>
    </row>
    <row r="51" spans="1:95">
      <c r="A51" s="2" t="s">
        <v>161</v>
      </c>
      <c r="B51" s="2" t="s">
        <v>565</v>
      </c>
      <c r="C51" s="2" t="s">
        <v>607</v>
      </c>
      <c r="D51" s="2" t="s">
        <v>618</v>
      </c>
      <c r="E51" s="2">
        <f t="shared" ref="E51:E114" si="12">COUNTIF(I51:CQ51,"&gt;0.0")</f>
        <v>1</v>
      </c>
      <c r="F51" s="2">
        <v>2</v>
      </c>
      <c r="G51" s="2">
        <f>F51/SUM($F$51:$F$58)*4</f>
        <v>0.29629629629629628</v>
      </c>
      <c r="H51" s="3" t="s">
        <v>610</v>
      </c>
      <c r="I51" s="120">
        <f>IF(ISBLANK(Governance_Clauses_by_Source!F51),0,G51)</f>
        <v>0</v>
      </c>
      <c r="J51" s="134">
        <f>IF(ISBLANK(Governance_Clauses_by_Source!G51),0,$G51)</f>
        <v>0</v>
      </c>
      <c r="K51" s="134">
        <f>IF(ISBLANK(Governance_Clauses_by_Source!H51),0,$G51)</f>
        <v>0</v>
      </c>
      <c r="L51" s="134">
        <f>IF(ISBLANK(Governance_Clauses_by_Source!I51),0,$G51)</f>
        <v>0</v>
      </c>
      <c r="M51" s="134">
        <f>IF(ISBLANK(Governance_Clauses_by_Source!J51),0,$G51)</f>
        <v>0</v>
      </c>
      <c r="N51" s="134">
        <f>IF(ISBLANK(Governance_Clauses_by_Source!K51),0,$G51)</f>
        <v>0</v>
      </c>
      <c r="O51" s="134">
        <f>IF(ISBLANK(Governance_Clauses_by_Source!L51),0,$G51)</f>
        <v>0</v>
      </c>
      <c r="P51" s="134">
        <f>IF(ISBLANK(Governance_Clauses_by_Source!M51),0,$G51)</f>
        <v>0</v>
      </c>
      <c r="Q51" s="134">
        <f>IF(ISBLANK(Governance_Clauses_by_Source!N51),0,$G51)*2.5*2.5</f>
        <v>1.8518518518518516</v>
      </c>
      <c r="R51" s="134">
        <f>IF(ISBLANK(Governance_Clauses_by_Source!O51),0,$G51)</f>
        <v>0</v>
      </c>
      <c r="S51" s="134">
        <f>IF(ISBLANK(Governance_Clauses_by_Source!P51),0,$G51)</f>
        <v>0</v>
      </c>
      <c r="T51" s="134">
        <f>IF(ISBLANK(Governance_Clauses_by_Source!Q51),0,$G51)</f>
        <v>0</v>
      </c>
      <c r="U51" s="134">
        <f>IF(ISBLANK(Governance_Clauses_by_Source!R51),0,$G51)</f>
        <v>0</v>
      </c>
      <c r="V51" s="134">
        <f>IF(ISBLANK(Governance_Clauses_by_Source!S51),0,$G51)</f>
        <v>0</v>
      </c>
      <c r="W51" s="134">
        <f>IF(ISBLANK(Governance_Clauses_by_Source!T51),0,$G51)</f>
        <v>0</v>
      </c>
      <c r="X51" s="134">
        <f>IF(ISBLANK(Governance_Clauses_by_Source!U51),0,$G51)</f>
        <v>0</v>
      </c>
      <c r="Y51" s="134">
        <f>IF(ISBLANK(Governance_Clauses_by_Source!V51),0,$G51)</f>
        <v>0</v>
      </c>
      <c r="Z51" s="134">
        <f>IF(ISBLANK(Governance_Clauses_by_Source!W51),0,$G51)</f>
        <v>0</v>
      </c>
      <c r="AA51" s="134">
        <f>IF(ISBLANK(Governance_Clauses_by_Source!X51),0,$G51)</f>
        <v>0</v>
      </c>
      <c r="AB51" s="134">
        <f>IF(ISBLANK(Governance_Clauses_by_Source!Y51),0,$G51)</f>
        <v>0</v>
      </c>
      <c r="AC51" s="134">
        <f>IF(ISBLANK(Governance_Clauses_by_Source!Z51),0,$G51)</f>
        <v>0</v>
      </c>
      <c r="AD51" s="134">
        <f>IF(ISBLANK(Governance_Clauses_by_Source!AA51),0,$G51)</f>
        <v>0</v>
      </c>
      <c r="AE51" s="134">
        <f>IF(ISBLANK(Governance_Clauses_by_Source!AB51),0,$G51)</f>
        <v>0</v>
      </c>
      <c r="AF51" s="134">
        <f>IF(ISBLANK(Governance_Clauses_by_Source!AC51),0,$G51)</f>
        <v>0</v>
      </c>
      <c r="AG51" s="134">
        <f>IF(ISBLANK(Governance_Clauses_by_Source!AD51),0,$G51)</f>
        <v>0</v>
      </c>
      <c r="AH51" s="134">
        <f>IF(ISBLANK(Governance_Clauses_by_Source!AE51),0,$G51)</f>
        <v>0</v>
      </c>
      <c r="AI51" s="134">
        <f>IF(ISBLANK(Governance_Clauses_by_Source!AF51),0,$G51)</f>
        <v>0</v>
      </c>
      <c r="AJ51" s="134">
        <f>IF(ISBLANK(Governance_Clauses_by_Source!AG51),0,$G51)</f>
        <v>0</v>
      </c>
      <c r="AK51" s="134">
        <f>IF(ISBLANK(Governance_Clauses_by_Source!AH51),0,$G51)</f>
        <v>0</v>
      </c>
      <c r="AL51" s="134">
        <f>IF(ISBLANK(Governance_Clauses_by_Source!AI51),0,$G51)</f>
        <v>0</v>
      </c>
      <c r="AM51" s="134">
        <f>IF(ISBLANK(Governance_Clauses_by_Source!AJ51),0,$G51)</f>
        <v>0</v>
      </c>
      <c r="AN51" s="134">
        <f>IF(ISBLANK(Governance_Clauses_by_Source!AK51),0,$G51)</f>
        <v>0</v>
      </c>
      <c r="AO51" s="134">
        <f>IF(ISBLANK(Governance_Clauses_by_Source!AL51),0,$G51)</f>
        <v>0</v>
      </c>
      <c r="AP51" s="134">
        <f>IF(ISBLANK(Governance_Clauses_by_Source!AM51),0,$G51)</f>
        <v>0</v>
      </c>
      <c r="AQ51" s="134">
        <f>IF(ISBLANK(Governance_Clauses_by_Source!AN51),0,$G51)</f>
        <v>0</v>
      </c>
      <c r="AR51" s="134">
        <f>IF(ISBLANK(Governance_Clauses_by_Source!AO51),0,$G51)</f>
        <v>0</v>
      </c>
      <c r="AS51" s="134">
        <f>IF(ISBLANK(Governance_Clauses_by_Source!AP51),0,$G51)</f>
        <v>0</v>
      </c>
      <c r="AT51" s="134">
        <f>IF(ISBLANK(Governance_Clauses_by_Source!AQ51),0,$G51)</f>
        <v>0</v>
      </c>
      <c r="AU51" s="134">
        <f>IF(ISBLANK(Governance_Clauses_by_Source!AR51),0,$G51)</f>
        <v>0</v>
      </c>
      <c r="AV51" s="134">
        <f>IF(ISBLANK(Governance_Clauses_by_Source!AS51),0,$G51)</f>
        <v>0</v>
      </c>
      <c r="AW51" s="134">
        <f>IF(ISBLANK(Governance_Clauses_by_Source!AT51),0,$G51)</f>
        <v>0</v>
      </c>
      <c r="AX51" s="134">
        <f>IF(ISBLANK(Governance_Clauses_by_Source!AU51),0,$G51)</f>
        <v>0</v>
      </c>
      <c r="AY51" s="134">
        <f>IF(ISBLANK(Governance_Clauses_by_Source!AV51),0,$G51)</f>
        <v>0</v>
      </c>
      <c r="AZ51" s="134">
        <f>IF(ISBLANK(Governance_Clauses_by_Source!AW51),0,$G51)</f>
        <v>0</v>
      </c>
      <c r="BA51" s="134">
        <f>IF(ISBLANK(Governance_Clauses_by_Source!AX51),0,$G51)</f>
        <v>0</v>
      </c>
      <c r="BB51" s="134">
        <f>IF(ISBLANK(Governance_Clauses_by_Source!AY51),0,$G51)</f>
        <v>0</v>
      </c>
      <c r="BC51" s="134">
        <f>IF(ISBLANK(Governance_Clauses_by_Source!AZ51),0,$G51)</f>
        <v>0</v>
      </c>
      <c r="BD51" s="134">
        <f>IF(ISBLANK(Governance_Clauses_by_Source!BA51),0,$G51)</f>
        <v>0</v>
      </c>
      <c r="BE51" s="134">
        <f>IF(ISBLANK(Governance_Clauses_by_Source!BB51),0,$G51)</f>
        <v>0</v>
      </c>
      <c r="BF51" s="134">
        <f>IF(ISBLANK(Governance_Clauses_by_Source!BC51),0,$G51)</f>
        <v>0</v>
      </c>
      <c r="BG51" s="134">
        <f>IF(ISBLANK(Governance_Clauses_by_Source!BD51),0,$G51)</f>
        <v>0</v>
      </c>
      <c r="BH51" s="134">
        <f>IF(ISBLANK(Governance_Clauses_by_Source!BE51),0,$G51)</f>
        <v>0</v>
      </c>
      <c r="BI51" s="134">
        <f>IF(ISBLANK(Governance_Clauses_by_Source!BF51),0,$G51)</f>
        <v>0</v>
      </c>
      <c r="BJ51" s="134">
        <f>IF(ISBLANK(Governance_Clauses_by_Source!BG51),0,$G51)</f>
        <v>0</v>
      </c>
      <c r="BK51" s="134">
        <f>IF(ISBLANK(Governance_Clauses_by_Source!BH51),0,$G51)</f>
        <v>0</v>
      </c>
      <c r="BL51" s="134">
        <f>IF(ISBLANK(Governance_Clauses_by_Source!BI51),0,$G51)</f>
        <v>0</v>
      </c>
      <c r="BM51" s="134">
        <f>IF(ISBLANK(Governance_Clauses_by_Source!BJ51),0,$G51)</f>
        <v>0</v>
      </c>
      <c r="BN51" s="134">
        <f>IF(ISBLANK(Governance_Clauses_by_Source!BK51),0,$G51)</f>
        <v>0</v>
      </c>
      <c r="BO51" s="134">
        <f>IF(ISBLANK(Governance_Clauses_by_Source!BL51),0,$G51)</f>
        <v>0</v>
      </c>
      <c r="BP51" s="134">
        <f>IF(ISBLANK(Governance_Clauses_by_Source!BM51),0,$G51)</f>
        <v>0</v>
      </c>
      <c r="BQ51" s="134">
        <f>IF(ISBLANK(Governance_Clauses_by_Source!BN51),0,$G51)</f>
        <v>0</v>
      </c>
      <c r="BR51" s="134">
        <f>IF(ISBLANK(Governance_Clauses_by_Source!BO51),0,$G51)</f>
        <v>0</v>
      </c>
      <c r="BS51" s="134">
        <f>IF(ISBLANK(Governance_Clauses_by_Source!BP51),0,$G51)</f>
        <v>0</v>
      </c>
      <c r="BT51" s="134">
        <f>IF(ISBLANK(Governance_Clauses_by_Source!BQ51),0,$G51)</f>
        <v>0</v>
      </c>
      <c r="BU51" s="134">
        <f>IF(ISBLANK(Governance_Clauses_by_Source!BR51),0,$G51)</f>
        <v>0</v>
      </c>
      <c r="BV51" s="134">
        <f>IF(ISBLANK(Governance_Clauses_by_Source!BS51),0,$G51)</f>
        <v>0</v>
      </c>
      <c r="BW51" s="134">
        <f>IF(ISBLANK(Governance_Clauses_by_Source!BT51),0,$G51)</f>
        <v>0</v>
      </c>
      <c r="BX51" s="134">
        <f>IF(ISBLANK(Governance_Clauses_by_Source!BU51),0,$G51)</f>
        <v>0</v>
      </c>
      <c r="BY51" s="134">
        <f>IF(ISBLANK(Governance_Clauses_by_Source!BV51),0,$G51)</f>
        <v>0</v>
      </c>
      <c r="BZ51" s="134">
        <f>IF(ISBLANK(Governance_Clauses_by_Source!BW51),0,$G51)</f>
        <v>0</v>
      </c>
      <c r="CA51" s="134">
        <f>IF(ISBLANK(Governance_Clauses_by_Source!BX51),0,$G51)</f>
        <v>0</v>
      </c>
      <c r="CB51" s="134">
        <f>IF(ISBLANK(Governance_Clauses_by_Source!BY51),0,$G51)</f>
        <v>0</v>
      </c>
      <c r="CC51" s="134">
        <f>IF(ISBLANK(Governance_Clauses_by_Source!BZ51),0,$G51)</f>
        <v>0</v>
      </c>
      <c r="CD51" s="134">
        <f>IF(ISBLANK(Governance_Clauses_by_Source!CA51),0,$G51)</f>
        <v>0</v>
      </c>
      <c r="CE51" s="134">
        <f>IF(ISBLANK(Governance_Clauses_by_Source!CB51),0,$G51)</f>
        <v>0</v>
      </c>
      <c r="CF51" s="134">
        <f>IF(ISBLANK(Governance_Clauses_by_Source!CC51),0,$G51)</f>
        <v>0</v>
      </c>
      <c r="CG51" s="134">
        <f>IF(ISBLANK(Governance_Clauses_by_Source!CD51),0,$G51)</f>
        <v>0</v>
      </c>
      <c r="CH51" s="134">
        <f>IF(ISBLANK(Governance_Clauses_by_Source!CE51),0,$G51)</f>
        <v>0</v>
      </c>
      <c r="CI51" s="134">
        <f>IF(ISBLANK(Governance_Clauses_by_Source!CF51),0,$G51)</f>
        <v>0</v>
      </c>
      <c r="CJ51" s="134">
        <f>IF(ISBLANK(Governance_Clauses_by_Source!CG51),0,$G51)</f>
        <v>0</v>
      </c>
      <c r="CK51" s="134">
        <f>IF(ISBLANK(Governance_Clauses_by_Source!CH51),0,$G51)</f>
        <v>0</v>
      </c>
      <c r="CL51" s="134">
        <f>IF(ISBLANK(Governance_Clauses_by_Source!CI51),0,$G51)</f>
        <v>0</v>
      </c>
      <c r="CM51" s="134">
        <f>IF(ISBLANK(Governance_Clauses_by_Source!CJ51),0,$G51)</f>
        <v>0</v>
      </c>
      <c r="CN51" s="134">
        <f>IF(ISBLANK(Governance_Clauses_by_Source!CK51),0,$G51)</f>
        <v>0</v>
      </c>
      <c r="CO51" s="134">
        <f>IF(ISBLANK(Governance_Clauses_by_Source!CL51),0,$G51)</f>
        <v>0</v>
      </c>
      <c r="CP51" s="134">
        <f>IF(ISBLANK(Governance_Clauses_by_Source!CM51),0,$G51)</f>
        <v>0</v>
      </c>
      <c r="CQ51" s="151">
        <f>IF(ISBLANK(Governance_Clauses_by_Source!CN51),0,$G51)</f>
        <v>0</v>
      </c>
    </row>
    <row r="52" spans="1:95">
      <c r="A52" s="2" t="s">
        <v>161</v>
      </c>
      <c r="B52" s="2" t="s">
        <v>565</v>
      </c>
      <c r="C52" s="2" t="s">
        <v>607</v>
      </c>
      <c r="D52" s="2" t="s">
        <v>618</v>
      </c>
      <c r="E52" s="2">
        <f t="shared" si="12"/>
        <v>2</v>
      </c>
      <c r="F52" s="2">
        <v>5</v>
      </c>
      <c r="G52" s="2">
        <f t="shared" ref="G52:G58" si="13">F52/SUM($F$51:$F$58)*4</f>
        <v>0.7407407407407407</v>
      </c>
      <c r="H52" s="3" t="s">
        <v>609</v>
      </c>
      <c r="I52" s="120">
        <f>IF(ISBLANK(Governance_Clauses_by_Source!F52),0,G52)</f>
        <v>0</v>
      </c>
      <c r="J52" s="134">
        <f>IF(ISBLANK(Governance_Clauses_by_Source!G52),0,$G52)</f>
        <v>0</v>
      </c>
      <c r="K52" s="134">
        <f>IF(ISBLANK(Governance_Clauses_by_Source!H52),0,$G52)</f>
        <v>0</v>
      </c>
      <c r="L52" s="134">
        <f>IF(ISBLANK(Governance_Clauses_by_Source!I52),0,$G52)</f>
        <v>0</v>
      </c>
      <c r="M52" s="134">
        <f>IF(ISBLANK(Governance_Clauses_by_Source!J52),0,$G52)</f>
        <v>0</v>
      </c>
      <c r="N52" s="134">
        <f>IF(ISBLANK(Governance_Clauses_by_Source!K52),0,$G52)</f>
        <v>0</v>
      </c>
      <c r="O52" s="134">
        <f>IF(ISBLANK(Governance_Clauses_by_Source!L52),0,$G52)</f>
        <v>0</v>
      </c>
      <c r="P52" s="134">
        <f>IF(ISBLANK(Governance_Clauses_by_Source!M52),0,$G52)</f>
        <v>0</v>
      </c>
      <c r="Q52" s="134">
        <f>IF(ISBLANK(Governance_Clauses_by_Source!N52),0,$G52)*2*2</f>
        <v>2.9629629629629628</v>
      </c>
      <c r="R52" s="134">
        <f>IF(ISBLANK(Governance_Clauses_by_Source!O52),0,$G52)</f>
        <v>0</v>
      </c>
      <c r="S52" s="134">
        <f>IF(ISBLANK(Governance_Clauses_by_Source!P52),0,$G52)</f>
        <v>0</v>
      </c>
      <c r="T52" s="134">
        <f>IF(ISBLANK(Governance_Clauses_by_Source!Q52),0,$G52)</f>
        <v>0</v>
      </c>
      <c r="U52" s="134">
        <f>IF(ISBLANK(Governance_Clauses_by_Source!R52),0,$G52)</f>
        <v>0</v>
      </c>
      <c r="V52" s="134">
        <f>IF(ISBLANK(Governance_Clauses_by_Source!S52),0,$G52)</f>
        <v>0</v>
      </c>
      <c r="W52" s="134">
        <f>IF(ISBLANK(Governance_Clauses_by_Source!T52),0,$G52)</f>
        <v>0</v>
      </c>
      <c r="X52" s="134">
        <f>IF(ISBLANK(Governance_Clauses_by_Source!U52),0,$G52)</f>
        <v>0</v>
      </c>
      <c r="Y52" s="134">
        <f>IF(ISBLANK(Governance_Clauses_by_Source!V52),0,$G52)</f>
        <v>0</v>
      </c>
      <c r="Z52" s="134">
        <f>IF(ISBLANK(Governance_Clauses_by_Source!W52),0,$G52)</f>
        <v>0</v>
      </c>
      <c r="AA52" s="134">
        <f>IF(ISBLANK(Governance_Clauses_by_Source!X52),0,$G52)</f>
        <v>0</v>
      </c>
      <c r="AB52" s="134">
        <f>IF(ISBLANK(Governance_Clauses_by_Source!Y52),0,$G52)</f>
        <v>0</v>
      </c>
      <c r="AC52" s="134">
        <f>IF(ISBLANK(Governance_Clauses_by_Source!Z52),0,$G52)</f>
        <v>0</v>
      </c>
      <c r="AD52" s="134">
        <f>IF(ISBLANK(Governance_Clauses_by_Source!AA52),0,$G52)</f>
        <v>0</v>
      </c>
      <c r="AE52" s="134">
        <f>IF(ISBLANK(Governance_Clauses_by_Source!AB52),0,$G52)</f>
        <v>0</v>
      </c>
      <c r="AF52" s="134">
        <f>IF(ISBLANK(Governance_Clauses_by_Source!AC52),0,$G52)</f>
        <v>0</v>
      </c>
      <c r="AG52" s="134">
        <f>IF(ISBLANK(Governance_Clauses_by_Source!AD52),0,$G52)</f>
        <v>0</v>
      </c>
      <c r="AH52" s="134">
        <f>IF(ISBLANK(Governance_Clauses_by_Source!AE52),0,$G52)</f>
        <v>0</v>
      </c>
      <c r="AI52" s="134">
        <f>IF(ISBLANK(Governance_Clauses_by_Source!AF52),0,$G52)</f>
        <v>0</v>
      </c>
      <c r="AJ52" s="134">
        <f>IF(ISBLANK(Governance_Clauses_by_Source!AG52),0,$G52)</f>
        <v>0</v>
      </c>
      <c r="AK52" s="134">
        <f>IF(ISBLANK(Governance_Clauses_by_Source!AH52),0,$G52)</f>
        <v>0</v>
      </c>
      <c r="AL52" s="134">
        <f>IF(ISBLANK(Governance_Clauses_by_Source!AI52),0,$G52)</f>
        <v>0</v>
      </c>
      <c r="AM52" s="134">
        <f>IF(ISBLANK(Governance_Clauses_by_Source!AJ52),0,$G52)</f>
        <v>0</v>
      </c>
      <c r="AN52" s="134">
        <f>IF(ISBLANK(Governance_Clauses_by_Source!AK52),0,$G52)</f>
        <v>0</v>
      </c>
      <c r="AO52" s="134">
        <f>IF(ISBLANK(Governance_Clauses_by_Source!AL52),0,$G52)</f>
        <v>0</v>
      </c>
      <c r="AP52" s="134">
        <f>IF(ISBLANK(Governance_Clauses_by_Source!AM52),0,$G52)</f>
        <v>0</v>
      </c>
      <c r="AQ52" s="134">
        <f>IF(ISBLANK(Governance_Clauses_by_Source!AN52),0,$G52)</f>
        <v>0</v>
      </c>
      <c r="AR52" s="134">
        <f>IF(ISBLANK(Governance_Clauses_by_Source!AO52),0,$G52)</f>
        <v>0</v>
      </c>
      <c r="AS52" s="134">
        <f>IF(ISBLANK(Governance_Clauses_by_Source!AP52),0,$G52)</f>
        <v>0</v>
      </c>
      <c r="AT52" s="134">
        <f>IF(ISBLANK(Governance_Clauses_by_Source!AQ52),0,$G52)</f>
        <v>0</v>
      </c>
      <c r="AU52" s="134">
        <f>IF(ISBLANK(Governance_Clauses_by_Source!AR52),0,$G52)</f>
        <v>0</v>
      </c>
      <c r="AV52" s="134">
        <f>IF(ISBLANK(Governance_Clauses_by_Source!AS52),0,$G52)</f>
        <v>0</v>
      </c>
      <c r="AW52" s="134">
        <f>IF(ISBLANK(Governance_Clauses_by_Source!AT52),0,$G52)</f>
        <v>0</v>
      </c>
      <c r="AX52" s="134">
        <f>IF(ISBLANK(Governance_Clauses_by_Source!AU52),0,$G52)</f>
        <v>0</v>
      </c>
      <c r="AY52" s="134">
        <f>IF(ISBLANK(Governance_Clauses_by_Source!AV52),0,$G52)</f>
        <v>0</v>
      </c>
      <c r="AZ52" s="134">
        <f>IF(ISBLANK(Governance_Clauses_by_Source!AW52),0,$G52)</f>
        <v>0</v>
      </c>
      <c r="BA52" s="134">
        <f>IF(ISBLANK(Governance_Clauses_by_Source!AX52),0,$G52)</f>
        <v>0</v>
      </c>
      <c r="BB52" s="134">
        <f>IF(ISBLANK(Governance_Clauses_by_Source!AY52),0,$G52)</f>
        <v>0</v>
      </c>
      <c r="BC52" s="134">
        <f>IF(ISBLANK(Governance_Clauses_by_Source!AZ52),0,$G52)</f>
        <v>0</v>
      </c>
      <c r="BD52" s="134">
        <f>IF(ISBLANK(Governance_Clauses_by_Source!BA52),0,$G52)</f>
        <v>0</v>
      </c>
      <c r="BE52" s="134">
        <f>IF(ISBLANK(Governance_Clauses_by_Source!BB52),0,$G52)</f>
        <v>0</v>
      </c>
      <c r="BF52" s="134">
        <f>IF(ISBLANK(Governance_Clauses_by_Source!BC52),0,$G52)</f>
        <v>0</v>
      </c>
      <c r="BG52" s="134">
        <f>IF(ISBLANK(Governance_Clauses_by_Source!BD52),0,$G52)</f>
        <v>0</v>
      </c>
      <c r="BH52" s="134">
        <f>IF(ISBLANK(Governance_Clauses_by_Source!BE52),0,$G52)</f>
        <v>0</v>
      </c>
      <c r="BI52" s="134">
        <f>IF(ISBLANK(Governance_Clauses_by_Source!BF52),0,$G52)</f>
        <v>0</v>
      </c>
      <c r="BJ52" s="134">
        <f>IF(ISBLANK(Governance_Clauses_by_Source!BG52),0,$G52)</f>
        <v>0</v>
      </c>
      <c r="BK52" s="134">
        <f>IF(ISBLANK(Governance_Clauses_by_Source!BH52),0,$G52)</f>
        <v>0</v>
      </c>
      <c r="BL52" s="134">
        <f>IF(ISBLANK(Governance_Clauses_by_Source!BI52),0,$G52)</f>
        <v>0</v>
      </c>
      <c r="BM52" s="134">
        <f>IF(ISBLANK(Governance_Clauses_by_Source!BJ52),0,$G52)</f>
        <v>0</v>
      </c>
      <c r="BN52" s="134">
        <f>IF(ISBLANK(Governance_Clauses_by_Source!BK52),0,$G52)</f>
        <v>0</v>
      </c>
      <c r="BO52" s="134">
        <f>IF(ISBLANK(Governance_Clauses_by_Source!BL52),0,$G52)</f>
        <v>0</v>
      </c>
      <c r="BP52" s="134">
        <f>IF(ISBLANK(Governance_Clauses_by_Source!BM52),0,$G52)</f>
        <v>0</v>
      </c>
      <c r="BQ52" s="134">
        <f>IF(ISBLANK(Governance_Clauses_by_Source!BN52),0,$G52)</f>
        <v>0</v>
      </c>
      <c r="BR52" s="134">
        <f>IF(ISBLANK(Governance_Clauses_by_Source!BO52),0,$G52)</f>
        <v>0</v>
      </c>
      <c r="BS52" s="134">
        <f>IF(ISBLANK(Governance_Clauses_by_Source!BP52),0,$G52)</f>
        <v>0</v>
      </c>
      <c r="BT52" s="134">
        <f>IF(ISBLANK(Governance_Clauses_by_Source!BQ52),0,$G52)</f>
        <v>0</v>
      </c>
      <c r="BU52" s="134">
        <f>IF(ISBLANK(Governance_Clauses_by_Source!BR52),0,$G52)</f>
        <v>0</v>
      </c>
      <c r="BV52" s="134">
        <f>IF(ISBLANK(Governance_Clauses_by_Source!BS52),0,$G52)</f>
        <v>0</v>
      </c>
      <c r="BW52" s="134">
        <f>IF(ISBLANK(Governance_Clauses_by_Source!BT52),0,$G52)</f>
        <v>0</v>
      </c>
      <c r="BX52" s="134">
        <f>IF(ISBLANK(Governance_Clauses_by_Source!BU52),0,$G52)</f>
        <v>0</v>
      </c>
      <c r="BY52" s="134">
        <f>IF(ISBLANK(Governance_Clauses_by_Source!BV52),0,$G52)</f>
        <v>0</v>
      </c>
      <c r="BZ52" s="134">
        <f>IF(ISBLANK(Governance_Clauses_by_Source!BW52),0,$G52)</f>
        <v>0</v>
      </c>
      <c r="CA52" s="134">
        <f>IF(ISBLANK(Governance_Clauses_by_Source!BX52),0,$G52)</f>
        <v>0</v>
      </c>
      <c r="CB52" s="134">
        <f>IF(ISBLANK(Governance_Clauses_by_Source!BY52),0,$G52)</f>
        <v>0</v>
      </c>
      <c r="CC52" s="134">
        <f>IF(ISBLANK(Governance_Clauses_by_Source!BZ52),0,$G52)*5*5</f>
        <v>18.518518518518515</v>
      </c>
      <c r="CD52" s="134">
        <f>IF(ISBLANK(Governance_Clauses_by_Source!CA52),0,$G52)</f>
        <v>0</v>
      </c>
      <c r="CE52" s="134">
        <f>IF(ISBLANK(Governance_Clauses_by_Source!CB52),0,$G52)</f>
        <v>0</v>
      </c>
      <c r="CF52" s="134">
        <f>IF(ISBLANK(Governance_Clauses_by_Source!CC52),0,$G52)</f>
        <v>0</v>
      </c>
      <c r="CG52" s="134">
        <f>IF(ISBLANK(Governance_Clauses_by_Source!CD52),0,$G52)</f>
        <v>0</v>
      </c>
      <c r="CH52" s="134">
        <f>IF(ISBLANK(Governance_Clauses_by_Source!CE52),0,$G52)</f>
        <v>0</v>
      </c>
      <c r="CI52" s="134">
        <f>IF(ISBLANK(Governance_Clauses_by_Source!CF52),0,$G52)</f>
        <v>0</v>
      </c>
      <c r="CJ52" s="134">
        <f>IF(ISBLANK(Governance_Clauses_by_Source!CG52),0,$G52)</f>
        <v>0</v>
      </c>
      <c r="CK52" s="134">
        <f>IF(ISBLANK(Governance_Clauses_by_Source!CH52),0,$G52)</f>
        <v>0</v>
      </c>
      <c r="CL52" s="134">
        <f>IF(ISBLANK(Governance_Clauses_by_Source!CI52),0,$G52)</f>
        <v>0</v>
      </c>
      <c r="CM52" s="134">
        <f>IF(ISBLANK(Governance_Clauses_by_Source!CJ52),0,$G52)</f>
        <v>0</v>
      </c>
      <c r="CN52" s="134">
        <f>IF(ISBLANK(Governance_Clauses_by_Source!CK52),0,$G52)</f>
        <v>0</v>
      </c>
      <c r="CO52" s="134">
        <f>IF(ISBLANK(Governance_Clauses_by_Source!CL52),0,$G52)</f>
        <v>0</v>
      </c>
      <c r="CP52" s="134">
        <f>IF(ISBLANK(Governance_Clauses_by_Source!CM52),0,$G52)</f>
        <v>0</v>
      </c>
      <c r="CQ52" s="151">
        <f>IF(ISBLANK(Governance_Clauses_by_Source!CN52),0,$G52)</f>
        <v>0</v>
      </c>
    </row>
    <row r="53" spans="1:95">
      <c r="A53" s="2" t="s">
        <v>161</v>
      </c>
      <c r="B53" s="2" t="s">
        <v>565</v>
      </c>
      <c r="C53" s="2" t="s">
        <v>607</v>
      </c>
      <c r="D53" s="2" t="s">
        <v>618</v>
      </c>
      <c r="E53" s="2">
        <f t="shared" si="12"/>
        <v>2</v>
      </c>
      <c r="F53" s="2">
        <v>2</v>
      </c>
      <c r="G53" s="2">
        <f t="shared" si="13"/>
        <v>0.29629629629629628</v>
      </c>
      <c r="H53" s="3" t="s">
        <v>612</v>
      </c>
      <c r="I53" s="120">
        <f>IF(ISBLANK(Governance_Clauses_by_Source!F53),0,G53)</f>
        <v>0</v>
      </c>
      <c r="J53" s="134">
        <f>IF(ISBLANK(Governance_Clauses_by_Source!G53),0,$G53)</f>
        <v>0</v>
      </c>
      <c r="K53" s="134">
        <f>IF(ISBLANK(Governance_Clauses_by_Source!H53),0,$G53)</f>
        <v>0</v>
      </c>
      <c r="L53" s="134">
        <f>IF(ISBLANK(Governance_Clauses_by_Source!I53),0,$G53)</f>
        <v>0</v>
      </c>
      <c r="M53" s="134">
        <f>IF(ISBLANK(Governance_Clauses_by_Source!J53),0,$G53)</f>
        <v>0</v>
      </c>
      <c r="N53" s="134">
        <f>IF(ISBLANK(Governance_Clauses_by_Source!K53),0,$G53)</f>
        <v>0</v>
      </c>
      <c r="O53" s="134">
        <f>IF(ISBLANK(Governance_Clauses_by_Source!L53),0,$G53)</f>
        <v>0</v>
      </c>
      <c r="P53" s="134">
        <f>IF(ISBLANK(Governance_Clauses_by_Source!M53),0,$G53)</f>
        <v>0</v>
      </c>
      <c r="Q53" s="134">
        <f>IF(ISBLANK(Governance_Clauses_by_Source!N53),0,$G53)*1*1.01</f>
        <v>0.29925925925925922</v>
      </c>
      <c r="R53" s="134">
        <f>IF(ISBLANK(Governance_Clauses_by_Source!O53),0,$G53)</f>
        <v>0</v>
      </c>
      <c r="S53" s="134">
        <f>IF(ISBLANK(Governance_Clauses_by_Source!P53),0,$G53)</f>
        <v>0</v>
      </c>
      <c r="T53" s="134">
        <f>IF(ISBLANK(Governance_Clauses_by_Source!Q53),0,$G53)</f>
        <v>0</v>
      </c>
      <c r="U53" s="134">
        <f>IF(ISBLANK(Governance_Clauses_by_Source!R53),0,$G53)</f>
        <v>0</v>
      </c>
      <c r="V53" s="134">
        <f>IF(ISBLANK(Governance_Clauses_by_Source!S53),0,$G53)</f>
        <v>0</v>
      </c>
      <c r="W53" s="134">
        <f>IF(ISBLANK(Governance_Clauses_by_Source!T53),0,$G53)</f>
        <v>0</v>
      </c>
      <c r="X53" s="134">
        <f>IF(ISBLANK(Governance_Clauses_by_Source!U53),0,$G53)</f>
        <v>0</v>
      </c>
      <c r="Y53" s="134">
        <f>IF(ISBLANK(Governance_Clauses_by_Source!V53),0,$G53)</f>
        <v>0</v>
      </c>
      <c r="Z53" s="134">
        <f>IF(ISBLANK(Governance_Clauses_by_Source!W53),0,$G53)</f>
        <v>0</v>
      </c>
      <c r="AA53" s="134">
        <f>IF(ISBLANK(Governance_Clauses_by_Source!X53),0,$G53)</f>
        <v>0</v>
      </c>
      <c r="AB53" s="134">
        <f>IF(ISBLANK(Governance_Clauses_by_Source!Y53),0,$G53)</f>
        <v>0</v>
      </c>
      <c r="AC53" s="134">
        <f>IF(ISBLANK(Governance_Clauses_by_Source!Z53),0,$G53)</f>
        <v>0</v>
      </c>
      <c r="AD53" s="134">
        <f>IF(ISBLANK(Governance_Clauses_by_Source!AA53),0,$G53)</f>
        <v>0</v>
      </c>
      <c r="AE53" s="134">
        <f>IF(ISBLANK(Governance_Clauses_by_Source!AB53),0,$G53)</f>
        <v>0</v>
      </c>
      <c r="AF53" s="134">
        <f>IF(ISBLANK(Governance_Clauses_by_Source!AC53),0,$G53)</f>
        <v>0</v>
      </c>
      <c r="AG53" s="134">
        <f>IF(ISBLANK(Governance_Clauses_by_Source!AD53),0,$G53)</f>
        <v>0</v>
      </c>
      <c r="AH53" s="134">
        <f>IF(ISBLANK(Governance_Clauses_by_Source!AE53),0,$G53)</f>
        <v>0</v>
      </c>
      <c r="AI53" s="134">
        <f>IF(ISBLANK(Governance_Clauses_by_Source!AF53),0,$G53)</f>
        <v>0</v>
      </c>
      <c r="AJ53" s="134">
        <f>IF(ISBLANK(Governance_Clauses_by_Source!AG53),0,$G53)</f>
        <v>0</v>
      </c>
      <c r="AK53" s="134">
        <f>IF(ISBLANK(Governance_Clauses_by_Source!AH53),0,$G53)</f>
        <v>0</v>
      </c>
      <c r="AL53" s="134">
        <f>IF(ISBLANK(Governance_Clauses_by_Source!AI53),0,$G53)</f>
        <v>0</v>
      </c>
      <c r="AM53" s="134">
        <f>IF(ISBLANK(Governance_Clauses_by_Source!AJ53),0,$G53)</f>
        <v>0</v>
      </c>
      <c r="AN53" s="134">
        <f>IF(ISBLANK(Governance_Clauses_by_Source!AK53),0,$G53)</f>
        <v>0</v>
      </c>
      <c r="AO53" s="134">
        <f>IF(ISBLANK(Governance_Clauses_by_Source!AL53),0,$G53)</f>
        <v>0</v>
      </c>
      <c r="AP53" s="134">
        <f>IF(ISBLANK(Governance_Clauses_by_Source!AM53),0,$G53)</f>
        <v>0</v>
      </c>
      <c r="AQ53" s="134">
        <f>IF(ISBLANK(Governance_Clauses_by_Source!AN53),0,$G53)</f>
        <v>0</v>
      </c>
      <c r="AR53" s="134">
        <f>IF(ISBLANK(Governance_Clauses_by_Source!AO53),0,$G53)</f>
        <v>0</v>
      </c>
      <c r="AS53" s="134">
        <f>IF(ISBLANK(Governance_Clauses_by_Source!AP53),0,$G53)</f>
        <v>0</v>
      </c>
      <c r="AT53" s="134">
        <f>IF(ISBLANK(Governance_Clauses_by_Source!AQ53),0,$G53)</f>
        <v>0</v>
      </c>
      <c r="AU53" s="134">
        <f>IF(ISBLANK(Governance_Clauses_by_Source!AR53),0,$G53)</f>
        <v>0</v>
      </c>
      <c r="AV53" s="134">
        <f>IF(ISBLANK(Governance_Clauses_by_Source!AS53),0,$G53)</f>
        <v>0</v>
      </c>
      <c r="AW53" s="134">
        <f>IF(ISBLANK(Governance_Clauses_by_Source!AT53),0,$G53)</f>
        <v>0</v>
      </c>
      <c r="AX53" s="134">
        <f>IF(ISBLANK(Governance_Clauses_by_Source!AU53),0,$G53)</f>
        <v>0</v>
      </c>
      <c r="AY53" s="134">
        <f>IF(ISBLANK(Governance_Clauses_by_Source!AV53),0,$G53)</f>
        <v>0</v>
      </c>
      <c r="AZ53" s="134">
        <f>IF(ISBLANK(Governance_Clauses_by_Source!AW53),0,$G53)</f>
        <v>0</v>
      </c>
      <c r="BA53" s="134">
        <f>IF(ISBLANK(Governance_Clauses_by_Source!AX53),0,$G53)</f>
        <v>0</v>
      </c>
      <c r="BB53" s="134">
        <f>IF(ISBLANK(Governance_Clauses_by_Source!AY53),0,$G53)</f>
        <v>0</v>
      </c>
      <c r="BC53" s="134">
        <f>IF(ISBLANK(Governance_Clauses_by_Source!AZ53),0,$G53)</f>
        <v>0</v>
      </c>
      <c r="BD53" s="134">
        <f>IF(ISBLANK(Governance_Clauses_by_Source!BA53),0,$G53)</f>
        <v>0</v>
      </c>
      <c r="BE53" s="134">
        <f>IF(ISBLANK(Governance_Clauses_by_Source!BB53),0,$G53)</f>
        <v>0</v>
      </c>
      <c r="BF53" s="134">
        <f>IF(ISBLANK(Governance_Clauses_by_Source!BC53),0,$G53)</f>
        <v>0</v>
      </c>
      <c r="BG53" s="134">
        <f>IF(ISBLANK(Governance_Clauses_by_Source!BD53),0,$G53)</f>
        <v>0</v>
      </c>
      <c r="BH53" s="134">
        <f>IF(ISBLANK(Governance_Clauses_by_Source!BE53),0,$G53)</f>
        <v>0</v>
      </c>
      <c r="BI53" s="134">
        <f>IF(ISBLANK(Governance_Clauses_by_Source!BF53),0,$G53)</f>
        <v>0</v>
      </c>
      <c r="BJ53" s="134">
        <f>IF(ISBLANK(Governance_Clauses_by_Source!BG53),0,$G53)</f>
        <v>0</v>
      </c>
      <c r="BK53" s="134">
        <f>IF(ISBLANK(Governance_Clauses_by_Source!BH53),0,$G53)</f>
        <v>0</v>
      </c>
      <c r="BL53" s="134">
        <f>IF(ISBLANK(Governance_Clauses_by_Source!BI53),0,$G53)</f>
        <v>0</v>
      </c>
      <c r="BM53" s="134">
        <f>IF(ISBLANK(Governance_Clauses_by_Source!BJ53),0,$G53)</f>
        <v>0</v>
      </c>
      <c r="BN53" s="134">
        <f>IF(ISBLANK(Governance_Clauses_by_Source!BK53),0,$G53)</f>
        <v>0</v>
      </c>
      <c r="BO53" s="134">
        <f>IF(ISBLANK(Governance_Clauses_by_Source!BL53),0,$G53)</f>
        <v>0</v>
      </c>
      <c r="BP53" s="134">
        <f>IF(ISBLANK(Governance_Clauses_by_Source!BM53),0,$G53)</f>
        <v>0</v>
      </c>
      <c r="BQ53" s="134">
        <f>IF(ISBLANK(Governance_Clauses_by_Source!BN53),0,$G53)</f>
        <v>0</v>
      </c>
      <c r="BR53" s="134">
        <f>IF(ISBLANK(Governance_Clauses_by_Source!BO53),0,$G53)</f>
        <v>0</v>
      </c>
      <c r="BS53" s="134">
        <f>IF(ISBLANK(Governance_Clauses_by_Source!BP53),0,$G53)</f>
        <v>0</v>
      </c>
      <c r="BT53" s="134">
        <f>IF(ISBLANK(Governance_Clauses_by_Source!BQ53),0,$G53)</f>
        <v>0</v>
      </c>
      <c r="BU53" s="134">
        <f>IF(ISBLANK(Governance_Clauses_by_Source!BR53),0,$G53)</f>
        <v>0</v>
      </c>
      <c r="BV53" s="134">
        <f>IF(ISBLANK(Governance_Clauses_by_Source!BS53),0,$G53)</f>
        <v>0</v>
      </c>
      <c r="BW53" s="134">
        <f>IF(ISBLANK(Governance_Clauses_by_Source!BT53),0,$G53)</f>
        <v>0</v>
      </c>
      <c r="BX53" s="134">
        <f>IF(ISBLANK(Governance_Clauses_by_Source!BU53),0,$G53)</f>
        <v>0</v>
      </c>
      <c r="BY53" s="134">
        <f>IF(ISBLANK(Governance_Clauses_by_Source!BV53),0,$G53)</f>
        <v>0</v>
      </c>
      <c r="BZ53" s="134">
        <f>IF(ISBLANK(Governance_Clauses_by_Source!BW53),0,$G53)</f>
        <v>0</v>
      </c>
      <c r="CA53" s="134">
        <f>IF(ISBLANK(Governance_Clauses_by_Source!BX53),0,$G53)</f>
        <v>0</v>
      </c>
      <c r="CB53" s="134">
        <f>IF(ISBLANK(Governance_Clauses_by_Source!BY53),0,$G53)</f>
        <v>0</v>
      </c>
      <c r="CC53" s="134">
        <f>IF(ISBLANK(Governance_Clauses_by_Source!BZ53),0,$G53)*1*1.01</f>
        <v>0.29925925925925922</v>
      </c>
      <c r="CD53" s="134">
        <f>IF(ISBLANK(Governance_Clauses_by_Source!CA53),0,$G53)</f>
        <v>0</v>
      </c>
      <c r="CE53" s="134">
        <f>IF(ISBLANK(Governance_Clauses_by_Source!CB53),0,$G53)</f>
        <v>0</v>
      </c>
      <c r="CF53" s="134">
        <f>IF(ISBLANK(Governance_Clauses_by_Source!CC53),0,$G53)</f>
        <v>0</v>
      </c>
      <c r="CG53" s="134">
        <f>IF(ISBLANK(Governance_Clauses_by_Source!CD53),0,$G53)</f>
        <v>0</v>
      </c>
      <c r="CH53" s="134">
        <f>IF(ISBLANK(Governance_Clauses_by_Source!CE53),0,$G53)</f>
        <v>0</v>
      </c>
      <c r="CI53" s="134">
        <f>IF(ISBLANK(Governance_Clauses_by_Source!CF53),0,$G53)</f>
        <v>0</v>
      </c>
      <c r="CJ53" s="134">
        <f>IF(ISBLANK(Governance_Clauses_by_Source!CG53),0,$G53)</f>
        <v>0</v>
      </c>
      <c r="CK53" s="134">
        <f>IF(ISBLANK(Governance_Clauses_by_Source!CH53),0,$G53)</f>
        <v>0</v>
      </c>
      <c r="CL53" s="134">
        <f>IF(ISBLANK(Governance_Clauses_by_Source!CI53),0,$G53)</f>
        <v>0</v>
      </c>
      <c r="CM53" s="134">
        <f>IF(ISBLANK(Governance_Clauses_by_Source!CJ53),0,$G53)</f>
        <v>0</v>
      </c>
      <c r="CN53" s="134">
        <f>IF(ISBLANK(Governance_Clauses_by_Source!CK53),0,$G53)</f>
        <v>0</v>
      </c>
      <c r="CO53" s="134">
        <f>IF(ISBLANK(Governance_Clauses_by_Source!CL53),0,$G53)</f>
        <v>0</v>
      </c>
      <c r="CP53" s="134">
        <f>IF(ISBLANK(Governance_Clauses_by_Source!CM53),0,$G53)</f>
        <v>0</v>
      </c>
      <c r="CQ53" s="151">
        <f>IF(ISBLANK(Governance_Clauses_by_Source!CN53),0,$G53)</f>
        <v>0</v>
      </c>
    </row>
    <row r="54" spans="1:95">
      <c r="A54" s="2" t="s">
        <v>161</v>
      </c>
      <c r="B54" s="2" t="s">
        <v>645</v>
      </c>
      <c r="C54" s="2" t="s">
        <v>607</v>
      </c>
      <c r="D54" s="2" t="s">
        <v>638</v>
      </c>
      <c r="E54" s="2">
        <f t="shared" si="12"/>
        <v>1</v>
      </c>
      <c r="F54" s="2">
        <v>3</v>
      </c>
      <c r="G54" s="2">
        <f t="shared" si="13"/>
        <v>0.44444444444444442</v>
      </c>
      <c r="H54" s="3" t="s">
        <v>703</v>
      </c>
      <c r="I54" s="120">
        <f>IF(ISBLANK(Governance_Clauses_by_Source!F54),0,G54)</f>
        <v>0</v>
      </c>
      <c r="J54" s="134">
        <f>IF(ISBLANK(Governance_Clauses_by_Source!G54),0,$G54)</f>
        <v>0</v>
      </c>
      <c r="K54" s="134">
        <f>IF(ISBLANK(Governance_Clauses_by_Source!H54),0,$G54)</f>
        <v>0</v>
      </c>
      <c r="L54" s="134">
        <f>IF(ISBLANK(Governance_Clauses_by_Source!I54),0,$G54)</f>
        <v>0</v>
      </c>
      <c r="M54" s="134">
        <f>IF(ISBLANK(Governance_Clauses_by_Source!J54),0,$G54)</f>
        <v>0</v>
      </c>
      <c r="N54" s="134">
        <f>IF(ISBLANK(Governance_Clauses_by_Source!K54),0,$G54)</f>
        <v>0</v>
      </c>
      <c r="O54" s="134">
        <f>IF(ISBLANK(Governance_Clauses_by_Source!L54),0,$G54)</f>
        <v>0</v>
      </c>
      <c r="P54" s="134">
        <f>IF(ISBLANK(Governance_Clauses_by_Source!M54),0,$G54)</f>
        <v>0</v>
      </c>
      <c r="Q54" s="134">
        <f>IF(ISBLANK(Governance_Clauses_by_Source!N54),0,$G54)</f>
        <v>0</v>
      </c>
      <c r="R54" s="134">
        <f>IF(ISBLANK(Governance_Clauses_by_Source!O54),0,$G54)</f>
        <v>0</v>
      </c>
      <c r="S54" s="134">
        <f>IF(ISBLANK(Governance_Clauses_by_Source!P54),0,$G54)</f>
        <v>0</v>
      </c>
      <c r="T54" s="134">
        <f>IF(ISBLANK(Governance_Clauses_by_Source!Q54),0,$G54)</f>
        <v>0</v>
      </c>
      <c r="U54" s="134">
        <f>IF(ISBLANK(Governance_Clauses_by_Source!R54),0,$G54)</f>
        <v>0</v>
      </c>
      <c r="V54" s="134">
        <f>IF(ISBLANK(Governance_Clauses_by_Source!S54),0,$G54)</f>
        <v>0</v>
      </c>
      <c r="W54" s="134">
        <f>IF(ISBLANK(Governance_Clauses_by_Source!T54),0,$G54)</f>
        <v>0</v>
      </c>
      <c r="X54" s="134">
        <f>IF(ISBLANK(Governance_Clauses_by_Source!U54),0,$G54)</f>
        <v>0</v>
      </c>
      <c r="Y54" s="134">
        <f>IF(ISBLANK(Governance_Clauses_by_Source!V54),0,$G54)</f>
        <v>0</v>
      </c>
      <c r="Z54" s="134">
        <f>IF(ISBLANK(Governance_Clauses_by_Source!W54),0,$G54)</f>
        <v>0</v>
      </c>
      <c r="AA54" s="134">
        <f>IF(ISBLANK(Governance_Clauses_by_Source!X54),0,$G54)</f>
        <v>0</v>
      </c>
      <c r="AB54" s="134">
        <f>IF(ISBLANK(Governance_Clauses_by_Source!Y54),0,$G54)</f>
        <v>0</v>
      </c>
      <c r="AC54" s="134">
        <f>IF(ISBLANK(Governance_Clauses_by_Source!Z54),0,$G54)</f>
        <v>0</v>
      </c>
      <c r="AD54" s="134">
        <f>IF(ISBLANK(Governance_Clauses_by_Source!AA54),0,$G54)</f>
        <v>0</v>
      </c>
      <c r="AE54" s="134">
        <f>IF(ISBLANK(Governance_Clauses_by_Source!AB54),0,$G54)</f>
        <v>0</v>
      </c>
      <c r="AF54" s="134">
        <f>IF(ISBLANK(Governance_Clauses_by_Source!AC54),0,$G54)</f>
        <v>0</v>
      </c>
      <c r="AG54" s="134">
        <f>IF(ISBLANK(Governance_Clauses_by_Source!AD54),0,$G54)</f>
        <v>0</v>
      </c>
      <c r="AH54" s="134">
        <f>IF(ISBLANK(Governance_Clauses_by_Source!AE54),0,$G54)</f>
        <v>0</v>
      </c>
      <c r="AI54" s="134">
        <f>IF(ISBLANK(Governance_Clauses_by_Source!AF54),0,$G54)</f>
        <v>0</v>
      </c>
      <c r="AJ54" s="134">
        <f>IF(ISBLANK(Governance_Clauses_by_Source!AG54),0,$G54)</f>
        <v>0</v>
      </c>
      <c r="AK54" s="134">
        <f>IF(ISBLANK(Governance_Clauses_by_Source!AH54),0,$G54)</f>
        <v>0</v>
      </c>
      <c r="AL54" s="134">
        <f>IF(ISBLANK(Governance_Clauses_by_Source!AI54),0,$G54)</f>
        <v>0</v>
      </c>
      <c r="AM54" s="134">
        <f>IF(ISBLANK(Governance_Clauses_by_Source!AJ54),0,$G54)</f>
        <v>0</v>
      </c>
      <c r="AN54" s="134">
        <f>IF(ISBLANK(Governance_Clauses_by_Source!AK54),0,$G54)</f>
        <v>0</v>
      </c>
      <c r="AO54" s="134">
        <f>IF(ISBLANK(Governance_Clauses_by_Source!AL54),0,$G54)</f>
        <v>0</v>
      </c>
      <c r="AP54" s="134">
        <f>IF(ISBLANK(Governance_Clauses_by_Source!AM54),0,$G54)</f>
        <v>0</v>
      </c>
      <c r="AQ54" s="134">
        <f>IF(ISBLANK(Governance_Clauses_by_Source!AN54),0,$G54)</f>
        <v>0</v>
      </c>
      <c r="AR54" s="134">
        <f>IF(ISBLANK(Governance_Clauses_by_Source!AO54),0,$G54)</f>
        <v>0</v>
      </c>
      <c r="AS54" s="134">
        <f>IF(ISBLANK(Governance_Clauses_by_Source!AP54),0,$G54)</f>
        <v>0</v>
      </c>
      <c r="AT54" s="134">
        <f>IF(ISBLANK(Governance_Clauses_by_Source!AQ54),0,$G54)</f>
        <v>0</v>
      </c>
      <c r="AU54" s="134">
        <f>IF(ISBLANK(Governance_Clauses_by_Source!AR54),0,$G54)</f>
        <v>0</v>
      </c>
      <c r="AV54" s="134">
        <f>IF(ISBLANK(Governance_Clauses_by_Source!AS54),0,$G54)</f>
        <v>0</v>
      </c>
      <c r="AW54" s="134">
        <f>IF(ISBLANK(Governance_Clauses_by_Source!AT54),0,$G54)</f>
        <v>0</v>
      </c>
      <c r="AX54" s="134">
        <f>IF(ISBLANK(Governance_Clauses_by_Source!AU54),0,$G54)</f>
        <v>0</v>
      </c>
      <c r="AY54" s="134">
        <f>IF(ISBLANK(Governance_Clauses_by_Source!AV54),0,$G54)</f>
        <v>0</v>
      </c>
      <c r="AZ54" s="134">
        <f>IF(ISBLANK(Governance_Clauses_by_Source!AW54),0,$G54)</f>
        <v>0</v>
      </c>
      <c r="BA54" s="134">
        <f>IF(ISBLANK(Governance_Clauses_by_Source!AX54),0,$G54)</f>
        <v>0</v>
      </c>
      <c r="BB54" s="134">
        <f>IF(ISBLANK(Governance_Clauses_by_Source!AY54),0,$G54)</f>
        <v>0</v>
      </c>
      <c r="BC54" s="134">
        <f>IF(ISBLANK(Governance_Clauses_by_Source!AZ54),0,$G54)</f>
        <v>0</v>
      </c>
      <c r="BD54" s="134">
        <f>IF(ISBLANK(Governance_Clauses_by_Source!BA54),0,$G54)</f>
        <v>0</v>
      </c>
      <c r="BE54" s="134">
        <f>IF(ISBLANK(Governance_Clauses_by_Source!BB54),0,$G54)</f>
        <v>0</v>
      </c>
      <c r="BF54" s="134">
        <f>IF(ISBLANK(Governance_Clauses_by_Source!BC54),0,$G54)</f>
        <v>0</v>
      </c>
      <c r="BG54" s="134">
        <f>IF(ISBLANK(Governance_Clauses_by_Source!BD54),0,$G54)</f>
        <v>0</v>
      </c>
      <c r="BH54" s="134">
        <f>IF(ISBLANK(Governance_Clauses_by_Source!BE54),0,$G54)</f>
        <v>0</v>
      </c>
      <c r="BI54" s="134">
        <f>IF(ISBLANK(Governance_Clauses_by_Source!BF54),0,$G54)</f>
        <v>0</v>
      </c>
      <c r="BJ54" s="134">
        <f>IF(ISBLANK(Governance_Clauses_by_Source!BG54),0,$G54)</f>
        <v>0</v>
      </c>
      <c r="BK54" s="134">
        <f>IF(ISBLANK(Governance_Clauses_by_Source!BH54),0,$G54)</f>
        <v>0</v>
      </c>
      <c r="BL54" s="134">
        <f>IF(ISBLANK(Governance_Clauses_by_Source!BI54),0,$G54)</f>
        <v>0</v>
      </c>
      <c r="BM54" s="134">
        <f>IF(ISBLANK(Governance_Clauses_by_Source!BJ54),0,$G54)</f>
        <v>0</v>
      </c>
      <c r="BN54" s="134">
        <f>IF(ISBLANK(Governance_Clauses_by_Source!BK54),0,$G54)</f>
        <v>0</v>
      </c>
      <c r="BO54" s="134">
        <f>IF(ISBLANK(Governance_Clauses_by_Source!BL54),0,$G54)</f>
        <v>0</v>
      </c>
      <c r="BP54" s="134">
        <f>IF(ISBLANK(Governance_Clauses_by_Source!BM54),0,$G54)</f>
        <v>0</v>
      </c>
      <c r="BQ54" s="134">
        <f>IF(ISBLANK(Governance_Clauses_by_Source!BN54),0,$G54)</f>
        <v>0</v>
      </c>
      <c r="BR54" s="134">
        <f>IF(ISBLANK(Governance_Clauses_by_Source!BO54),0,$G54)</f>
        <v>0</v>
      </c>
      <c r="BS54" s="134">
        <f>IF(ISBLANK(Governance_Clauses_by_Source!BP54),0,$G54)</f>
        <v>0</v>
      </c>
      <c r="BT54" s="134">
        <f>IF(ISBLANK(Governance_Clauses_by_Source!BQ54),0,$G54)</f>
        <v>0</v>
      </c>
      <c r="BU54" s="134">
        <f>IF(ISBLANK(Governance_Clauses_by_Source!BR54),0,$G54)</f>
        <v>0</v>
      </c>
      <c r="BV54" s="134">
        <f>IF(ISBLANK(Governance_Clauses_by_Source!BS54),0,$G54)</f>
        <v>0</v>
      </c>
      <c r="BW54" s="134">
        <f>IF(ISBLANK(Governance_Clauses_by_Source!BT54),0,$G54)</f>
        <v>0</v>
      </c>
      <c r="BX54" s="134">
        <f>IF(ISBLANK(Governance_Clauses_by_Source!BU54),0,$G54)</f>
        <v>0</v>
      </c>
      <c r="BY54" s="134">
        <f>IF(ISBLANK(Governance_Clauses_by_Source!BV54),0,$G54)</f>
        <v>0</v>
      </c>
      <c r="BZ54" s="134">
        <f>IF(ISBLANK(Governance_Clauses_by_Source!BW54),0,$G54)</f>
        <v>0</v>
      </c>
      <c r="CA54" s="134">
        <f>IF(ISBLANK(Governance_Clauses_by_Source!BX54),0,$G54)</f>
        <v>0</v>
      </c>
      <c r="CB54" s="134">
        <f>IF(ISBLANK(Governance_Clauses_by_Source!BY54),0,$G54)*2*2</f>
        <v>1.7777777777777777</v>
      </c>
      <c r="CC54" s="134">
        <f>IF(ISBLANK(Governance_Clauses_by_Source!BZ54),0,$G54)</f>
        <v>0</v>
      </c>
      <c r="CD54" s="134">
        <f>IF(ISBLANK(Governance_Clauses_by_Source!CA54),0,$G54)</f>
        <v>0</v>
      </c>
      <c r="CE54" s="134">
        <f>IF(ISBLANK(Governance_Clauses_by_Source!CB54),0,$G54)</f>
        <v>0</v>
      </c>
      <c r="CF54" s="134">
        <f>IF(ISBLANK(Governance_Clauses_by_Source!CC54),0,$G54)</f>
        <v>0</v>
      </c>
      <c r="CG54" s="134">
        <f>IF(ISBLANK(Governance_Clauses_by_Source!CD54),0,$G54)</f>
        <v>0</v>
      </c>
      <c r="CH54" s="134">
        <f>IF(ISBLANK(Governance_Clauses_by_Source!CE54),0,$G54)</f>
        <v>0</v>
      </c>
      <c r="CI54" s="134">
        <f>IF(ISBLANK(Governance_Clauses_by_Source!CF54),0,$G54)</f>
        <v>0</v>
      </c>
      <c r="CJ54" s="134">
        <f>IF(ISBLANK(Governance_Clauses_by_Source!CG54),0,$G54)</f>
        <v>0</v>
      </c>
      <c r="CK54" s="134">
        <f>IF(ISBLANK(Governance_Clauses_by_Source!CH54),0,$G54)</f>
        <v>0</v>
      </c>
      <c r="CL54" s="134">
        <f>IF(ISBLANK(Governance_Clauses_by_Source!CI54),0,$G54)</f>
        <v>0</v>
      </c>
      <c r="CM54" s="134">
        <f>IF(ISBLANK(Governance_Clauses_by_Source!CJ54),0,$G54)</f>
        <v>0</v>
      </c>
      <c r="CN54" s="134">
        <f>IF(ISBLANK(Governance_Clauses_by_Source!CK54),0,$G54)</f>
        <v>0</v>
      </c>
      <c r="CO54" s="134">
        <f>IF(ISBLANK(Governance_Clauses_by_Source!CL54),0,$G54)</f>
        <v>0</v>
      </c>
      <c r="CP54" s="134">
        <f>IF(ISBLANK(Governance_Clauses_by_Source!CM54),0,$G54)</f>
        <v>0</v>
      </c>
      <c r="CQ54" s="151">
        <f>IF(ISBLANK(Governance_Clauses_by_Source!CN54),0,$G54)</f>
        <v>0</v>
      </c>
    </row>
    <row r="55" spans="1:95">
      <c r="A55" s="2" t="s">
        <v>161</v>
      </c>
      <c r="B55" s="2" t="s">
        <v>565</v>
      </c>
      <c r="C55" s="2" t="s">
        <v>607</v>
      </c>
      <c r="D55" s="2" t="s">
        <v>618</v>
      </c>
      <c r="E55" s="2">
        <f t="shared" si="12"/>
        <v>2</v>
      </c>
      <c r="F55" s="2">
        <v>1</v>
      </c>
      <c r="G55" s="2">
        <f t="shared" si="13"/>
        <v>0.14814814814814814</v>
      </c>
      <c r="H55" s="3" t="s">
        <v>616</v>
      </c>
      <c r="I55" s="120">
        <f>IF(ISBLANK(Governance_Clauses_by_Source!F55),0,G55)*1.5*2</f>
        <v>0.44444444444444442</v>
      </c>
      <c r="J55" s="134">
        <f>IF(ISBLANK(Governance_Clauses_by_Source!G55),0,$G55)</f>
        <v>0</v>
      </c>
      <c r="K55" s="134">
        <f>IF(ISBLANK(Governance_Clauses_by_Source!H55),0,$G55)</f>
        <v>0</v>
      </c>
      <c r="L55" s="134">
        <f>IF(ISBLANK(Governance_Clauses_by_Source!I55),0,$G55)</f>
        <v>0</v>
      </c>
      <c r="M55" s="134">
        <f>IF(ISBLANK(Governance_Clauses_by_Source!J55),0,$G55)</f>
        <v>0</v>
      </c>
      <c r="N55" s="134">
        <f>IF(ISBLANK(Governance_Clauses_by_Source!K55),0,$G55)</f>
        <v>0</v>
      </c>
      <c r="O55" s="134">
        <f>IF(ISBLANK(Governance_Clauses_by_Source!L55),0,$G55)</f>
        <v>0</v>
      </c>
      <c r="P55" s="134">
        <f>IF(ISBLANK(Governance_Clauses_by_Source!M55),0,$G55)</f>
        <v>0</v>
      </c>
      <c r="Q55" s="134">
        <f>IF(ISBLANK(Governance_Clauses_by_Source!N55),0,$G55)*2*2</f>
        <v>0.59259259259259256</v>
      </c>
      <c r="R55" s="134">
        <f>IF(ISBLANK(Governance_Clauses_by_Source!O55),0,$G55)</f>
        <v>0</v>
      </c>
      <c r="S55" s="134">
        <f>IF(ISBLANK(Governance_Clauses_by_Source!P55),0,$G55)</f>
        <v>0</v>
      </c>
      <c r="T55" s="134">
        <f>IF(ISBLANK(Governance_Clauses_by_Source!Q55),0,$G55)</f>
        <v>0</v>
      </c>
      <c r="U55" s="134">
        <f>IF(ISBLANK(Governance_Clauses_by_Source!R55),0,$G55)</f>
        <v>0</v>
      </c>
      <c r="V55" s="134">
        <f>IF(ISBLANK(Governance_Clauses_by_Source!S55),0,$G55)</f>
        <v>0</v>
      </c>
      <c r="W55" s="134">
        <f>IF(ISBLANK(Governance_Clauses_by_Source!T55),0,$G55)</f>
        <v>0</v>
      </c>
      <c r="X55" s="134">
        <f>IF(ISBLANK(Governance_Clauses_by_Source!U55),0,$G55)</f>
        <v>0</v>
      </c>
      <c r="Y55" s="134">
        <f>IF(ISBLANK(Governance_Clauses_by_Source!V55),0,$G55)</f>
        <v>0</v>
      </c>
      <c r="Z55" s="134">
        <f>IF(ISBLANK(Governance_Clauses_by_Source!W55),0,$G55)</f>
        <v>0</v>
      </c>
      <c r="AA55" s="134">
        <f>IF(ISBLANK(Governance_Clauses_by_Source!X55),0,$G55)</f>
        <v>0</v>
      </c>
      <c r="AB55" s="134">
        <f>IF(ISBLANK(Governance_Clauses_by_Source!Y55),0,$G55)</f>
        <v>0</v>
      </c>
      <c r="AC55" s="134">
        <f>IF(ISBLANK(Governance_Clauses_by_Source!Z55),0,$G55)</f>
        <v>0</v>
      </c>
      <c r="AD55" s="134">
        <f>IF(ISBLANK(Governance_Clauses_by_Source!AA55),0,$G55)</f>
        <v>0</v>
      </c>
      <c r="AE55" s="134">
        <f>IF(ISBLANK(Governance_Clauses_by_Source!AB55),0,$G55)</f>
        <v>0</v>
      </c>
      <c r="AF55" s="134">
        <f>IF(ISBLANK(Governance_Clauses_by_Source!AC55),0,$G55)</f>
        <v>0</v>
      </c>
      <c r="AG55" s="134">
        <f>IF(ISBLANK(Governance_Clauses_by_Source!AD55),0,$G55)</f>
        <v>0</v>
      </c>
      <c r="AH55" s="134">
        <f>IF(ISBLANK(Governance_Clauses_by_Source!AE55),0,$G55)</f>
        <v>0</v>
      </c>
      <c r="AI55" s="134">
        <f>IF(ISBLANK(Governance_Clauses_by_Source!AF55),0,$G55)</f>
        <v>0</v>
      </c>
      <c r="AJ55" s="134">
        <f>IF(ISBLANK(Governance_Clauses_by_Source!AG55),0,$G55)</f>
        <v>0</v>
      </c>
      <c r="AK55" s="134">
        <f>IF(ISBLANK(Governance_Clauses_by_Source!AH55),0,$G55)</f>
        <v>0</v>
      </c>
      <c r="AL55" s="134">
        <f>IF(ISBLANK(Governance_Clauses_by_Source!AI55),0,$G55)</f>
        <v>0</v>
      </c>
      <c r="AM55" s="134">
        <f>IF(ISBLANK(Governance_Clauses_by_Source!AJ55),0,$G55)</f>
        <v>0</v>
      </c>
      <c r="AN55" s="134">
        <f>IF(ISBLANK(Governance_Clauses_by_Source!AK55),0,$G55)</f>
        <v>0</v>
      </c>
      <c r="AO55" s="134">
        <f>IF(ISBLANK(Governance_Clauses_by_Source!AL55),0,$G55)</f>
        <v>0</v>
      </c>
      <c r="AP55" s="134">
        <f>IF(ISBLANK(Governance_Clauses_by_Source!AM55),0,$G55)</f>
        <v>0</v>
      </c>
      <c r="AQ55" s="134">
        <f>IF(ISBLANK(Governance_Clauses_by_Source!AN55),0,$G55)</f>
        <v>0</v>
      </c>
      <c r="AR55" s="134">
        <f>IF(ISBLANK(Governance_Clauses_by_Source!AO55),0,$G55)</f>
        <v>0</v>
      </c>
      <c r="AS55" s="134">
        <f>IF(ISBLANK(Governance_Clauses_by_Source!AP55),0,$G55)</f>
        <v>0</v>
      </c>
      <c r="AT55" s="134">
        <f>IF(ISBLANK(Governance_Clauses_by_Source!AQ55),0,$G55)</f>
        <v>0</v>
      </c>
      <c r="AU55" s="134">
        <f>IF(ISBLANK(Governance_Clauses_by_Source!AR55),0,$G55)</f>
        <v>0</v>
      </c>
      <c r="AV55" s="134">
        <f>IF(ISBLANK(Governance_Clauses_by_Source!AS55),0,$G55)</f>
        <v>0</v>
      </c>
      <c r="AW55" s="134">
        <f>IF(ISBLANK(Governance_Clauses_by_Source!AT55),0,$G55)</f>
        <v>0</v>
      </c>
      <c r="AX55" s="134">
        <f>IF(ISBLANK(Governance_Clauses_by_Source!AU55),0,$G55)</f>
        <v>0</v>
      </c>
      <c r="AY55" s="134">
        <f>IF(ISBLANK(Governance_Clauses_by_Source!AV55),0,$G55)</f>
        <v>0</v>
      </c>
      <c r="AZ55" s="134">
        <f>IF(ISBLANK(Governance_Clauses_by_Source!AW55),0,$G55)</f>
        <v>0</v>
      </c>
      <c r="BA55" s="134">
        <f>IF(ISBLANK(Governance_Clauses_by_Source!AX55),0,$G55)</f>
        <v>0</v>
      </c>
      <c r="BB55" s="134">
        <f>IF(ISBLANK(Governance_Clauses_by_Source!AY55),0,$G55)</f>
        <v>0</v>
      </c>
      <c r="BC55" s="134">
        <f>IF(ISBLANK(Governance_Clauses_by_Source!AZ55),0,$G55)</f>
        <v>0</v>
      </c>
      <c r="BD55" s="134">
        <f>IF(ISBLANK(Governance_Clauses_by_Source!BA55),0,$G55)</f>
        <v>0</v>
      </c>
      <c r="BE55" s="134">
        <f>IF(ISBLANK(Governance_Clauses_by_Source!BB55),0,$G55)</f>
        <v>0</v>
      </c>
      <c r="BF55" s="134">
        <f>IF(ISBLANK(Governance_Clauses_by_Source!BC55),0,$G55)</f>
        <v>0</v>
      </c>
      <c r="BG55" s="134">
        <f>IF(ISBLANK(Governance_Clauses_by_Source!BD55),0,$G55)</f>
        <v>0</v>
      </c>
      <c r="BH55" s="134">
        <f>IF(ISBLANK(Governance_Clauses_by_Source!BE55),0,$G55)</f>
        <v>0</v>
      </c>
      <c r="BI55" s="134">
        <f>IF(ISBLANK(Governance_Clauses_by_Source!BF55),0,$G55)</f>
        <v>0</v>
      </c>
      <c r="BJ55" s="134">
        <f>IF(ISBLANK(Governance_Clauses_by_Source!BG55),0,$G55)</f>
        <v>0</v>
      </c>
      <c r="BK55" s="134">
        <f>IF(ISBLANK(Governance_Clauses_by_Source!BH55),0,$G55)</f>
        <v>0</v>
      </c>
      <c r="BL55" s="134">
        <f>IF(ISBLANK(Governance_Clauses_by_Source!BI55),0,$G55)</f>
        <v>0</v>
      </c>
      <c r="BM55" s="134">
        <f>IF(ISBLANK(Governance_Clauses_by_Source!BJ55),0,$G55)</f>
        <v>0</v>
      </c>
      <c r="BN55" s="134">
        <f>IF(ISBLANK(Governance_Clauses_by_Source!BK55),0,$G55)</f>
        <v>0</v>
      </c>
      <c r="BO55" s="134">
        <f>IF(ISBLANK(Governance_Clauses_by_Source!BL55),0,$G55)</f>
        <v>0</v>
      </c>
      <c r="BP55" s="134">
        <f>IF(ISBLANK(Governance_Clauses_by_Source!BM55),0,$G55)</f>
        <v>0</v>
      </c>
      <c r="BQ55" s="134">
        <f>IF(ISBLANK(Governance_Clauses_by_Source!BN55),0,$G55)</f>
        <v>0</v>
      </c>
      <c r="BR55" s="134">
        <f>IF(ISBLANK(Governance_Clauses_by_Source!BO55),0,$G55)</f>
        <v>0</v>
      </c>
      <c r="BS55" s="134">
        <f>IF(ISBLANK(Governance_Clauses_by_Source!BP55),0,$G55)</f>
        <v>0</v>
      </c>
      <c r="BT55" s="134">
        <f>IF(ISBLANK(Governance_Clauses_by_Source!BQ55),0,$G55)</f>
        <v>0</v>
      </c>
      <c r="BU55" s="134">
        <f>IF(ISBLANK(Governance_Clauses_by_Source!BR55),0,$G55)</f>
        <v>0</v>
      </c>
      <c r="BV55" s="134">
        <f>IF(ISBLANK(Governance_Clauses_by_Source!BS55),0,$G55)</f>
        <v>0</v>
      </c>
      <c r="BW55" s="134">
        <f>IF(ISBLANK(Governance_Clauses_by_Source!BT55),0,$G55)</f>
        <v>0</v>
      </c>
      <c r="BX55" s="134">
        <f>IF(ISBLANK(Governance_Clauses_by_Source!BU55),0,$G55)</f>
        <v>0</v>
      </c>
      <c r="BY55" s="134">
        <f>IF(ISBLANK(Governance_Clauses_by_Source!BV55),0,$G55)</f>
        <v>0</v>
      </c>
      <c r="BZ55" s="134">
        <f>IF(ISBLANK(Governance_Clauses_by_Source!BW55),0,$G55)</f>
        <v>0</v>
      </c>
      <c r="CA55" s="134">
        <f>IF(ISBLANK(Governance_Clauses_by_Source!BX55),0,$G55)</f>
        <v>0</v>
      </c>
      <c r="CB55" s="134">
        <f>IF(ISBLANK(Governance_Clauses_by_Source!BY55),0,$G55)</f>
        <v>0</v>
      </c>
      <c r="CC55" s="134">
        <f>IF(ISBLANK(Governance_Clauses_by_Source!BZ55),0,$G55)</f>
        <v>0</v>
      </c>
      <c r="CD55" s="134">
        <f>IF(ISBLANK(Governance_Clauses_by_Source!CA55),0,$G55)</f>
        <v>0</v>
      </c>
      <c r="CE55" s="134">
        <f>IF(ISBLANK(Governance_Clauses_by_Source!CB55),0,$G55)</f>
        <v>0</v>
      </c>
      <c r="CF55" s="134">
        <f>IF(ISBLANK(Governance_Clauses_by_Source!CC55),0,$G55)</f>
        <v>0</v>
      </c>
      <c r="CG55" s="134">
        <f>IF(ISBLANK(Governance_Clauses_by_Source!CD55),0,$G55)</f>
        <v>0</v>
      </c>
      <c r="CH55" s="134">
        <f>IF(ISBLANK(Governance_Clauses_by_Source!CE55),0,$G55)</f>
        <v>0</v>
      </c>
      <c r="CI55" s="134">
        <f>IF(ISBLANK(Governance_Clauses_by_Source!CF55),0,$G55)</f>
        <v>0</v>
      </c>
      <c r="CJ55" s="134">
        <f>IF(ISBLANK(Governance_Clauses_by_Source!CG55),0,$G55)</f>
        <v>0</v>
      </c>
      <c r="CK55" s="134">
        <f>IF(ISBLANK(Governance_Clauses_by_Source!CH55),0,$G55)</f>
        <v>0</v>
      </c>
      <c r="CL55" s="134">
        <f>IF(ISBLANK(Governance_Clauses_by_Source!CI55),0,$G55)</f>
        <v>0</v>
      </c>
      <c r="CM55" s="134">
        <f>IF(ISBLANK(Governance_Clauses_by_Source!CJ55),0,$G55)</f>
        <v>0</v>
      </c>
      <c r="CN55" s="134">
        <f>IF(ISBLANK(Governance_Clauses_by_Source!CK55),0,$G55)</f>
        <v>0</v>
      </c>
      <c r="CO55" s="134">
        <f>IF(ISBLANK(Governance_Clauses_by_Source!CL55),0,$G55)</f>
        <v>0</v>
      </c>
      <c r="CP55" s="134">
        <f>IF(ISBLANK(Governance_Clauses_by_Source!CM55),0,$G55)</f>
        <v>0</v>
      </c>
      <c r="CQ55" s="151">
        <f>IF(ISBLANK(Governance_Clauses_by_Source!CN55),0,$G55)</f>
        <v>0</v>
      </c>
    </row>
    <row r="56" spans="1:95">
      <c r="A56" s="2" t="s">
        <v>161</v>
      </c>
      <c r="B56" s="2" t="s">
        <v>565</v>
      </c>
      <c r="C56" s="2" t="s">
        <v>364</v>
      </c>
      <c r="D56" s="2" t="s">
        <v>618</v>
      </c>
      <c r="E56" s="2">
        <f t="shared" si="12"/>
        <v>2</v>
      </c>
      <c r="F56" s="2">
        <v>5</v>
      </c>
      <c r="G56" s="2">
        <f t="shared" si="13"/>
        <v>0.7407407407407407</v>
      </c>
      <c r="H56" s="3" t="s">
        <v>549</v>
      </c>
      <c r="I56" s="120">
        <f>IF(ISBLANK(Governance_Clauses_by_Source!F56),0,G56)</f>
        <v>0</v>
      </c>
      <c r="J56" s="134">
        <f>IF(ISBLANK(Governance_Clauses_by_Source!G56),0,$G56)</f>
        <v>0</v>
      </c>
      <c r="K56" s="134">
        <f>IF(ISBLANK(Governance_Clauses_by_Source!H56),0,$G56)</f>
        <v>0</v>
      </c>
      <c r="L56" s="134">
        <f>IF(ISBLANK(Governance_Clauses_by_Source!I56),0,$G56)</f>
        <v>0</v>
      </c>
      <c r="M56" s="134">
        <f>IF(ISBLANK(Governance_Clauses_by_Source!J56),0,$G56)</f>
        <v>0</v>
      </c>
      <c r="N56" s="134">
        <f>IF(ISBLANK(Governance_Clauses_by_Source!K56),0,$G56)</f>
        <v>0</v>
      </c>
      <c r="O56" s="134">
        <f>IF(ISBLANK(Governance_Clauses_by_Source!L56),0,$G56)</f>
        <v>0</v>
      </c>
      <c r="P56" s="134">
        <f>IF(ISBLANK(Governance_Clauses_by_Source!M56),0,$G56)</f>
        <v>0</v>
      </c>
      <c r="Q56" s="134">
        <f>IF(ISBLANK(Governance_Clauses_by_Source!N56),0,$G56)*3*2</f>
        <v>4.4444444444444446</v>
      </c>
      <c r="R56" s="134">
        <f>IF(ISBLANK(Governance_Clauses_by_Source!O56),0,$G56)</f>
        <v>0</v>
      </c>
      <c r="S56" s="134">
        <f>IF(ISBLANK(Governance_Clauses_by_Source!P56),0,$G56)</f>
        <v>0</v>
      </c>
      <c r="T56" s="134">
        <f>IF(ISBLANK(Governance_Clauses_by_Source!Q56),0,$G56)</f>
        <v>0</v>
      </c>
      <c r="U56" s="134">
        <f>IF(ISBLANK(Governance_Clauses_by_Source!R56),0,$G56)</f>
        <v>0</v>
      </c>
      <c r="V56" s="134">
        <f>IF(ISBLANK(Governance_Clauses_by_Source!S56),0,$G56)</f>
        <v>0</v>
      </c>
      <c r="W56" s="134">
        <f>IF(ISBLANK(Governance_Clauses_by_Source!T56),0,$G56)</f>
        <v>0</v>
      </c>
      <c r="X56" s="134">
        <f>IF(ISBLANK(Governance_Clauses_by_Source!U56),0,$G56)</f>
        <v>0</v>
      </c>
      <c r="Y56" s="134">
        <f>IF(ISBLANK(Governance_Clauses_by_Source!V56),0,$G56)</f>
        <v>0</v>
      </c>
      <c r="Z56" s="134">
        <f>IF(ISBLANK(Governance_Clauses_by_Source!W56),0,$G56)</f>
        <v>0</v>
      </c>
      <c r="AA56" s="134">
        <f>IF(ISBLANK(Governance_Clauses_by_Source!X56),0,$G56)</f>
        <v>0</v>
      </c>
      <c r="AB56" s="134">
        <f>IF(ISBLANK(Governance_Clauses_by_Source!Y56),0,$G56)</f>
        <v>0</v>
      </c>
      <c r="AC56" s="134">
        <f>IF(ISBLANK(Governance_Clauses_by_Source!Z56),0,$G56)</f>
        <v>0</v>
      </c>
      <c r="AD56" s="134">
        <f>IF(ISBLANK(Governance_Clauses_by_Source!AA56),0,$G56)</f>
        <v>0</v>
      </c>
      <c r="AE56" s="134">
        <f>IF(ISBLANK(Governance_Clauses_by_Source!AB56),0,$G56)</f>
        <v>0</v>
      </c>
      <c r="AF56" s="134">
        <f>IF(ISBLANK(Governance_Clauses_by_Source!AC56),0,$G56)</f>
        <v>0</v>
      </c>
      <c r="AG56" s="134">
        <f>IF(ISBLANK(Governance_Clauses_by_Source!AD56),0,$G56)</f>
        <v>0</v>
      </c>
      <c r="AH56" s="134">
        <f>IF(ISBLANK(Governance_Clauses_by_Source!AE56),0,$G56)</f>
        <v>0</v>
      </c>
      <c r="AI56" s="134">
        <f>IF(ISBLANK(Governance_Clauses_by_Source!AF56),0,$G56)</f>
        <v>0</v>
      </c>
      <c r="AJ56" s="134">
        <f>IF(ISBLANK(Governance_Clauses_by_Source!AG56),0,$G56)</f>
        <v>0</v>
      </c>
      <c r="AK56" s="134">
        <f>IF(ISBLANK(Governance_Clauses_by_Source!AH56),0,$G56)</f>
        <v>0</v>
      </c>
      <c r="AL56" s="134">
        <f>IF(ISBLANK(Governance_Clauses_by_Source!AI56),0,$G56)</f>
        <v>0</v>
      </c>
      <c r="AM56" s="134">
        <f>IF(ISBLANK(Governance_Clauses_by_Source!AJ56),0,$G56)</f>
        <v>0</v>
      </c>
      <c r="AN56" s="134">
        <f>IF(ISBLANK(Governance_Clauses_by_Source!AK56),0,$G56)</f>
        <v>0</v>
      </c>
      <c r="AO56" s="134">
        <f>IF(ISBLANK(Governance_Clauses_by_Source!AL56),0,$G56)</f>
        <v>0</v>
      </c>
      <c r="AP56" s="134">
        <f>IF(ISBLANK(Governance_Clauses_by_Source!AM56),0,$G56)</f>
        <v>0</v>
      </c>
      <c r="AQ56" s="134">
        <f>IF(ISBLANK(Governance_Clauses_by_Source!AN56),0,$G56)</f>
        <v>0</v>
      </c>
      <c r="AR56" s="134">
        <f>IF(ISBLANK(Governance_Clauses_by_Source!AO56),0,$G56)</f>
        <v>0</v>
      </c>
      <c r="AS56" s="134">
        <f>IF(ISBLANK(Governance_Clauses_by_Source!AP56),0,$G56)</f>
        <v>0</v>
      </c>
      <c r="AT56" s="134">
        <f>IF(ISBLANK(Governance_Clauses_by_Source!AQ56),0,$G56)</f>
        <v>0</v>
      </c>
      <c r="AU56" s="134">
        <f>IF(ISBLANK(Governance_Clauses_by_Source!AR56),0,$G56)</f>
        <v>0</v>
      </c>
      <c r="AV56" s="134">
        <f>IF(ISBLANK(Governance_Clauses_by_Source!AS56),0,$G56)</f>
        <v>0</v>
      </c>
      <c r="AW56" s="134">
        <f>IF(ISBLANK(Governance_Clauses_by_Source!AT56),0,$G56)</f>
        <v>0</v>
      </c>
      <c r="AX56" s="134">
        <f>IF(ISBLANK(Governance_Clauses_by_Source!AU56),0,$G56)</f>
        <v>0</v>
      </c>
      <c r="AY56" s="134">
        <f>IF(ISBLANK(Governance_Clauses_by_Source!AV56),0,$G56)</f>
        <v>0</v>
      </c>
      <c r="AZ56" s="134">
        <f>IF(ISBLANK(Governance_Clauses_by_Source!AW56),0,$G56)</f>
        <v>0</v>
      </c>
      <c r="BA56" s="134">
        <f>IF(ISBLANK(Governance_Clauses_by_Source!AX56),0,$G56)</f>
        <v>0</v>
      </c>
      <c r="BB56" s="134">
        <f>IF(ISBLANK(Governance_Clauses_by_Source!AY56),0,$G56)</f>
        <v>0</v>
      </c>
      <c r="BC56" s="134">
        <f>IF(ISBLANK(Governance_Clauses_by_Source!AZ56),0,$G56)</f>
        <v>0</v>
      </c>
      <c r="BD56" s="134">
        <f>IF(ISBLANK(Governance_Clauses_by_Source!BA56),0,$G56)</f>
        <v>0</v>
      </c>
      <c r="BE56" s="134">
        <f>IF(ISBLANK(Governance_Clauses_by_Source!BB56),0,$G56)</f>
        <v>0</v>
      </c>
      <c r="BF56" s="134">
        <f>IF(ISBLANK(Governance_Clauses_by_Source!BC56),0,$G56)</f>
        <v>0</v>
      </c>
      <c r="BG56" s="134">
        <f>IF(ISBLANK(Governance_Clauses_by_Source!BD56),0,$G56)</f>
        <v>0</v>
      </c>
      <c r="BH56" s="134">
        <f>IF(ISBLANK(Governance_Clauses_by_Source!BE56),0,$G56)</f>
        <v>0</v>
      </c>
      <c r="BI56" s="134">
        <f>IF(ISBLANK(Governance_Clauses_by_Source!BF56),0,$G56)</f>
        <v>0</v>
      </c>
      <c r="BJ56" s="134">
        <f>IF(ISBLANK(Governance_Clauses_by_Source!BG56),0,$G56)</f>
        <v>0</v>
      </c>
      <c r="BK56" s="134">
        <f>IF(ISBLANK(Governance_Clauses_by_Source!BH56),0,$G56)</f>
        <v>0</v>
      </c>
      <c r="BL56" s="134">
        <f>IF(ISBLANK(Governance_Clauses_by_Source!BI56),0,$G56)</f>
        <v>0</v>
      </c>
      <c r="BM56" s="134">
        <f>IF(ISBLANK(Governance_Clauses_by_Source!BJ56),0,$G56)</f>
        <v>0</v>
      </c>
      <c r="BN56" s="134">
        <f>IF(ISBLANK(Governance_Clauses_by_Source!BK56),0,$G56)</f>
        <v>0</v>
      </c>
      <c r="BO56" s="134">
        <f>IF(ISBLANK(Governance_Clauses_by_Source!BL56),0,$G56)</f>
        <v>0</v>
      </c>
      <c r="BP56" s="134">
        <f>IF(ISBLANK(Governance_Clauses_by_Source!BM56),0,$G56)</f>
        <v>0</v>
      </c>
      <c r="BQ56" s="134">
        <f>IF(ISBLANK(Governance_Clauses_by_Source!BN56),0,$G56)</f>
        <v>0</v>
      </c>
      <c r="BR56" s="134">
        <f>IF(ISBLANK(Governance_Clauses_by_Source!BO56),0,$G56)</f>
        <v>0</v>
      </c>
      <c r="BS56" s="134">
        <f>IF(ISBLANK(Governance_Clauses_by_Source!BP56),0,$G56)</f>
        <v>0</v>
      </c>
      <c r="BT56" s="134">
        <f>IF(ISBLANK(Governance_Clauses_by_Source!BQ56),0,$G56)</f>
        <v>0</v>
      </c>
      <c r="BU56" s="134">
        <f>IF(ISBLANK(Governance_Clauses_by_Source!BR56),0,$G56)</f>
        <v>0</v>
      </c>
      <c r="BV56" s="134">
        <f>IF(ISBLANK(Governance_Clauses_by_Source!BS56),0,$G56)</f>
        <v>0</v>
      </c>
      <c r="BW56" s="134">
        <f>IF(ISBLANK(Governance_Clauses_by_Source!BT56),0,$G56)</f>
        <v>0</v>
      </c>
      <c r="BX56" s="134">
        <f>IF(ISBLANK(Governance_Clauses_by_Source!BU56),0,$G56)</f>
        <v>0</v>
      </c>
      <c r="BY56" s="134">
        <f>IF(ISBLANK(Governance_Clauses_by_Source!BV56),0,$G56)*3*3</f>
        <v>6.666666666666667</v>
      </c>
      <c r="BZ56" s="134">
        <f>IF(ISBLANK(Governance_Clauses_by_Source!BW56),0,$G56)</f>
        <v>0</v>
      </c>
      <c r="CA56" s="134">
        <f>IF(ISBLANK(Governance_Clauses_by_Source!BX56),0,$G56)</f>
        <v>0</v>
      </c>
      <c r="CB56" s="134">
        <f>IF(ISBLANK(Governance_Clauses_by_Source!BY56),0,$G56)</f>
        <v>0</v>
      </c>
      <c r="CC56" s="134">
        <f>IF(ISBLANK(Governance_Clauses_by_Source!BZ56),0,$G56)</f>
        <v>0</v>
      </c>
      <c r="CD56" s="134">
        <f>IF(ISBLANK(Governance_Clauses_by_Source!CA56),0,$G56)</f>
        <v>0</v>
      </c>
      <c r="CE56" s="134">
        <f>IF(ISBLANK(Governance_Clauses_by_Source!CB56),0,$G56)</f>
        <v>0</v>
      </c>
      <c r="CF56" s="134">
        <f>IF(ISBLANK(Governance_Clauses_by_Source!CC56),0,$G56)</f>
        <v>0</v>
      </c>
      <c r="CG56" s="134">
        <f>IF(ISBLANK(Governance_Clauses_by_Source!CD56),0,$G56)</f>
        <v>0</v>
      </c>
      <c r="CH56" s="134">
        <f>IF(ISBLANK(Governance_Clauses_by_Source!CE56),0,$G56)</f>
        <v>0</v>
      </c>
      <c r="CI56" s="134">
        <f>IF(ISBLANK(Governance_Clauses_by_Source!CF56),0,$G56)</f>
        <v>0</v>
      </c>
      <c r="CJ56" s="134">
        <f>IF(ISBLANK(Governance_Clauses_by_Source!CG56),0,$G56)</f>
        <v>0</v>
      </c>
      <c r="CK56" s="134">
        <f>IF(ISBLANK(Governance_Clauses_by_Source!CH56),0,$G56)</f>
        <v>0</v>
      </c>
      <c r="CL56" s="134">
        <f>IF(ISBLANK(Governance_Clauses_by_Source!CI56),0,$G56)</f>
        <v>0</v>
      </c>
      <c r="CM56" s="134">
        <f>IF(ISBLANK(Governance_Clauses_by_Source!CJ56),0,$G56)</f>
        <v>0</v>
      </c>
      <c r="CN56" s="134">
        <f>IF(ISBLANK(Governance_Clauses_by_Source!CK56),0,$G56)</f>
        <v>0</v>
      </c>
      <c r="CO56" s="134">
        <f>IF(ISBLANK(Governance_Clauses_by_Source!CL56),0,$G56)</f>
        <v>0</v>
      </c>
      <c r="CP56" s="134">
        <f>IF(ISBLANK(Governance_Clauses_by_Source!CM56),0,$G56)</f>
        <v>0</v>
      </c>
      <c r="CQ56" s="151">
        <f>IF(ISBLANK(Governance_Clauses_by_Source!CN56),0,$G56)</f>
        <v>0</v>
      </c>
    </row>
    <row r="57" spans="1:95">
      <c r="A57" s="2" t="s">
        <v>161</v>
      </c>
      <c r="B57" s="2" t="s">
        <v>565</v>
      </c>
      <c r="C57" s="2" t="s">
        <v>364</v>
      </c>
      <c r="D57" s="2" t="s">
        <v>618</v>
      </c>
      <c r="E57" s="2">
        <f t="shared" si="12"/>
        <v>1</v>
      </c>
      <c r="F57" s="2">
        <v>5</v>
      </c>
      <c r="G57" s="2">
        <f t="shared" si="13"/>
        <v>0.7407407407407407</v>
      </c>
      <c r="H57" s="3" t="s">
        <v>451</v>
      </c>
      <c r="I57" s="120">
        <f>IF(ISBLANK(Governance_Clauses_by_Source!F57),0,G57)</f>
        <v>0</v>
      </c>
      <c r="J57" s="134">
        <f>IF(ISBLANK(Governance_Clauses_by_Source!G57),0,$G57)</f>
        <v>0</v>
      </c>
      <c r="K57" s="134">
        <f>IF(ISBLANK(Governance_Clauses_by_Source!H57),0,$G57)</f>
        <v>0</v>
      </c>
      <c r="L57" s="134">
        <f>IF(ISBLANK(Governance_Clauses_by_Source!I57),0,$G57)</f>
        <v>0</v>
      </c>
      <c r="M57" s="134">
        <f>IF(ISBLANK(Governance_Clauses_by_Source!J57),0,$G57)</f>
        <v>0</v>
      </c>
      <c r="N57" s="134">
        <f>IF(ISBLANK(Governance_Clauses_by_Source!K57),0,$G57)</f>
        <v>0</v>
      </c>
      <c r="O57" s="134">
        <f>IF(ISBLANK(Governance_Clauses_by_Source!L57),0,$G57)</f>
        <v>0</v>
      </c>
      <c r="P57" s="134">
        <f>IF(ISBLANK(Governance_Clauses_by_Source!M57),0,$G57)</f>
        <v>0</v>
      </c>
      <c r="Q57" s="134">
        <f>IF(ISBLANK(Governance_Clauses_by_Source!N57),0,$G57)*1*1.01</f>
        <v>0.74814814814814812</v>
      </c>
      <c r="R57" s="134">
        <f>IF(ISBLANK(Governance_Clauses_by_Source!O57),0,$G57)</f>
        <v>0</v>
      </c>
      <c r="S57" s="134">
        <f>IF(ISBLANK(Governance_Clauses_by_Source!P57),0,$G57)</f>
        <v>0</v>
      </c>
      <c r="T57" s="134">
        <f>IF(ISBLANK(Governance_Clauses_by_Source!Q57),0,$G57)</f>
        <v>0</v>
      </c>
      <c r="U57" s="134">
        <f>IF(ISBLANK(Governance_Clauses_by_Source!R57),0,$G57)</f>
        <v>0</v>
      </c>
      <c r="V57" s="134">
        <f>IF(ISBLANK(Governance_Clauses_by_Source!S57),0,$G57)</f>
        <v>0</v>
      </c>
      <c r="W57" s="134">
        <f>IF(ISBLANK(Governance_Clauses_by_Source!T57),0,$G57)</f>
        <v>0</v>
      </c>
      <c r="X57" s="134">
        <f>IF(ISBLANK(Governance_Clauses_by_Source!U57),0,$G57)</f>
        <v>0</v>
      </c>
      <c r="Y57" s="134">
        <f>IF(ISBLANK(Governance_Clauses_by_Source!V57),0,$G57)</f>
        <v>0</v>
      </c>
      <c r="Z57" s="134">
        <f>IF(ISBLANK(Governance_Clauses_by_Source!W57),0,$G57)</f>
        <v>0</v>
      </c>
      <c r="AA57" s="134">
        <f>IF(ISBLANK(Governance_Clauses_by_Source!X57),0,$G57)</f>
        <v>0</v>
      </c>
      <c r="AB57" s="134">
        <f>IF(ISBLANK(Governance_Clauses_by_Source!Y57),0,$G57)</f>
        <v>0</v>
      </c>
      <c r="AC57" s="134">
        <f>IF(ISBLANK(Governance_Clauses_by_Source!Z57),0,$G57)</f>
        <v>0</v>
      </c>
      <c r="AD57" s="134">
        <f>IF(ISBLANK(Governance_Clauses_by_Source!AA57),0,$G57)</f>
        <v>0</v>
      </c>
      <c r="AE57" s="134">
        <f>IF(ISBLANK(Governance_Clauses_by_Source!AB57),0,$G57)</f>
        <v>0</v>
      </c>
      <c r="AF57" s="134">
        <f>IF(ISBLANK(Governance_Clauses_by_Source!AC57),0,$G57)</f>
        <v>0</v>
      </c>
      <c r="AG57" s="134">
        <f>IF(ISBLANK(Governance_Clauses_by_Source!AD57),0,$G57)</f>
        <v>0</v>
      </c>
      <c r="AH57" s="134">
        <f>IF(ISBLANK(Governance_Clauses_by_Source!AE57),0,$G57)</f>
        <v>0</v>
      </c>
      <c r="AI57" s="134">
        <f>IF(ISBLANK(Governance_Clauses_by_Source!AF57),0,$G57)</f>
        <v>0</v>
      </c>
      <c r="AJ57" s="134">
        <f>IF(ISBLANK(Governance_Clauses_by_Source!AG57),0,$G57)</f>
        <v>0</v>
      </c>
      <c r="AK57" s="134">
        <f>IF(ISBLANK(Governance_Clauses_by_Source!AH57),0,$G57)</f>
        <v>0</v>
      </c>
      <c r="AL57" s="134">
        <f>IF(ISBLANK(Governance_Clauses_by_Source!AI57),0,$G57)</f>
        <v>0</v>
      </c>
      <c r="AM57" s="134">
        <f>IF(ISBLANK(Governance_Clauses_by_Source!AJ57),0,$G57)</f>
        <v>0</v>
      </c>
      <c r="AN57" s="134">
        <f>IF(ISBLANK(Governance_Clauses_by_Source!AK57),0,$G57)</f>
        <v>0</v>
      </c>
      <c r="AO57" s="134">
        <f>IF(ISBLANK(Governance_Clauses_by_Source!AL57),0,$G57)</f>
        <v>0</v>
      </c>
      <c r="AP57" s="134">
        <f>IF(ISBLANK(Governance_Clauses_by_Source!AM57),0,$G57)</f>
        <v>0</v>
      </c>
      <c r="AQ57" s="134">
        <f>IF(ISBLANK(Governance_Clauses_by_Source!AN57),0,$G57)</f>
        <v>0</v>
      </c>
      <c r="AR57" s="134">
        <f>IF(ISBLANK(Governance_Clauses_by_Source!AO57),0,$G57)</f>
        <v>0</v>
      </c>
      <c r="AS57" s="134">
        <f>IF(ISBLANK(Governance_Clauses_by_Source!AP57),0,$G57)</f>
        <v>0</v>
      </c>
      <c r="AT57" s="134">
        <f>IF(ISBLANK(Governance_Clauses_by_Source!AQ57),0,$G57)</f>
        <v>0</v>
      </c>
      <c r="AU57" s="134">
        <f>IF(ISBLANK(Governance_Clauses_by_Source!AR57),0,$G57)</f>
        <v>0</v>
      </c>
      <c r="AV57" s="134">
        <f>IF(ISBLANK(Governance_Clauses_by_Source!AS57),0,$G57)</f>
        <v>0</v>
      </c>
      <c r="AW57" s="134">
        <f>IF(ISBLANK(Governance_Clauses_by_Source!AT57),0,$G57)</f>
        <v>0</v>
      </c>
      <c r="AX57" s="134">
        <f>IF(ISBLANK(Governance_Clauses_by_Source!AU57),0,$G57)</f>
        <v>0</v>
      </c>
      <c r="AY57" s="134">
        <f>IF(ISBLANK(Governance_Clauses_by_Source!AV57),0,$G57)</f>
        <v>0</v>
      </c>
      <c r="AZ57" s="134">
        <f>IF(ISBLANK(Governance_Clauses_by_Source!AW57),0,$G57)</f>
        <v>0</v>
      </c>
      <c r="BA57" s="134">
        <f>IF(ISBLANK(Governance_Clauses_by_Source!AX57),0,$G57)</f>
        <v>0</v>
      </c>
      <c r="BB57" s="134">
        <f>IF(ISBLANK(Governance_Clauses_by_Source!AY57),0,$G57)</f>
        <v>0</v>
      </c>
      <c r="BC57" s="134">
        <f>IF(ISBLANK(Governance_Clauses_by_Source!AZ57),0,$G57)</f>
        <v>0</v>
      </c>
      <c r="BD57" s="134">
        <f>IF(ISBLANK(Governance_Clauses_by_Source!BA57),0,$G57)</f>
        <v>0</v>
      </c>
      <c r="BE57" s="134">
        <f>IF(ISBLANK(Governance_Clauses_by_Source!BB57),0,$G57)</f>
        <v>0</v>
      </c>
      <c r="BF57" s="134">
        <f>IF(ISBLANK(Governance_Clauses_by_Source!BC57),0,$G57)</f>
        <v>0</v>
      </c>
      <c r="BG57" s="134">
        <f>IF(ISBLANK(Governance_Clauses_by_Source!BD57),0,$G57)</f>
        <v>0</v>
      </c>
      <c r="BH57" s="134">
        <f>IF(ISBLANK(Governance_Clauses_by_Source!BE57),0,$G57)</f>
        <v>0</v>
      </c>
      <c r="BI57" s="134">
        <f>IF(ISBLANK(Governance_Clauses_by_Source!BF57),0,$G57)</f>
        <v>0</v>
      </c>
      <c r="BJ57" s="134">
        <f>IF(ISBLANK(Governance_Clauses_by_Source!BG57),0,$G57)</f>
        <v>0</v>
      </c>
      <c r="BK57" s="134">
        <f>IF(ISBLANK(Governance_Clauses_by_Source!BH57),0,$G57)</f>
        <v>0</v>
      </c>
      <c r="BL57" s="134">
        <f>IF(ISBLANK(Governance_Clauses_by_Source!BI57),0,$G57)</f>
        <v>0</v>
      </c>
      <c r="BM57" s="134">
        <f>IF(ISBLANK(Governance_Clauses_by_Source!BJ57),0,$G57)</f>
        <v>0</v>
      </c>
      <c r="BN57" s="134">
        <f>IF(ISBLANK(Governance_Clauses_by_Source!BK57),0,$G57)</f>
        <v>0</v>
      </c>
      <c r="BO57" s="134">
        <f>IF(ISBLANK(Governance_Clauses_by_Source!BL57),0,$G57)</f>
        <v>0</v>
      </c>
      <c r="BP57" s="134">
        <f>IF(ISBLANK(Governance_Clauses_by_Source!BM57),0,$G57)</f>
        <v>0</v>
      </c>
      <c r="BQ57" s="134">
        <f>IF(ISBLANK(Governance_Clauses_by_Source!BN57),0,$G57)</f>
        <v>0</v>
      </c>
      <c r="BR57" s="134">
        <f>IF(ISBLANK(Governance_Clauses_by_Source!BO57),0,$G57)</f>
        <v>0</v>
      </c>
      <c r="BS57" s="134">
        <f>IF(ISBLANK(Governance_Clauses_by_Source!BP57),0,$G57)</f>
        <v>0</v>
      </c>
      <c r="BT57" s="134">
        <f>IF(ISBLANK(Governance_Clauses_by_Source!BQ57),0,$G57)</f>
        <v>0</v>
      </c>
      <c r="BU57" s="134">
        <f>IF(ISBLANK(Governance_Clauses_by_Source!BR57),0,$G57)</f>
        <v>0</v>
      </c>
      <c r="BV57" s="134">
        <f>IF(ISBLANK(Governance_Clauses_by_Source!BS57),0,$G57)</f>
        <v>0</v>
      </c>
      <c r="BW57" s="134">
        <f>IF(ISBLANK(Governance_Clauses_by_Source!BT57),0,$G57)</f>
        <v>0</v>
      </c>
      <c r="BX57" s="134">
        <f>IF(ISBLANK(Governance_Clauses_by_Source!BU57),0,$G57)</f>
        <v>0</v>
      </c>
      <c r="BY57" s="134">
        <f>IF(ISBLANK(Governance_Clauses_by_Source!BV57),0,$G57)</f>
        <v>0</v>
      </c>
      <c r="BZ57" s="134">
        <f>IF(ISBLANK(Governance_Clauses_by_Source!BW57),0,$G57)</f>
        <v>0</v>
      </c>
      <c r="CA57" s="134">
        <f>IF(ISBLANK(Governance_Clauses_by_Source!BX57),0,$G57)</f>
        <v>0</v>
      </c>
      <c r="CB57" s="134">
        <f>IF(ISBLANK(Governance_Clauses_by_Source!BY57),0,$G57)</f>
        <v>0</v>
      </c>
      <c r="CC57" s="134">
        <f>IF(ISBLANK(Governance_Clauses_by_Source!BZ57),0,$G57)</f>
        <v>0</v>
      </c>
      <c r="CD57" s="134">
        <f>IF(ISBLANK(Governance_Clauses_by_Source!CA57),0,$G57)</f>
        <v>0</v>
      </c>
      <c r="CE57" s="134">
        <f>IF(ISBLANK(Governance_Clauses_by_Source!CB57),0,$G57)</f>
        <v>0</v>
      </c>
      <c r="CF57" s="134">
        <f>IF(ISBLANK(Governance_Clauses_by_Source!CC57),0,$G57)</f>
        <v>0</v>
      </c>
      <c r="CG57" s="134">
        <f>IF(ISBLANK(Governance_Clauses_by_Source!CD57),0,$G57)</f>
        <v>0</v>
      </c>
      <c r="CH57" s="134">
        <f>IF(ISBLANK(Governance_Clauses_by_Source!CE57),0,$G57)</f>
        <v>0</v>
      </c>
      <c r="CI57" s="134">
        <f>IF(ISBLANK(Governance_Clauses_by_Source!CF57),0,$G57)</f>
        <v>0</v>
      </c>
      <c r="CJ57" s="134">
        <f>IF(ISBLANK(Governance_Clauses_by_Source!CG57),0,$G57)</f>
        <v>0</v>
      </c>
      <c r="CK57" s="134">
        <f>IF(ISBLANK(Governance_Clauses_by_Source!CH57),0,$G57)</f>
        <v>0</v>
      </c>
      <c r="CL57" s="134">
        <f>IF(ISBLANK(Governance_Clauses_by_Source!CI57),0,$G57)</f>
        <v>0</v>
      </c>
      <c r="CM57" s="134">
        <f>IF(ISBLANK(Governance_Clauses_by_Source!CJ57),0,$G57)</f>
        <v>0</v>
      </c>
      <c r="CN57" s="134">
        <f>IF(ISBLANK(Governance_Clauses_by_Source!CK57),0,$G57)</f>
        <v>0</v>
      </c>
      <c r="CO57" s="134">
        <f>IF(ISBLANK(Governance_Clauses_by_Source!CL57),0,$G57)</f>
        <v>0</v>
      </c>
      <c r="CP57" s="134">
        <f>IF(ISBLANK(Governance_Clauses_by_Source!CM57),0,$G57)</f>
        <v>0</v>
      </c>
      <c r="CQ57" s="151">
        <f>IF(ISBLANK(Governance_Clauses_by_Source!CN57),0,$G57)</f>
        <v>0</v>
      </c>
    </row>
    <row r="58" spans="1:95">
      <c r="A58" s="2" t="s">
        <v>161</v>
      </c>
      <c r="B58" s="2" t="s">
        <v>565</v>
      </c>
      <c r="C58" s="2" t="s">
        <v>607</v>
      </c>
      <c r="D58" s="2" t="s">
        <v>618</v>
      </c>
      <c r="E58" s="2">
        <f t="shared" si="12"/>
        <v>1</v>
      </c>
      <c r="F58" s="2">
        <v>4</v>
      </c>
      <c r="G58" s="2">
        <f t="shared" si="13"/>
        <v>0.59259259259259256</v>
      </c>
      <c r="H58" s="3" t="s">
        <v>614</v>
      </c>
      <c r="I58" s="120">
        <f>IF(ISBLANK(Governance_Clauses_by_Source!F58),0,G58)</f>
        <v>0</v>
      </c>
      <c r="J58" s="134">
        <f>IF(ISBLANK(Governance_Clauses_by_Source!G58),0,$G58)</f>
        <v>0</v>
      </c>
      <c r="K58" s="134">
        <f>IF(ISBLANK(Governance_Clauses_by_Source!H58),0,$G58)</f>
        <v>0</v>
      </c>
      <c r="L58" s="134">
        <f>IF(ISBLANK(Governance_Clauses_by_Source!I58),0,$G58)</f>
        <v>0</v>
      </c>
      <c r="M58" s="134">
        <f>IF(ISBLANK(Governance_Clauses_by_Source!J58),0,$G58)</f>
        <v>0</v>
      </c>
      <c r="N58" s="134">
        <f>IF(ISBLANK(Governance_Clauses_by_Source!K58),0,$G58)</f>
        <v>0</v>
      </c>
      <c r="O58" s="134">
        <f>IF(ISBLANK(Governance_Clauses_by_Source!L58),0,$G58)</f>
        <v>0</v>
      </c>
      <c r="P58" s="134">
        <f>IF(ISBLANK(Governance_Clauses_by_Source!M58),0,$G58)</f>
        <v>0</v>
      </c>
      <c r="Q58" s="134">
        <f>IF(ISBLANK(Governance_Clauses_by_Source!N58),0,$G58)*2.5*1</f>
        <v>1.4814814814814814</v>
      </c>
      <c r="R58" s="134">
        <f>IF(ISBLANK(Governance_Clauses_by_Source!O58),0,$G58)</f>
        <v>0</v>
      </c>
      <c r="S58" s="134">
        <f>IF(ISBLANK(Governance_Clauses_by_Source!P58),0,$G58)</f>
        <v>0</v>
      </c>
      <c r="T58" s="134">
        <f>IF(ISBLANK(Governance_Clauses_by_Source!Q58),0,$G58)</f>
        <v>0</v>
      </c>
      <c r="U58" s="134">
        <f>IF(ISBLANK(Governance_Clauses_by_Source!R58),0,$G58)</f>
        <v>0</v>
      </c>
      <c r="V58" s="134">
        <f>IF(ISBLANK(Governance_Clauses_by_Source!S58),0,$G58)</f>
        <v>0</v>
      </c>
      <c r="W58" s="134">
        <f>IF(ISBLANK(Governance_Clauses_by_Source!T58),0,$G58)</f>
        <v>0</v>
      </c>
      <c r="X58" s="134">
        <f>IF(ISBLANK(Governance_Clauses_by_Source!U58),0,$G58)</f>
        <v>0</v>
      </c>
      <c r="Y58" s="134">
        <f>IF(ISBLANK(Governance_Clauses_by_Source!V58),0,$G58)</f>
        <v>0</v>
      </c>
      <c r="Z58" s="134">
        <f>IF(ISBLANK(Governance_Clauses_by_Source!W58),0,$G58)</f>
        <v>0</v>
      </c>
      <c r="AA58" s="134">
        <f>IF(ISBLANK(Governance_Clauses_by_Source!X58),0,$G58)</f>
        <v>0</v>
      </c>
      <c r="AB58" s="134">
        <f>IF(ISBLANK(Governance_Clauses_by_Source!Y58),0,$G58)</f>
        <v>0</v>
      </c>
      <c r="AC58" s="134">
        <f>IF(ISBLANK(Governance_Clauses_by_Source!Z58),0,$G58)</f>
        <v>0</v>
      </c>
      <c r="AD58" s="134">
        <f>IF(ISBLANK(Governance_Clauses_by_Source!AA58),0,$G58)</f>
        <v>0</v>
      </c>
      <c r="AE58" s="134">
        <f>IF(ISBLANK(Governance_Clauses_by_Source!AB58),0,$G58)</f>
        <v>0</v>
      </c>
      <c r="AF58" s="134">
        <f>IF(ISBLANK(Governance_Clauses_by_Source!AC58),0,$G58)</f>
        <v>0</v>
      </c>
      <c r="AG58" s="134">
        <f>IF(ISBLANK(Governance_Clauses_by_Source!AD58),0,$G58)</f>
        <v>0</v>
      </c>
      <c r="AH58" s="134">
        <f>IF(ISBLANK(Governance_Clauses_by_Source!AE58),0,$G58)</f>
        <v>0</v>
      </c>
      <c r="AI58" s="134">
        <f>IF(ISBLANK(Governance_Clauses_by_Source!AF58),0,$G58)</f>
        <v>0</v>
      </c>
      <c r="AJ58" s="134">
        <f>IF(ISBLANK(Governance_Clauses_by_Source!AG58),0,$G58)</f>
        <v>0</v>
      </c>
      <c r="AK58" s="134">
        <f>IF(ISBLANK(Governance_Clauses_by_Source!AH58),0,$G58)</f>
        <v>0</v>
      </c>
      <c r="AL58" s="134">
        <f>IF(ISBLANK(Governance_Clauses_by_Source!AI58),0,$G58)</f>
        <v>0</v>
      </c>
      <c r="AM58" s="134">
        <f>IF(ISBLANK(Governance_Clauses_by_Source!AJ58),0,$G58)</f>
        <v>0</v>
      </c>
      <c r="AN58" s="134">
        <f>IF(ISBLANK(Governance_Clauses_by_Source!AK58),0,$G58)</f>
        <v>0</v>
      </c>
      <c r="AO58" s="134">
        <f>IF(ISBLANK(Governance_Clauses_by_Source!AL58),0,$G58)</f>
        <v>0</v>
      </c>
      <c r="AP58" s="134">
        <f>IF(ISBLANK(Governance_Clauses_by_Source!AM58),0,$G58)</f>
        <v>0</v>
      </c>
      <c r="AQ58" s="134">
        <f>IF(ISBLANK(Governance_Clauses_by_Source!AN58),0,$G58)</f>
        <v>0</v>
      </c>
      <c r="AR58" s="134">
        <f>IF(ISBLANK(Governance_Clauses_by_Source!AO58),0,$G58)</f>
        <v>0</v>
      </c>
      <c r="AS58" s="134">
        <f>IF(ISBLANK(Governance_Clauses_by_Source!AP58),0,$G58)</f>
        <v>0</v>
      </c>
      <c r="AT58" s="134">
        <f>IF(ISBLANK(Governance_Clauses_by_Source!AQ58),0,$G58)</f>
        <v>0</v>
      </c>
      <c r="AU58" s="134">
        <f>IF(ISBLANK(Governance_Clauses_by_Source!AR58),0,$G58)</f>
        <v>0</v>
      </c>
      <c r="AV58" s="134">
        <f>IF(ISBLANK(Governance_Clauses_by_Source!AS58),0,$G58)</f>
        <v>0</v>
      </c>
      <c r="AW58" s="134">
        <f>IF(ISBLANK(Governance_Clauses_by_Source!AT58),0,$G58)</f>
        <v>0</v>
      </c>
      <c r="AX58" s="134">
        <f>IF(ISBLANK(Governance_Clauses_by_Source!AU58),0,$G58)</f>
        <v>0</v>
      </c>
      <c r="AY58" s="134">
        <f>IF(ISBLANK(Governance_Clauses_by_Source!AV58),0,$G58)</f>
        <v>0</v>
      </c>
      <c r="AZ58" s="134">
        <f>IF(ISBLANK(Governance_Clauses_by_Source!AW58),0,$G58)</f>
        <v>0</v>
      </c>
      <c r="BA58" s="134">
        <f>IF(ISBLANK(Governance_Clauses_by_Source!AX58),0,$G58)</f>
        <v>0</v>
      </c>
      <c r="BB58" s="134">
        <f>IF(ISBLANK(Governance_Clauses_by_Source!AY58),0,$G58)</f>
        <v>0</v>
      </c>
      <c r="BC58" s="134">
        <f>IF(ISBLANK(Governance_Clauses_by_Source!AZ58),0,$G58)</f>
        <v>0</v>
      </c>
      <c r="BD58" s="134">
        <f>IF(ISBLANK(Governance_Clauses_by_Source!BA58),0,$G58)</f>
        <v>0</v>
      </c>
      <c r="BE58" s="134">
        <f>IF(ISBLANK(Governance_Clauses_by_Source!BB58),0,$G58)</f>
        <v>0</v>
      </c>
      <c r="BF58" s="134">
        <f>IF(ISBLANK(Governance_Clauses_by_Source!BC58),0,$G58)</f>
        <v>0</v>
      </c>
      <c r="BG58" s="134">
        <f>IF(ISBLANK(Governance_Clauses_by_Source!BD58),0,$G58)</f>
        <v>0</v>
      </c>
      <c r="BH58" s="134">
        <f>IF(ISBLANK(Governance_Clauses_by_Source!BE58),0,$G58)</f>
        <v>0</v>
      </c>
      <c r="BI58" s="134">
        <f>IF(ISBLANK(Governance_Clauses_by_Source!BF58),0,$G58)</f>
        <v>0</v>
      </c>
      <c r="BJ58" s="134">
        <f>IF(ISBLANK(Governance_Clauses_by_Source!BG58),0,$G58)</f>
        <v>0</v>
      </c>
      <c r="BK58" s="134">
        <f>IF(ISBLANK(Governance_Clauses_by_Source!BH58),0,$G58)</f>
        <v>0</v>
      </c>
      <c r="BL58" s="134">
        <f>IF(ISBLANK(Governance_Clauses_by_Source!BI58),0,$G58)</f>
        <v>0</v>
      </c>
      <c r="BM58" s="134">
        <f>IF(ISBLANK(Governance_Clauses_by_Source!BJ58),0,$G58)</f>
        <v>0</v>
      </c>
      <c r="BN58" s="134">
        <f>IF(ISBLANK(Governance_Clauses_by_Source!BK58),0,$G58)</f>
        <v>0</v>
      </c>
      <c r="BO58" s="134">
        <f>IF(ISBLANK(Governance_Clauses_by_Source!BL58),0,$G58)</f>
        <v>0</v>
      </c>
      <c r="BP58" s="134">
        <f>IF(ISBLANK(Governance_Clauses_by_Source!BM58),0,$G58)</f>
        <v>0</v>
      </c>
      <c r="BQ58" s="134">
        <f>IF(ISBLANK(Governance_Clauses_by_Source!BN58),0,$G58)</f>
        <v>0</v>
      </c>
      <c r="BR58" s="134">
        <f>IF(ISBLANK(Governance_Clauses_by_Source!BO58),0,$G58)</f>
        <v>0</v>
      </c>
      <c r="BS58" s="134">
        <f>IF(ISBLANK(Governance_Clauses_by_Source!BP58),0,$G58)</f>
        <v>0</v>
      </c>
      <c r="BT58" s="134">
        <f>IF(ISBLANK(Governance_Clauses_by_Source!BQ58),0,$G58)</f>
        <v>0</v>
      </c>
      <c r="BU58" s="134">
        <f>IF(ISBLANK(Governance_Clauses_by_Source!BR58),0,$G58)</f>
        <v>0</v>
      </c>
      <c r="BV58" s="134">
        <f>IF(ISBLANK(Governance_Clauses_by_Source!BS58),0,$G58)</f>
        <v>0</v>
      </c>
      <c r="BW58" s="134">
        <f>IF(ISBLANK(Governance_Clauses_by_Source!BT58),0,$G58)</f>
        <v>0</v>
      </c>
      <c r="BX58" s="134">
        <f>IF(ISBLANK(Governance_Clauses_by_Source!BU58),0,$G58)</f>
        <v>0</v>
      </c>
      <c r="BY58" s="134">
        <f>IF(ISBLANK(Governance_Clauses_by_Source!BV58),0,$G58)</f>
        <v>0</v>
      </c>
      <c r="BZ58" s="134">
        <f>IF(ISBLANK(Governance_Clauses_by_Source!BW58),0,$G58)</f>
        <v>0</v>
      </c>
      <c r="CA58" s="134">
        <f>IF(ISBLANK(Governance_Clauses_by_Source!BX58),0,$G58)</f>
        <v>0</v>
      </c>
      <c r="CB58" s="134">
        <f>IF(ISBLANK(Governance_Clauses_by_Source!BY58),0,$G58)</f>
        <v>0</v>
      </c>
      <c r="CC58" s="134">
        <f>IF(ISBLANK(Governance_Clauses_by_Source!BZ58),0,$G58)</f>
        <v>0</v>
      </c>
      <c r="CD58" s="134">
        <f>IF(ISBLANK(Governance_Clauses_by_Source!CA58),0,$G58)</f>
        <v>0</v>
      </c>
      <c r="CE58" s="134">
        <f>IF(ISBLANK(Governance_Clauses_by_Source!CB58),0,$G58)</f>
        <v>0</v>
      </c>
      <c r="CF58" s="134">
        <f>IF(ISBLANK(Governance_Clauses_by_Source!CC58),0,$G58)</f>
        <v>0</v>
      </c>
      <c r="CG58" s="134">
        <f>IF(ISBLANK(Governance_Clauses_by_Source!CD58),0,$G58)</f>
        <v>0</v>
      </c>
      <c r="CH58" s="134">
        <f>IF(ISBLANK(Governance_Clauses_by_Source!CE58),0,$G58)</f>
        <v>0</v>
      </c>
      <c r="CI58" s="134">
        <f>IF(ISBLANK(Governance_Clauses_by_Source!CF58),0,$G58)</f>
        <v>0</v>
      </c>
      <c r="CJ58" s="134">
        <f>IF(ISBLANK(Governance_Clauses_by_Source!CG58),0,$G58)</f>
        <v>0</v>
      </c>
      <c r="CK58" s="134">
        <f>IF(ISBLANK(Governance_Clauses_by_Source!CH58),0,$G58)</f>
        <v>0</v>
      </c>
      <c r="CL58" s="134">
        <f>IF(ISBLANK(Governance_Clauses_by_Source!CI58),0,$G58)</f>
        <v>0</v>
      </c>
      <c r="CM58" s="134">
        <f>IF(ISBLANK(Governance_Clauses_by_Source!CJ58),0,$G58)</f>
        <v>0</v>
      </c>
      <c r="CN58" s="134">
        <f>IF(ISBLANK(Governance_Clauses_by_Source!CK58),0,$G58)</f>
        <v>0</v>
      </c>
      <c r="CO58" s="134">
        <f>IF(ISBLANK(Governance_Clauses_by_Source!CL58),0,$G58)</f>
        <v>0</v>
      </c>
      <c r="CP58" s="134">
        <f>IF(ISBLANK(Governance_Clauses_by_Source!CM58),0,$G58)</f>
        <v>0</v>
      </c>
      <c r="CQ58" s="151">
        <f>IF(ISBLANK(Governance_Clauses_by_Source!CN58),0,$G58)</f>
        <v>0</v>
      </c>
    </row>
    <row r="59" spans="1:95">
      <c r="A59" s="2" t="s">
        <v>265</v>
      </c>
      <c r="B59" s="2" t="s">
        <v>566</v>
      </c>
      <c r="C59" s="2" t="s">
        <v>607</v>
      </c>
      <c r="D59" s="2" t="s">
        <v>618</v>
      </c>
      <c r="E59" s="2">
        <f t="shared" si="12"/>
        <v>1</v>
      </c>
      <c r="F59" s="2">
        <v>2</v>
      </c>
      <c r="G59" s="2">
        <f>F59/SUM($F$59:$F$71)*4</f>
        <v>0.17391304347826086</v>
      </c>
      <c r="H59" s="3" t="s">
        <v>956</v>
      </c>
      <c r="I59" s="120">
        <f>IF(ISBLANK(Governance_Clauses_by_Source!F59),0,G59)</f>
        <v>0</v>
      </c>
      <c r="J59" s="134">
        <f>IF(ISBLANK(Governance_Clauses_by_Source!G59),0,$G59)</f>
        <v>0</v>
      </c>
      <c r="K59" s="134">
        <f>IF(ISBLANK(Governance_Clauses_by_Source!H59),0,$G59)</f>
        <v>0</v>
      </c>
      <c r="L59" s="134">
        <f>IF(ISBLANK(Governance_Clauses_by_Source!I59),0,$G59)</f>
        <v>0</v>
      </c>
      <c r="M59" s="134">
        <f>IF(ISBLANK(Governance_Clauses_by_Source!J59),0,$G59)</f>
        <v>0</v>
      </c>
      <c r="N59" s="134">
        <f>IF(ISBLANK(Governance_Clauses_by_Source!K59),0,$G59)</f>
        <v>0</v>
      </c>
      <c r="O59" s="134">
        <f>IF(ISBLANK(Governance_Clauses_by_Source!L59),0,$G59)</f>
        <v>0</v>
      </c>
      <c r="P59" s="134">
        <f>IF(ISBLANK(Governance_Clauses_by_Source!M59),0,$G59)</f>
        <v>0</v>
      </c>
      <c r="Q59" s="134">
        <f>IF(ISBLANK(Governance_Clauses_by_Source!N59),0,$G59)</f>
        <v>0</v>
      </c>
      <c r="R59" s="134">
        <f>IF(ISBLANK(Governance_Clauses_by_Source!O59),0,$G59)</f>
        <v>0</v>
      </c>
      <c r="S59" s="134">
        <f>IF(ISBLANK(Governance_Clauses_by_Source!P59),0,$G59)</f>
        <v>0</v>
      </c>
      <c r="T59" s="134">
        <f>IF(ISBLANK(Governance_Clauses_by_Source!Q59),0,$G59)</f>
        <v>0</v>
      </c>
      <c r="U59" s="134">
        <f>IF(ISBLANK(Governance_Clauses_by_Source!R59),0,$G59)</f>
        <v>0</v>
      </c>
      <c r="V59" s="134">
        <f>IF(ISBLANK(Governance_Clauses_by_Source!S59),0,$G59)</f>
        <v>0</v>
      </c>
      <c r="W59" s="134">
        <f>IF(ISBLANK(Governance_Clauses_by_Source!T59),0,$G59)</f>
        <v>0</v>
      </c>
      <c r="X59" s="134">
        <f>IF(ISBLANK(Governance_Clauses_by_Source!U59),0,$G59)</f>
        <v>0</v>
      </c>
      <c r="Y59" s="134">
        <f>IF(ISBLANK(Governance_Clauses_by_Source!V59),0,$G59)</f>
        <v>0</v>
      </c>
      <c r="Z59" s="134">
        <f>IF(ISBLANK(Governance_Clauses_by_Source!W59),0,$G59)</f>
        <v>0</v>
      </c>
      <c r="AA59" s="134">
        <f>IF(ISBLANK(Governance_Clauses_by_Source!X59),0,$G59)</f>
        <v>0</v>
      </c>
      <c r="AB59" s="134">
        <f>IF(ISBLANK(Governance_Clauses_by_Source!Y59),0,$G59)</f>
        <v>0</v>
      </c>
      <c r="AC59" s="134">
        <f>IF(ISBLANK(Governance_Clauses_by_Source!Z59),0,$G59)</f>
        <v>0</v>
      </c>
      <c r="AD59" s="134">
        <f>IF(ISBLANK(Governance_Clauses_by_Source!AA59),0,$G59)</f>
        <v>0</v>
      </c>
      <c r="AE59" s="134">
        <f>IF(ISBLANK(Governance_Clauses_by_Source!AB59),0,$G59)</f>
        <v>0</v>
      </c>
      <c r="AF59" s="134">
        <f>IF(ISBLANK(Governance_Clauses_by_Source!AC59),0,$G59)</f>
        <v>0</v>
      </c>
      <c r="AG59" s="134">
        <f>IF(ISBLANK(Governance_Clauses_by_Source!AD59),0,$G59)</f>
        <v>0</v>
      </c>
      <c r="AH59" s="134">
        <f>IF(ISBLANK(Governance_Clauses_by_Source!AE59),0,$G59)</f>
        <v>0</v>
      </c>
      <c r="AI59" s="134">
        <f>IF(ISBLANK(Governance_Clauses_by_Source!AF59),0,$G59)</f>
        <v>0</v>
      </c>
      <c r="AJ59" s="134">
        <f>IF(ISBLANK(Governance_Clauses_by_Source!AG59),0,$G59)</f>
        <v>0</v>
      </c>
      <c r="AK59" s="134">
        <f>IF(ISBLANK(Governance_Clauses_by_Source!AH59),0,$G59)</f>
        <v>0</v>
      </c>
      <c r="AL59" s="134">
        <f>IF(ISBLANK(Governance_Clauses_by_Source!AI59),0,$G59)</f>
        <v>0</v>
      </c>
      <c r="AM59" s="134">
        <f>IF(ISBLANK(Governance_Clauses_by_Source!AJ59),0,$G59)</f>
        <v>0</v>
      </c>
      <c r="AN59" s="134">
        <f>IF(ISBLANK(Governance_Clauses_by_Source!AK59),0,$G59)</f>
        <v>0</v>
      </c>
      <c r="AO59" s="134">
        <f>IF(ISBLANK(Governance_Clauses_by_Source!AL59),0,$G59)</f>
        <v>0</v>
      </c>
      <c r="AP59" s="134">
        <f>IF(ISBLANK(Governance_Clauses_by_Source!AM59),0,$G59)</f>
        <v>0</v>
      </c>
      <c r="AQ59" s="134">
        <f>IF(ISBLANK(Governance_Clauses_by_Source!AN59),0,$G59)</f>
        <v>0</v>
      </c>
      <c r="AR59" s="134">
        <f>IF(ISBLANK(Governance_Clauses_by_Source!AO59),0,$G59)</f>
        <v>0</v>
      </c>
      <c r="AS59" s="134">
        <f>IF(ISBLANK(Governance_Clauses_by_Source!AP59),0,$G59)</f>
        <v>0</v>
      </c>
      <c r="AT59" s="134">
        <f>IF(ISBLANK(Governance_Clauses_by_Source!AQ59),0,$G59)</f>
        <v>0</v>
      </c>
      <c r="AU59" s="134">
        <f>IF(ISBLANK(Governance_Clauses_by_Source!AR59),0,$G59)</f>
        <v>0</v>
      </c>
      <c r="AV59" s="134">
        <f>IF(ISBLANK(Governance_Clauses_by_Source!AS59),0,$G59)</f>
        <v>0</v>
      </c>
      <c r="AW59" s="134">
        <f>IF(ISBLANK(Governance_Clauses_by_Source!AT59),0,$G59)</f>
        <v>0</v>
      </c>
      <c r="AX59" s="134">
        <f>IF(ISBLANK(Governance_Clauses_by_Source!AU59),0,$G59)</f>
        <v>0</v>
      </c>
      <c r="AY59" s="134">
        <f>IF(ISBLANK(Governance_Clauses_by_Source!AV59),0,$G59)</f>
        <v>0</v>
      </c>
      <c r="AZ59" s="134">
        <f>IF(ISBLANK(Governance_Clauses_by_Source!AW59),0,$G59)</f>
        <v>0</v>
      </c>
      <c r="BA59" s="134">
        <f>IF(ISBLANK(Governance_Clauses_by_Source!AX59),0,$G59)</f>
        <v>0</v>
      </c>
      <c r="BB59" s="134">
        <f>IF(ISBLANK(Governance_Clauses_by_Source!AY59),0,$G59)</f>
        <v>0</v>
      </c>
      <c r="BC59" s="134">
        <f>IF(ISBLANK(Governance_Clauses_by_Source!AZ59),0,$G59)</f>
        <v>0</v>
      </c>
      <c r="BD59" s="134">
        <f>IF(ISBLANK(Governance_Clauses_by_Source!BA59),0,$G59)</f>
        <v>0</v>
      </c>
      <c r="BE59" s="134">
        <f>IF(ISBLANK(Governance_Clauses_by_Source!BB59),0,$G59)</f>
        <v>0</v>
      </c>
      <c r="BF59" s="134">
        <f>IF(ISBLANK(Governance_Clauses_by_Source!BC59),0,$G59)</f>
        <v>0</v>
      </c>
      <c r="BG59" s="134">
        <f>IF(ISBLANK(Governance_Clauses_by_Source!BD59),0,$G59)</f>
        <v>0</v>
      </c>
      <c r="BH59" s="134">
        <f>IF(ISBLANK(Governance_Clauses_by_Source!BE59),0,$G59)</f>
        <v>0</v>
      </c>
      <c r="BI59" s="134">
        <f>IF(ISBLANK(Governance_Clauses_by_Source!BF59),0,$G59)</f>
        <v>0</v>
      </c>
      <c r="BJ59" s="134">
        <f>IF(ISBLANK(Governance_Clauses_by_Source!BG59),0,$G59)</f>
        <v>0</v>
      </c>
      <c r="BK59" s="134">
        <f>IF(ISBLANK(Governance_Clauses_by_Source!BH59),0,$G59)</f>
        <v>0</v>
      </c>
      <c r="BL59" s="134">
        <f>IF(ISBLANK(Governance_Clauses_by_Source!BI59),0,$G59)*3*3</f>
        <v>1.5652173913043477</v>
      </c>
      <c r="BM59" s="134">
        <f>IF(ISBLANK(Governance_Clauses_by_Source!BJ59),0,$G59)</f>
        <v>0</v>
      </c>
      <c r="BN59" s="134">
        <f>IF(ISBLANK(Governance_Clauses_by_Source!BK59),0,$G59)</f>
        <v>0</v>
      </c>
      <c r="BO59" s="134">
        <f>IF(ISBLANK(Governance_Clauses_by_Source!BL59),0,$G59)</f>
        <v>0</v>
      </c>
      <c r="BP59" s="134">
        <f>IF(ISBLANK(Governance_Clauses_by_Source!BM59),0,$G59)</f>
        <v>0</v>
      </c>
      <c r="BQ59" s="134">
        <f>IF(ISBLANK(Governance_Clauses_by_Source!BN59),0,$G59)</f>
        <v>0</v>
      </c>
      <c r="BR59" s="134">
        <f>IF(ISBLANK(Governance_Clauses_by_Source!BO59),0,$G59)</f>
        <v>0</v>
      </c>
      <c r="BS59" s="134">
        <f>IF(ISBLANK(Governance_Clauses_by_Source!BP59),0,$G59)</f>
        <v>0</v>
      </c>
      <c r="BT59" s="134">
        <f>IF(ISBLANK(Governance_Clauses_by_Source!BQ59),0,$G59)</f>
        <v>0</v>
      </c>
      <c r="BU59" s="134">
        <f>IF(ISBLANK(Governance_Clauses_by_Source!BR59),0,$G59)</f>
        <v>0</v>
      </c>
      <c r="BV59" s="134">
        <f>IF(ISBLANK(Governance_Clauses_by_Source!BS59),0,$G59)</f>
        <v>0</v>
      </c>
      <c r="BW59" s="134">
        <f>IF(ISBLANK(Governance_Clauses_by_Source!BT59),0,$G59)</f>
        <v>0</v>
      </c>
      <c r="BX59" s="134">
        <f>IF(ISBLANK(Governance_Clauses_by_Source!BU59),0,$G59)</f>
        <v>0</v>
      </c>
      <c r="BY59" s="134">
        <f>IF(ISBLANK(Governance_Clauses_by_Source!BV59),0,$G59)</f>
        <v>0</v>
      </c>
      <c r="BZ59" s="134">
        <f>IF(ISBLANK(Governance_Clauses_by_Source!BW59),0,$G59)</f>
        <v>0</v>
      </c>
      <c r="CA59" s="134">
        <f>IF(ISBLANK(Governance_Clauses_by_Source!BX59),0,$G59)</f>
        <v>0</v>
      </c>
      <c r="CB59" s="134">
        <f>IF(ISBLANK(Governance_Clauses_by_Source!BY59),0,$G59)</f>
        <v>0</v>
      </c>
      <c r="CC59" s="134">
        <f>IF(ISBLANK(Governance_Clauses_by_Source!BZ59),0,$G59)</f>
        <v>0</v>
      </c>
      <c r="CD59" s="134">
        <f>IF(ISBLANK(Governance_Clauses_by_Source!CA59),0,$G59)</f>
        <v>0</v>
      </c>
      <c r="CE59" s="134">
        <f>IF(ISBLANK(Governance_Clauses_by_Source!CB59),0,$G59)</f>
        <v>0</v>
      </c>
      <c r="CF59" s="134">
        <f>IF(ISBLANK(Governance_Clauses_by_Source!CC59),0,$G59)</f>
        <v>0</v>
      </c>
      <c r="CG59" s="134">
        <f>IF(ISBLANK(Governance_Clauses_by_Source!CD59),0,$G59)</f>
        <v>0</v>
      </c>
      <c r="CH59" s="134">
        <f>IF(ISBLANK(Governance_Clauses_by_Source!CE59),0,$G59)</f>
        <v>0</v>
      </c>
      <c r="CI59" s="134">
        <f>IF(ISBLANK(Governance_Clauses_by_Source!CF59),0,$G59)</f>
        <v>0</v>
      </c>
      <c r="CJ59" s="134">
        <f>IF(ISBLANK(Governance_Clauses_by_Source!CG59),0,$G59)</f>
        <v>0</v>
      </c>
      <c r="CK59" s="134">
        <f>IF(ISBLANK(Governance_Clauses_by_Source!CH59),0,$G59)</f>
        <v>0</v>
      </c>
      <c r="CL59" s="134">
        <f>IF(ISBLANK(Governance_Clauses_by_Source!CI59),0,$G59)</f>
        <v>0</v>
      </c>
      <c r="CM59" s="134">
        <f>IF(ISBLANK(Governance_Clauses_by_Source!CJ59),0,$G59)</f>
        <v>0</v>
      </c>
      <c r="CN59" s="134">
        <f>IF(ISBLANK(Governance_Clauses_by_Source!CK59),0,$G59)</f>
        <v>0</v>
      </c>
      <c r="CO59" s="134">
        <f>IF(ISBLANK(Governance_Clauses_by_Source!CL59),0,$G59)</f>
        <v>0</v>
      </c>
      <c r="CP59" s="134">
        <f>IF(ISBLANK(Governance_Clauses_by_Source!CM59),0,$G59)</f>
        <v>0</v>
      </c>
      <c r="CQ59" s="151">
        <f>IF(ISBLANK(Governance_Clauses_by_Source!CN59),0,$G59)</f>
        <v>0</v>
      </c>
    </row>
    <row r="60" spans="1:95">
      <c r="A60" s="2" t="s">
        <v>265</v>
      </c>
      <c r="B60" s="2" t="s">
        <v>567</v>
      </c>
      <c r="C60" s="2" t="s">
        <v>364</v>
      </c>
      <c r="D60" s="2" t="s">
        <v>360</v>
      </c>
      <c r="E60" s="2">
        <f t="shared" si="12"/>
        <v>4</v>
      </c>
      <c r="F60" s="2">
        <v>2</v>
      </c>
      <c r="G60" s="2">
        <f t="shared" ref="G60:G71" si="14">F60/SUM($F$59:$F$71)*4</f>
        <v>0.17391304347826086</v>
      </c>
      <c r="H60" s="3" t="s">
        <v>1031</v>
      </c>
      <c r="I60" s="120">
        <f>IF(ISBLANK(Governance_Clauses_by_Source!F60),0,G60)</f>
        <v>0</v>
      </c>
      <c r="J60" s="134">
        <f>IF(ISBLANK(Governance_Clauses_by_Source!G60),0,$G60)</f>
        <v>0</v>
      </c>
      <c r="K60" s="134">
        <f>IF(ISBLANK(Governance_Clauses_by_Source!H60),0,$G60)</f>
        <v>0</v>
      </c>
      <c r="L60" s="134">
        <f>IF(ISBLANK(Governance_Clauses_by_Source!I60),0,$G60)</f>
        <v>0</v>
      </c>
      <c r="M60" s="134">
        <f>IF(ISBLANK(Governance_Clauses_by_Source!J60),0,$G60)</f>
        <v>0</v>
      </c>
      <c r="N60" s="134">
        <f>IF(ISBLANK(Governance_Clauses_by_Source!K60),0,$G60)</f>
        <v>0</v>
      </c>
      <c r="O60" s="134">
        <f>IF(ISBLANK(Governance_Clauses_by_Source!L60),0,$G60)</f>
        <v>0</v>
      </c>
      <c r="P60" s="134">
        <f>IF(ISBLANK(Governance_Clauses_by_Source!M60),0,$G60)</f>
        <v>0</v>
      </c>
      <c r="Q60" s="134">
        <f>IF(ISBLANK(Governance_Clauses_by_Source!N60),0,$G60)</f>
        <v>0</v>
      </c>
      <c r="R60" s="134">
        <f>IF(ISBLANK(Governance_Clauses_by_Source!O60),0,$G60)</f>
        <v>0</v>
      </c>
      <c r="S60" s="134">
        <f>IF(ISBLANK(Governance_Clauses_by_Source!P60),0,$G60)</f>
        <v>0</v>
      </c>
      <c r="T60" s="134">
        <f>IF(ISBLANK(Governance_Clauses_by_Source!Q60),0,$G60)</f>
        <v>0</v>
      </c>
      <c r="U60" s="134">
        <f>IF(ISBLANK(Governance_Clauses_by_Source!R60),0,$G60)</f>
        <v>0</v>
      </c>
      <c r="V60" s="134">
        <f>IF(ISBLANK(Governance_Clauses_by_Source!S60),0,$G60)*4*4</f>
        <v>2.7826086956521738</v>
      </c>
      <c r="W60" s="134">
        <f>IF(ISBLANK(Governance_Clauses_by_Source!T60),0,$G60)</f>
        <v>0</v>
      </c>
      <c r="X60" s="134">
        <f>IF(ISBLANK(Governance_Clauses_by_Source!U60),0,$G60)</f>
        <v>0</v>
      </c>
      <c r="Y60" s="134">
        <f>IF(ISBLANK(Governance_Clauses_by_Source!V60),0,$G60)</f>
        <v>0</v>
      </c>
      <c r="Z60" s="134">
        <f>IF(ISBLANK(Governance_Clauses_by_Source!W60),0,$G60)</f>
        <v>0</v>
      </c>
      <c r="AA60" s="134">
        <f>IF(ISBLANK(Governance_Clauses_by_Source!X60),0,$G60)</f>
        <v>0</v>
      </c>
      <c r="AB60" s="134">
        <f>IF(ISBLANK(Governance_Clauses_by_Source!Y60),0,$G60)</f>
        <v>0</v>
      </c>
      <c r="AC60" s="134">
        <f>IF(ISBLANK(Governance_Clauses_by_Source!Z60),0,$G60)</f>
        <v>0</v>
      </c>
      <c r="AD60" s="134">
        <f>IF(ISBLANK(Governance_Clauses_by_Source!AA60),0,$G60)</f>
        <v>0</v>
      </c>
      <c r="AE60" s="134">
        <f>IF(ISBLANK(Governance_Clauses_by_Source!AB60),0,$G60)</f>
        <v>0</v>
      </c>
      <c r="AF60" s="134">
        <f>IF(ISBLANK(Governance_Clauses_by_Source!AC60),0,$G60)</f>
        <v>0</v>
      </c>
      <c r="AG60" s="134">
        <f>IF(ISBLANK(Governance_Clauses_by_Source!AD60),0,$G60)</f>
        <v>0</v>
      </c>
      <c r="AH60" s="134">
        <f>IF(ISBLANK(Governance_Clauses_by_Source!AE60),0,$G60)*2*1.01</f>
        <v>0.35130434782608694</v>
      </c>
      <c r="AI60" s="134">
        <f>IF(ISBLANK(Governance_Clauses_by_Source!AF60),0,$G60)</f>
        <v>0</v>
      </c>
      <c r="AJ60" s="134">
        <f>IF(ISBLANK(Governance_Clauses_by_Source!AG60),0,$G60)</f>
        <v>0</v>
      </c>
      <c r="AK60" s="134">
        <f>IF(ISBLANK(Governance_Clauses_by_Source!AH60),0,$G60)</f>
        <v>0</v>
      </c>
      <c r="AL60" s="134">
        <f>IF(ISBLANK(Governance_Clauses_by_Source!AI60),0,$G60)</f>
        <v>0</v>
      </c>
      <c r="AM60" s="134">
        <f>IF(ISBLANK(Governance_Clauses_by_Source!AJ60),0,$G60)</f>
        <v>0</v>
      </c>
      <c r="AN60" s="134">
        <f>IF(ISBLANK(Governance_Clauses_by_Source!AK60),0,$G60)</f>
        <v>0</v>
      </c>
      <c r="AO60" s="134">
        <f>IF(ISBLANK(Governance_Clauses_by_Source!AL60),0,$G60)</f>
        <v>0</v>
      </c>
      <c r="AP60" s="134">
        <f>IF(ISBLANK(Governance_Clauses_by_Source!AM60),0,$G60)</f>
        <v>0</v>
      </c>
      <c r="AQ60" s="134">
        <f>IF(ISBLANK(Governance_Clauses_by_Source!AN60),0,$G60)</f>
        <v>0</v>
      </c>
      <c r="AR60" s="134">
        <f>IF(ISBLANK(Governance_Clauses_by_Source!AO60),0,$G60)</f>
        <v>0</v>
      </c>
      <c r="AS60" s="134">
        <f>IF(ISBLANK(Governance_Clauses_by_Source!AP60),0,$G60)</f>
        <v>0</v>
      </c>
      <c r="AT60" s="134">
        <f>IF(ISBLANK(Governance_Clauses_by_Source!AQ60),0,$G60)</f>
        <v>0</v>
      </c>
      <c r="AU60" s="134">
        <f>IF(ISBLANK(Governance_Clauses_by_Source!AR60),0,$G60)</f>
        <v>0</v>
      </c>
      <c r="AV60" s="134">
        <f>IF(ISBLANK(Governance_Clauses_by_Source!AS60),0,$G60)</f>
        <v>0</v>
      </c>
      <c r="AW60" s="134">
        <f>IF(ISBLANK(Governance_Clauses_by_Source!AT60),0,$G60)</f>
        <v>0</v>
      </c>
      <c r="AX60" s="134">
        <f>IF(ISBLANK(Governance_Clauses_by_Source!AU60),0,$G60)</f>
        <v>0</v>
      </c>
      <c r="AY60" s="134">
        <f>IF(ISBLANK(Governance_Clauses_by_Source!AV60),0,$G60)</f>
        <v>0</v>
      </c>
      <c r="AZ60" s="134">
        <f>IF(ISBLANK(Governance_Clauses_by_Source!AW60),0,$G60)</f>
        <v>0</v>
      </c>
      <c r="BA60" s="134">
        <f>IF(ISBLANK(Governance_Clauses_by_Source!AX60),0,$G60)</f>
        <v>0</v>
      </c>
      <c r="BB60" s="134">
        <f>IF(ISBLANK(Governance_Clauses_by_Source!AY60),0,$G60)</f>
        <v>0</v>
      </c>
      <c r="BC60" s="134">
        <f>IF(ISBLANK(Governance_Clauses_by_Source!AZ60),0,$G60)</f>
        <v>0</v>
      </c>
      <c r="BD60" s="134">
        <f>IF(ISBLANK(Governance_Clauses_by_Source!BA60),0,$G60)</f>
        <v>0</v>
      </c>
      <c r="BE60" s="134">
        <f>IF(ISBLANK(Governance_Clauses_by_Source!BB60),0,$G60)</f>
        <v>0</v>
      </c>
      <c r="BF60" s="134">
        <f>IF(ISBLANK(Governance_Clauses_by_Source!BC60),0,$G60)</f>
        <v>0</v>
      </c>
      <c r="BG60" s="134">
        <f>IF(ISBLANK(Governance_Clauses_by_Source!BD60),0,$G60)</f>
        <v>0</v>
      </c>
      <c r="BH60" s="134">
        <f>IF(ISBLANK(Governance_Clauses_by_Source!BE60),0,$G60)</f>
        <v>0</v>
      </c>
      <c r="BI60" s="134">
        <f>IF(ISBLANK(Governance_Clauses_by_Source!BF60),0,$G60)</f>
        <v>0</v>
      </c>
      <c r="BJ60" s="134">
        <f>IF(ISBLANK(Governance_Clauses_by_Source!BG60),0,$G60)</f>
        <v>0</v>
      </c>
      <c r="BK60" s="134">
        <f>IF(ISBLANK(Governance_Clauses_by_Source!BH60),0,$G60)</f>
        <v>0</v>
      </c>
      <c r="BL60" s="134">
        <f>IF(ISBLANK(Governance_Clauses_by_Source!BI60),0,$G60)</f>
        <v>0</v>
      </c>
      <c r="BM60" s="134">
        <f>IF(ISBLANK(Governance_Clauses_by_Source!BJ60),0,$G60)</f>
        <v>0</v>
      </c>
      <c r="BN60" s="134">
        <f>IF(ISBLANK(Governance_Clauses_by_Source!BK60),0,$G60)</f>
        <v>0</v>
      </c>
      <c r="BO60" s="134">
        <f>IF(ISBLANK(Governance_Clauses_by_Source!BL60),0,$G60)</f>
        <v>0</v>
      </c>
      <c r="BP60" s="134">
        <f>IF(ISBLANK(Governance_Clauses_by_Source!BM60),0,$G60)</f>
        <v>0</v>
      </c>
      <c r="BQ60" s="134">
        <f>IF(ISBLANK(Governance_Clauses_by_Source!BN60),0,$G60)</f>
        <v>0</v>
      </c>
      <c r="BR60" s="134">
        <f>IF(ISBLANK(Governance_Clauses_by_Source!BO60),0,$G60)*2*4</f>
        <v>1.3913043478260869</v>
      </c>
      <c r="BS60" s="134">
        <f>IF(ISBLANK(Governance_Clauses_by_Source!BP60),0,$G60)</f>
        <v>0</v>
      </c>
      <c r="BT60" s="134">
        <f>IF(ISBLANK(Governance_Clauses_by_Source!BQ60),0,$G60)</f>
        <v>0</v>
      </c>
      <c r="BU60" s="134">
        <f>IF(ISBLANK(Governance_Clauses_by_Source!BR60),0,$G60)</f>
        <v>0</v>
      </c>
      <c r="BV60" s="134">
        <f>IF(ISBLANK(Governance_Clauses_by_Source!BS60),0,$G60)</f>
        <v>0</v>
      </c>
      <c r="BW60" s="134">
        <f>IF(ISBLANK(Governance_Clauses_by_Source!BT60),0,$G60)</f>
        <v>0</v>
      </c>
      <c r="BX60" s="134">
        <f>IF(ISBLANK(Governance_Clauses_by_Source!BU60),0,$G60)*3*4</f>
        <v>2.0869565217391304</v>
      </c>
      <c r="BY60" s="134">
        <f>IF(ISBLANK(Governance_Clauses_by_Source!BV60),0,$G60)</f>
        <v>0</v>
      </c>
      <c r="BZ60" s="134">
        <f>IF(ISBLANK(Governance_Clauses_by_Source!BW60),0,$G60)</f>
        <v>0</v>
      </c>
      <c r="CA60" s="134">
        <f>IF(ISBLANK(Governance_Clauses_by_Source!BX60),0,$G60)</f>
        <v>0</v>
      </c>
      <c r="CB60" s="134">
        <f>IF(ISBLANK(Governance_Clauses_by_Source!BY60),0,$G60)</f>
        <v>0</v>
      </c>
      <c r="CC60" s="134">
        <f>IF(ISBLANK(Governance_Clauses_by_Source!BZ60),0,$G60)</f>
        <v>0</v>
      </c>
      <c r="CD60" s="134">
        <f>IF(ISBLANK(Governance_Clauses_by_Source!CA60),0,$G60)</f>
        <v>0</v>
      </c>
      <c r="CE60" s="134">
        <f>IF(ISBLANK(Governance_Clauses_by_Source!CB60),0,$G60)</f>
        <v>0</v>
      </c>
      <c r="CF60" s="134">
        <f>IF(ISBLANK(Governance_Clauses_by_Source!CC60),0,$G60)</f>
        <v>0</v>
      </c>
      <c r="CG60" s="134">
        <f>IF(ISBLANK(Governance_Clauses_by_Source!CD60),0,$G60)</f>
        <v>0</v>
      </c>
      <c r="CH60" s="134">
        <f>IF(ISBLANK(Governance_Clauses_by_Source!CE60),0,$G60)</f>
        <v>0</v>
      </c>
      <c r="CI60" s="134">
        <f>IF(ISBLANK(Governance_Clauses_by_Source!CF60),0,$G60)</f>
        <v>0</v>
      </c>
      <c r="CJ60" s="134">
        <f>IF(ISBLANK(Governance_Clauses_by_Source!CG60),0,$G60)</f>
        <v>0</v>
      </c>
      <c r="CK60" s="134">
        <f>IF(ISBLANK(Governance_Clauses_by_Source!CH60),0,$G60)</f>
        <v>0</v>
      </c>
      <c r="CL60" s="134">
        <f>IF(ISBLANK(Governance_Clauses_by_Source!CI60),0,$G60)</f>
        <v>0</v>
      </c>
      <c r="CM60" s="134">
        <f>IF(ISBLANK(Governance_Clauses_by_Source!CJ60),0,$G60)</f>
        <v>0</v>
      </c>
      <c r="CN60" s="134">
        <f>IF(ISBLANK(Governance_Clauses_by_Source!CK60),0,$G60)</f>
        <v>0</v>
      </c>
      <c r="CO60" s="134">
        <f>IF(ISBLANK(Governance_Clauses_by_Source!CL60),0,$G60)</f>
        <v>0</v>
      </c>
      <c r="CP60" s="134">
        <f>IF(ISBLANK(Governance_Clauses_by_Source!CM60),0,$G60)</f>
        <v>0</v>
      </c>
      <c r="CQ60" s="151">
        <f>IF(ISBLANK(Governance_Clauses_by_Source!CN60),0,$G60)</f>
        <v>0</v>
      </c>
    </row>
    <row r="61" spans="1:95">
      <c r="A61" s="2" t="s">
        <v>265</v>
      </c>
      <c r="B61" s="2" t="s">
        <v>567</v>
      </c>
      <c r="C61" s="2" t="s">
        <v>364</v>
      </c>
      <c r="D61" s="2" t="s">
        <v>360</v>
      </c>
      <c r="E61" s="2">
        <f t="shared" si="12"/>
        <v>8</v>
      </c>
      <c r="F61" s="2">
        <v>5</v>
      </c>
      <c r="G61" s="2">
        <f t="shared" si="14"/>
        <v>0.43478260869565216</v>
      </c>
      <c r="H61" s="3" t="s">
        <v>1032</v>
      </c>
      <c r="I61" s="120">
        <f>IF(ISBLANK(Governance_Clauses_by_Source!F61),0,G61)</f>
        <v>0</v>
      </c>
      <c r="J61" s="134">
        <f>IF(ISBLANK(Governance_Clauses_by_Source!G61),0,$G61)</f>
        <v>0</v>
      </c>
      <c r="K61" s="134">
        <f>IF(ISBLANK(Governance_Clauses_by_Source!H61),0,$G61)</f>
        <v>0</v>
      </c>
      <c r="L61" s="134">
        <f>IF(ISBLANK(Governance_Clauses_by_Source!I61),0,$G61)</f>
        <v>0</v>
      </c>
      <c r="M61" s="134">
        <f>IF(ISBLANK(Governance_Clauses_by_Source!J61),0,$G61)</f>
        <v>0</v>
      </c>
      <c r="N61" s="134">
        <f>IF(ISBLANK(Governance_Clauses_by_Source!K61),0,$G61)</f>
        <v>0</v>
      </c>
      <c r="O61" s="134">
        <f>IF(ISBLANK(Governance_Clauses_by_Source!L61),0,$G61)</f>
        <v>0</v>
      </c>
      <c r="P61" s="134">
        <f>IF(ISBLANK(Governance_Clauses_by_Source!M61),0,$G61)</f>
        <v>0</v>
      </c>
      <c r="Q61" s="134">
        <f>IF(ISBLANK(Governance_Clauses_by_Source!N61),0,$G61)</f>
        <v>0</v>
      </c>
      <c r="R61" s="134">
        <f>IF(ISBLANK(Governance_Clauses_by_Source!O61),0,$G61)</f>
        <v>0</v>
      </c>
      <c r="S61" s="134">
        <f>IF(ISBLANK(Governance_Clauses_by_Source!P61),0,$G61)</f>
        <v>0</v>
      </c>
      <c r="T61" s="134">
        <f>IF(ISBLANK(Governance_Clauses_by_Source!Q61),0,$G61)</f>
        <v>0</v>
      </c>
      <c r="U61" s="134">
        <f>IF(ISBLANK(Governance_Clauses_by_Source!R61),0,$G61)</f>
        <v>0</v>
      </c>
      <c r="V61" s="134">
        <f>IF(ISBLANK(Governance_Clauses_by_Source!S61),0,$G61)</f>
        <v>0</v>
      </c>
      <c r="W61" s="134">
        <f>IF(ISBLANK(Governance_Clauses_by_Source!T61),0,$G61)</f>
        <v>0</v>
      </c>
      <c r="X61" s="134">
        <f>IF(ISBLANK(Governance_Clauses_by_Source!U61),0,$G61)</f>
        <v>0</v>
      </c>
      <c r="Y61" s="134">
        <f>IF(ISBLANK(Governance_Clauses_by_Source!V61),0,$G61)</f>
        <v>0</v>
      </c>
      <c r="Z61" s="134">
        <f>IF(ISBLANK(Governance_Clauses_by_Source!W61),0,$G61)</f>
        <v>0</v>
      </c>
      <c r="AA61" s="134">
        <f>IF(ISBLANK(Governance_Clauses_by_Source!X61),0,$G61)</f>
        <v>0</v>
      </c>
      <c r="AB61" s="134">
        <f>IF(ISBLANK(Governance_Clauses_by_Source!Y61),0,$G61)</f>
        <v>0</v>
      </c>
      <c r="AC61" s="134">
        <f>IF(ISBLANK(Governance_Clauses_by_Source!Z61),0,$G61)</f>
        <v>0</v>
      </c>
      <c r="AD61" s="134">
        <f>IF(ISBLANK(Governance_Clauses_by_Source!AA61),0,$G61)</f>
        <v>0</v>
      </c>
      <c r="AE61" s="134">
        <f>IF(ISBLANK(Governance_Clauses_by_Source!AB61),0,$G61)</f>
        <v>0</v>
      </c>
      <c r="AF61" s="134">
        <f>IF(ISBLANK(Governance_Clauses_by_Source!AC61),0,$G61)</f>
        <v>0</v>
      </c>
      <c r="AG61" s="134">
        <f>IF(ISBLANK(Governance_Clauses_by_Source!AD61),0,$G61)*1*1.01</f>
        <v>0.43913043478260871</v>
      </c>
      <c r="AH61" s="134">
        <f>IF(ISBLANK(Governance_Clauses_by_Source!AE61),0,$G61)*2.5*3.5</f>
        <v>3.8043478260869561</v>
      </c>
      <c r="AI61" s="134">
        <f>IF(ISBLANK(Governance_Clauses_by_Source!AF61),0,$G61)</f>
        <v>0</v>
      </c>
      <c r="AJ61" s="134">
        <f>IF(ISBLANK(Governance_Clauses_by_Source!AG61),0,$G61)</f>
        <v>0</v>
      </c>
      <c r="AK61" s="134">
        <f>IF(ISBLANK(Governance_Clauses_by_Source!AH61),0,$G61)</f>
        <v>0</v>
      </c>
      <c r="AL61" s="134">
        <f>IF(ISBLANK(Governance_Clauses_by_Source!AI61),0,$G61)</f>
        <v>0</v>
      </c>
      <c r="AM61" s="134">
        <f>IF(ISBLANK(Governance_Clauses_by_Source!AJ61),0,$G61)</f>
        <v>0</v>
      </c>
      <c r="AN61" s="134">
        <f>IF(ISBLANK(Governance_Clauses_by_Source!AK61),0,$G61)</f>
        <v>0</v>
      </c>
      <c r="AO61" s="134">
        <f>IF(ISBLANK(Governance_Clauses_by_Source!AL61),0,$G61)</f>
        <v>0</v>
      </c>
      <c r="AP61" s="134">
        <f>IF(ISBLANK(Governance_Clauses_by_Source!AM61),0,$G61)</f>
        <v>0</v>
      </c>
      <c r="AQ61" s="134">
        <f>IF(ISBLANK(Governance_Clauses_by_Source!AN61),0,$G61)*1.5*1.5</f>
        <v>0.97826086956521741</v>
      </c>
      <c r="AR61" s="134">
        <f>IF(ISBLANK(Governance_Clauses_by_Source!AO61),0,$G61)</f>
        <v>0</v>
      </c>
      <c r="AS61" s="134">
        <f>IF(ISBLANK(Governance_Clauses_by_Source!AP61),0,$G61)*1.5*1.5</f>
        <v>0.97826086956521741</v>
      </c>
      <c r="AT61" s="134">
        <f>IF(ISBLANK(Governance_Clauses_by_Source!AQ61),0,$G61)</f>
        <v>0</v>
      </c>
      <c r="AU61" s="134">
        <f>IF(ISBLANK(Governance_Clauses_by_Source!AR61),0,$G61)*2*2</f>
        <v>1.7391304347826086</v>
      </c>
      <c r="AV61" s="134">
        <f>IF(ISBLANK(Governance_Clauses_by_Source!AS61),0,$G61)</f>
        <v>0</v>
      </c>
      <c r="AW61" s="134">
        <f>IF(ISBLANK(Governance_Clauses_by_Source!AT61),0,$G61)</f>
        <v>0</v>
      </c>
      <c r="AX61" s="134">
        <f>IF(ISBLANK(Governance_Clauses_by_Source!AU61),0,$G61)</f>
        <v>0</v>
      </c>
      <c r="AY61" s="134">
        <f>IF(ISBLANK(Governance_Clauses_by_Source!AV61),0,$G61)</f>
        <v>0</v>
      </c>
      <c r="AZ61" s="134">
        <f>IF(ISBLANK(Governance_Clauses_by_Source!AW61),0,$G61)</f>
        <v>0</v>
      </c>
      <c r="BA61" s="134">
        <f>IF(ISBLANK(Governance_Clauses_by_Source!AX61),0,$G61)</f>
        <v>0</v>
      </c>
      <c r="BB61" s="134">
        <f>IF(ISBLANK(Governance_Clauses_by_Source!AY61),0,$G61)</f>
        <v>0</v>
      </c>
      <c r="BC61" s="134">
        <f>IF(ISBLANK(Governance_Clauses_by_Source!AZ61),0,$G61)</f>
        <v>0</v>
      </c>
      <c r="BD61" s="134">
        <f>IF(ISBLANK(Governance_Clauses_by_Source!BA61),0,$G61)</f>
        <v>0</v>
      </c>
      <c r="BE61" s="134">
        <f>IF(ISBLANK(Governance_Clauses_by_Source!BB61),0,$G61)</f>
        <v>0</v>
      </c>
      <c r="BF61" s="134">
        <f>IF(ISBLANK(Governance_Clauses_by_Source!BC61),0,$G61)</f>
        <v>0</v>
      </c>
      <c r="BG61" s="134">
        <f>IF(ISBLANK(Governance_Clauses_by_Source!BD61),0,$G61)</f>
        <v>0</v>
      </c>
      <c r="BH61" s="134">
        <f>IF(ISBLANK(Governance_Clauses_by_Source!BE61),0,$G61)</f>
        <v>0</v>
      </c>
      <c r="BI61" s="134">
        <f>IF(ISBLANK(Governance_Clauses_by_Source!BF61),0,$G61)</f>
        <v>0</v>
      </c>
      <c r="BJ61" s="134">
        <f>IF(ISBLANK(Governance_Clauses_by_Source!BG61),0,$G61)</f>
        <v>0</v>
      </c>
      <c r="BK61" s="134">
        <f>IF(ISBLANK(Governance_Clauses_by_Source!BH61),0,$G61)</f>
        <v>0</v>
      </c>
      <c r="BL61" s="134">
        <f>IF(ISBLANK(Governance_Clauses_by_Source!BI61),0,$G61)</f>
        <v>0</v>
      </c>
      <c r="BM61" s="134">
        <f>IF(ISBLANK(Governance_Clauses_by_Source!BJ61),0,$G61)</f>
        <v>0</v>
      </c>
      <c r="BN61" s="134">
        <f>IF(ISBLANK(Governance_Clauses_by_Source!BK61),0,$G61)</f>
        <v>0</v>
      </c>
      <c r="BO61" s="134">
        <f>IF(ISBLANK(Governance_Clauses_by_Source!BL61),0,$G61)</f>
        <v>0</v>
      </c>
      <c r="BP61" s="134">
        <f>IF(ISBLANK(Governance_Clauses_by_Source!BM61),0,$G61)</f>
        <v>0</v>
      </c>
      <c r="BQ61" s="134">
        <f>IF(ISBLANK(Governance_Clauses_by_Source!BN61),0,$G61)</f>
        <v>0</v>
      </c>
      <c r="BR61" s="134">
        <f>IF(ISBLANK(Governance_Clauses_by_Source!BO61),0,$G61)*2*4</f>
        <v>3.4782608695652173</v>
      </c>
      <c r="BS61" s="134">
        <f>IF(ISBLANK(Governance_Clauses_by_Source!BP61),0,$G61)</f>
        <v>0</v>
      </c>
      <c r="BT61" s="134">
        <f>IF(ISBLANK(Governance_Clauses_by_Source!BQ61),0,$G61)</f>
        <v>0</v>
      </c>
      <c r="BU61" s="134">
        <f>IF(ISBLANK(Governance_Clauses_by_Source!BR61),0,$G61)</f>
        <v>0</v>
      </c>
      <c r="BV61" s="134">
        <f>IF(ISBLANK(Governance_Clauses_by_Source!BS61),0,$G61)</f>
        <v>0</v>
      </c>
      <c r="BW61" s="134">
        <f>IF(ISBLANK(Governance_Clauses_by_Source!BT61),0,$G61)</f>
        <v>0</v>
      </c>
      <c r="BX61" s="134">
        <f>IF(ISBLANK(Governance_Clauses_by_Source!BU61),0,$G61)*2*5</f>
        <v>4.3478260869565215</v>
      </c>
      <c r="BY61" s="134">
        <f>IF(ISBLANK(Governance_Clauses_by_Source!BV61),0,$G61)</f>
        <v>0</v>
      </c>
      <c r="BZ61" s="134">
        <f>IF(ISBLANK(Governance_Clauses_by_Source!BW61),0,$G61)</f>
        <v>0</v>
      </c>
      <c r="CA61" s="134">
        <f>IF(ISBLANK(Governance_Clauses_by_Source!BX61),0,$G61)</f>
        <v>0</v>
      </c>
      <c r="CB61" s="134">
        <f>IF(ISBLANK(Governance_Clauses_by_Source!BY61),0,$G61)</f>
        <v>0</v>
      </c>
      <c r="CC61" s="134">
        <f>IF(ISBLANK(Governance_Clauses_by_Source!BZ61),0,$G61)*1*1.01</f>
        <v>0.43913043478260871</v>
      </c>
      <c r="CD61" s="134">
        <f>IF(ISBLANK(Governance_Clauses_by_Source!CA61),0,$G61)</f>
        <v>0</v>
      </c>
      <c r="CE61" s="134">
        <f>IF(ISBLANK(Governance_Clauses_by_Source!CB61),0,$G61)</f>
        <v>0</v>
      </c>
      <c r="CF61" s="134">
        <f>IF(ISBLANK(Governance_Clauses_by_Source!CC61),0,$G61)</f>
        <v>0</v>
      </c>
      <c r="CG61" s="134">
        <f>IF(ISBLANK(Governance_Clauses_by_Source!CD61),0,$G61)</f>
        <v>0</v>
      </c>
      <c r="CH61" s="134">
        <f>IF(ISBLANK(Governance_Clauses_by_Source!CE61),0,$G61)</f>
        <v>0</v>
      </c>
      <c r="CI61" s="134">
        <f>IF(ISBLANK(Governance_Clauses_by_Source!CF61),0,$G61)</f>
        <v>0</v>
      </c>
      <c r="CJ61" s="134">
        <f>IF(ISBLANK(Governance_Clauses_by_Source!CG61),0,$G61)</f>
        <v>0</v>
      </c>
      <c r="CK61" s="134">
        <f>IF(ISBLANK(Governance_Clauses_by_Source!CH61),0,$G61)</f>
        <v>0</v>
      </c>
      <c r="CL61" s="134">
        <f>IF(ISBLANK(Governance_Clauses_by_Source!CI61),0,$G61)</f>
        <v>0</v>
      </c>
      <c r="CM61" s="134">
        <f>IF(ISBLANK(Governance_Clauses_by_Source!CJ61),0,$G61)</f>
        <v>0</v>
      </c>
      <c r="CN61" s="134">
        <f>IF(ISBLANK(Governance_Clauses_by_Source!CK61),0,$G61)</f>
        <v>0</v>
      </c>
      <c r="CO61" s="134">
        <f>IF(ISBLANK(Governance_Clauses_by_Source!CL61),0,$G61)</f>
        <v>0</v>
      </c>
      <c r="CP61" s="134">
        <f>IF(ISBLANK(Governance_Clauses_by_Source!CM61),0,$G61)</f>
        <v>0</v>
      </c>
      <c r="CQ61" s="151">
        <f>IF(ISBLANK(Governance_Clauses_by_Source!CN61),0,$G61)</f>
        <v>0</v>
      </c>
    </row>
    <row r="62" spans="1:95">
      <c r="A62" s="2" t="s">
        <v>265</v>
      </c>
      <c r="B62" s="2" t="s">
        <v>567</v>
      </c>
      <c r="C62" s="2" t="s">
        <v>364</v>
      </c>
      <c r="D62" s="2" t="s">
        <v>354</v>
      </c>
      <c r="E62" s="2">
        <f t="shared" si="12"/>
        <v>5</v>
      </c>
      <c r="F62" s="2">
        <v>5</v>
      </c>
      <c r="G62" s="2">
        <f t="shared" si="14"/>
        <v>0.43478260869565216</v>
      </c>
      <c r="H62" s="66" t="s">
        <v>1028</v>
      </c>
      <c r="I62" s="120">
        <f>IF(ISBLANK(Governance_Clauses_by_Source!F62),0,G62)</f>
        <v>0</v>
      </c>
      <c r="J62" s="134">
        <f>IF(ISBLANK(Governance_Clauses_by_Source!G62),0,$G62)</f>
        <v>0</v>
      </c>
      <c r="K62" s="134">
        <f>IF(ISBLANK(Governance_Clauses_by_Source!H62),0,$G62)</f>
        <v>0</v>
      </c>
      <c r="L62" s="134">
        <f>IF(ISBLANK(Governance_Clauses_by_Source!I62),0,$G62)</f>
        <v>0</v>
      </c>
      <c r="M62" s="134">
        <f>IF(ISBLANK(Governance_Clauses_by_Source!J62),0,$G62)</f>
        <v>0</v>
      </c>
      <c r="N62" s="134">
        <f>IF(ISBLANK(Governance_Clauses_by_Source!K62),0,$G62)</f>
        <v>0</v>
      </c>
      <c r="O62" s="134">
        <f>IF(ISBLANK(Governance_Clauses_by_Source!L62),0,$G62)</f>
        <v>0</v>
      </c>
      <c r="P62" s="134">
        <f>IF(ISBLANK(Governance_Clauses_by_Source!M62),0,$G62)</f>
        <v>0</v>
      </c>
      <c r="Q62" s="134">
        <f>IF(ISBLANK(Governance_Clauses_by_Source!N62),0,$G62)</f>
        <v>0</v>
      </c>
      <c r="R62" s="134">
        <f>IF(ISBLANK(Governance_Clauses_by_Source!O62),0,$G62)</f>
        <v>0</v>
      </c>
      <c r="S62" s="134">
        <f>IF(ISBLANK(Governance_Clauses_by_Source!P62),0,$G62)</f>
        <v>0</v>
      </c>
      <c r="T62" s="134">
        <f>IF(ISBLANK(Governance_Clauses_by_Source!Q62),0,$G62)</f>
        <v>0</v>
      </c>
      <c r="U62" s="134">
        <f>IF(ISBLANK(Governance_Clauses_by_Source!R62),0,$G62)</f>
        <v>0</v>
      </c>
      <c r="V62" s="134">
        <f>IF(ISBLANK(Governance_Clauses_by_Source!S62),0,$G62)</f>
        <v>0</v>
      </c>
      <c r="W62" s="134">
        <f>IF(ISBLANK(Governance_Clauses_by_Source!T62),0,$G62)</f>
        <v>0</v>
      </c>
      <c r="X62" s="134">
        <f>IF(ISBLANK(Governance_Clauses_by_Source!U62),0,$G62)</f>
        <v>0</v>
      </c>
      <c r="Y62" s="134">
        <f>IF(ISBLANK(Governance_Clauses_by_Source!V62),0,$G62)</f>
        <v>0</v>
      </c>
      <c r="Z62" s="134">
        <f>IF(ISBLANK(Governance_Clauses_by_Source!W62),0,$G62)</f>
        <v>0</v>
      </c>
      <c r="AA62" s="134">
        <f>IF(ISBLANK(Governance_Clauses_by_Source!X62),0,$G62)</f>
        <v>0</v>
      </c>
      <c r="AB62" s="134">
        <f>IF(ISBLANK(Governance_Clauses_by_Source!Y62),0,$G62)</f>
        <v>0</v>
      </c>
      <c r="AC62" s="134">
        <f>IF(ISBLANK(Governance_Clauses_by_Source!Z62),0,$G62)</f>
        <v>0</v>
      </c>
      <c r="AD62" s="134">
        <f>IF(ISBLANK(Governance_Clauses_by_Source!AA62),0,$G62)</f>
        <v>0</v>
      </c>
      <c r="AE62" s="134">
        <f>IF(ISBLANK(Governance_Clauses_by_Source!AB62),0,$G62)</f>
        <v>0</v>
      </c>
      <c r="AF62" s="134">
        <f>IF(ISBLANK(Governance_Clauses_by_Source!AC62),0,$G62)</f>
        <v>0</v>
      </c>
      <c r="AG62" s="134">
        <f>IF(ISBLANK(Governance_Clauses_by_Source!AD62),0,$G62)</f>
        <v>0</v>
      </c>
      <c r="AH62" s="134">
        <f>IF(ISBLANK(Governance_Clauses_by_Source!AE62),0,$G62)</f>
        <v>0</v>
      </c>
      <c r="AI62" s="134">
        <f>IF(ISBLANK(Governance_Clauses_by_Source!AF62),0,$G62)</f>
        <v>0</v>
      </c>
      <c r="AJ62" s="134">
        <f>IF(ISBLANK(Governance_Clauses_by_Source!AG62),0,$G62)</f>
        <v>0</v>
      </c>
      <c r="AK62" s="134">
        <f>IF(ISBLANK(Governance_Clauses_by_Source!AH62),0,$G62)</f>
        <v>0</v>
      </c>
      <c r="AL62" s="134">
        <f>IF(ISBLANK(Governance_Clauses_by_Source!AI62),0,$G62)</f>
        <v>0</v>
      </c>
      <c r="AM62" s="134">
        <f>IF(ISBLANK(Governance_Clauses_by_Source!AJ62),0,$G62)</f>
        <v>0</v>
      </c>
      <c r="AN62" s="134">
        <f>IF(ISBLANK(Governance_Clauses_by_Source!AK62),0,$G62)</f>
        <v>0</v>
      </c>
      <c r="AO62" s="134">
        <f>IF(ISBLANK(Governance_Clauses_by_Source!AL62),0,$G62)</f>
        <v>0</v>
      </c>
      <c r="AP62" s="134">
        <f>IF(ISBLANK(Governance_Clauses_by_Source!AM62),0,$G62)</f>
        <v>0</v>
      </c>
      <c r="AQ62" s="134">
        <f>IF(ISBLANK(Governance_Clauses_by_Source!AN62),0,$G62)</f>
        <v>0</v>
      </c>
      <c r="AR62" s="134">
        <f>IF(ISBLANK(Governance_Clauses_by_Source!AO62),0,$G62)</f>
        <v>0</v>
      </c>
      <c r="AS62" s="134">
        <f>IF(ISBLANK(Governance_Clauses_by_Source!AP62),0,$G62)</f>
        <v>0</v>
      </c>
      <c r="AT62" s="134">
        <f>IF(ISBLANK(Governance_Clauses_by_Source!AQ62),0,$G62)</f>
        <v>0</v>
      </c>
      <c r="AU62" s="134">
        <f>IF(ISBLANK(Governance_Clauses_by_Source!AR62),0,$G62)</f>
        <v>0</v>
      </c>
      <c r="AV62" s="134">
        <f>IF(ISBLANK(Governance_Clauses_by_Source!AS62),0,$G62)</f>
        <v>0</v>
      </c>
      <c r="AW62" s="134">
        <f>IF(ISBLANK(Governance_Clauses_by_Source!AT62),0,$G62)</f>
        <v>0</v>
      </c>
      <c r="AX62" s="134">
        <f>IF(ISBLANK(Governance_Clauses_by_Source!AU62),0,$G62)</f>
        <v>0</v>
      </c>
      <c r="AY62" s="134">
        <f>IF(ISBLANK(Governance_Clauses_by_Source!AV62),0,$G62)</f>
        <v>0</v>
      </c>
      <c r="AZ62" s="134">
        <f>IF(ISBLANK(Governance_Clauses_by_Source!AW62),0,$G62)</f>
        <v>0</v>
      </c>
      <c r="BA62" s="134">
        <f>IF(ISBLANK(Governance_Clauses_by_Source!AX62),0,$G62)</f>
        <v>0</v>
      </c>
      <c r="BB62" s="134">
        <f>IF(ISBLANK(Governance_Clauses_by_Source!AY62),0,$G62)</f>
        <v>0</v>
      </c>
      <c r="BC62" s="134">
        <f>IF(ISBLANK(Governance_Clauses_by_Source!AZ62),0,$G62)</f>
        <v>0</v>
      </c>
      <c r="BD62" s="134">
        <f>IF(ISBLANK(Governance_Clauses_by_Source!BA62),0,$G62)</f>
        <v>0</v>
      </c>
      <c r="BE62" s="134">
        <f>IF(ISBLANK(Governance_Clauses_by_Source!BB62),0,$G62)</f>
        <v>0</v>
      </c>
      <c r="BF62" s="134">
        <f>IF(ISBLANK(Governance_Clauses_by_Source!BC62),0,$G62)</f>
        <v>0</v>
      </c>
      <c r="BG62" s="134">
        <f>IF(ISBLANK(Governance_Clauses_by_Source!BD62),0,$G62)</f>
        <v>0</v>
      </c>
      <c r="BH62" s="134">
        <f>IF(ISBLANK(Governance_Clauses_by_Source!BE62),0,$G62)</f>
        <v>0</v>
      </c>
      <c r="BI62" s="134">
        <f>IF(ISBLANK(Governance_Clauses_by_Source!BF62),0,$G62)</f>
        <v>0</v>
      </c>
      <c r="BJ62" s="134">
        <f>IF(ISBLANK(Governance_Clauses_by_Source!BG62),0,$G62)</f>
        <v>0</v>
      </c>
      <c r="BK62" s="134">
        <f>IF(ISBLANK(Governance_Clauses_by_Source!BH62),0,$G62)</f>
        <v>0</v>
      </c>
      <c r="BL62" s="134">
        <f>IF(ISBLANK(Governance_Clauses_by_Source!BI62),0,$G62)*1*2</f>
        <v>0.86956521739130432</v>
      </c>
      <c r="BM62" s="134">
        <f>IF(ISBLANK(Governance_Clauses_by_Source!BJ62),0,$G62)</f>
        <v>0</v>
      </c>
      <c r="BN62" s="134">
        <f>IF(ISBLANK(Governance_Clauses_by_Source!BK62),0,$G62)*3*5</f>
        <v>6.5217391304347831</v>
      </c>
      <c r="BO62" s="134">
        <f>IF(ISBLANK(Governance_Clauses_by_Source!BL62),0,$G62)</f>
        <v>0</v>
      </c>
      <c r="BP62" s="134">
        <f>IF(ISBLANK(Governance_Clauses_by_Source!BM62),0,$G62)</f>
        <v>0</v>
      </c>
      <c r="BQ62" s="134">
        <f>IF(ISBLANK(Governance_Clauses_by_Source!BN62),0,$G62)</f>
        <v>0</v>
      </c>
      <c r="BR62" s="134">
        <f>IF(ISBLANK(Governance_Clauses_by_Source!BO62),0,$G62)</f>
        <v>0</v>
      </c>
      <c r="BS62" s="134">
        <f>IF(ISBLANK(Governance_Clauses_by_Source!BP62),0,$G62)</f>
        <v>0</v>
      </c>
      <c r="BT62" s="134">
        <f>IF(ISBLANK(Governance_Clauses_by_Source!BQ62),0,$G62)*3*3</f>
        <v>3.9130434782608696</v>
      </c>
      <c r="BU62" s="134">
        <f>IF(ISBLANK(Governance_Clauses_by_Source!BR62),0,$G62)</f>
        <v>0</v>
      </c>
      <c r="BV62" s="134">
        <f>IF(ISBLANK(Governance_Clauses_by_Source!BS62),0,$G62)*2*3</f>
        <v>2.6086956521739131</v>
      </c>
      <c r="BW62" s="134">
        <f>IF(ISBLANK(Governance_Clauses_by_Source!BT62),0,$G62)</f>
        <v>0</v>
      </c>
      <c r="BX62" s="134">
        <f>IF(ISBLANK(Governance_Clauses_by_Source!BU62),0,$G62)*3*5</f>
        <v>6.5217391304347831</v>
      </c>
      <c r="BY62" s="134">
        <f>IF(ISBLANK(Governance_Clauses_by_Source!BV62),0,$G62)</f>
        <v>0</v>
      </c>
      <c r="BZ62" s="134">
        <f>IF(ISBLANK(Governance_Clauses_by_Source!BW62),0,$G62)</f>
        <v>0</v>
      </c>
      <c r="CA62" s="134">
        <f>IF(ISBLANK(Governance_Clauses_by_Source!BX62),0,$G62)</f>
        <v>0</v>
      </c>
      <c r="CB62" s="134">
        <f>IF(ISBLANK(Governance_Clauses_by_Source!BY62),0,$G62)</f>
        <v>0</v>
      </c>
      <c r="CC62" s="134">
        <f>IF(ISBLANK(Governance_Clauses_by_Source!BZ62),0,$G62)</f>
        <v>0</v>
      </c>
      <c r="CD62" s="134">
        <f>IF(ISBLANK(Governance_Clauses_by_Source!CA62),0,$G62)</f>
        <v>0</v>
      </c>
      <c r="CE62" s="134">
        <f>IF(ISBLANK(Governance_Clauses_by_Source!CB62),0,$G62)</f>
        <v>0</v>
      </c>
      <c r="CF62" s="134">
        <f>IF(ISBLANK(Governance_Clauses_by_Source!CC62),0,$G62)</f>
        <v>0</v>
      </c>
      <c r="CG62" s="134">
        <f>IF(ISBLANK(Governance_Clauses_by_Source!CD62),0,$G62)</f>
        <v>0</v>
      </c>
      <c r="CH62" s="134">
        <f>IF(ISBLANK(Governance_Clauses_by_Source!CE62),0,$G62)</f>
        <v>0</v>
      </c>
      <c r="CI62" s="134">
        <f>IF(ISBLANK(Governance_Clauses_by_Source!CF62),0,$G62)</f>
        <v>0</v>
      </c>
      <c r="CJ62" s="134">
        <f>IF(ISBLANK(Governance_Clauses_by_Source!CG62),0,$G62)</f>
        <v>0</v>
      </c>
      <c r="CK62" s="134">
        <f>IF(ISBLANK(Governance_Clauses_by_Source!CH62),0,$G62)</f>
        <v>0</v>
      </c>
      <c r="CL62" s="134">
        <f>IF(ISBLANK(Governance_Clauses_by_Source!CI62),0,$G62)</f>
        <v>0</v>
      </c>
      <c r="CM62" s="134">
        <f>IF(ISBLANK(Governance_Clauses_by_Source!CJ62),0,$G62)</f>
        <v>0</v>
      </c>
      <c r="CN62" s="134">
        <f>IF(ISBLANK(Governance_Clauses_by_Source!CK62),0,$G62)</f>
        <v>0</v>
      </c>
      <c r="CO62" s="134">
        <f>IF(ISBLANK(Governance_Clauses_by_Source!CL62),0,$G62)</f>
        <v>0</v>
      </c>
      <c r="CP62" s="134">
        <f>IF(ISBLANK(Governance_Clauses_by_Source!CM62),0,$G62)</f>
        <v>0</v>
      </c>
      <c r="CQ62" s="151">
        <f>IF(ISBLANK(Governance_Clauses_by_Source!CN62),0,$G62)</f>
        <v>0</v>
      </c>
    </row>
    <row r="63" spans="1:95">
      <c r="A63" s="2" t="s">
        <v>265</v>
      </c>
      <c r="B63" s="2" t="s">
        <v>567</v>
      </c>
      <c r="C63" s="2" t="s">
        <v>364</v>
      </c>
      <c r="D63" s="2" t="s">
        <v>360</v>
      </c>
      <c r="E63" s="2">
        <f t="shared" si="12"/>
        <v>2</v>
      </c>
      <c r="F63" s="2">
        <v>5</v>
      </c>
      <c r="G63" s="2">
        <f t="shared" si="14"/>
        <v>0.43478260869565216</v>
      </c>
      <c r="H63" s="3" t="s">
        <v>1029</v>
      </c>
      <c r="I63" s="120">
        <f>IF(ISBLANK(Governance_Clauses_by_Source!F63),0,G63)</f>
        <v>0</v>
      </c>
      <c r="J63" s="134">
        <f>IF(ISBLANK(Governance_Clauses_by_Source!G63),0,$G63)</f>
        <v>0</v>
      </c>
      <c r="K63" s="134">
        <f>IF(ISBLANK(Governance_Clauses_by_Source!H63),0,$G63)</f>
        <v>0</v>
      </c>
      <c r="L63" s="134">
        <f>IF(ISBLANK(Governance_Clauses_by_Source!I63),0,$G63)</f>
        <v>0</v>
      </c>
      <c r="M63" s="134">
        <f>IF(ISBLANK(Governance_Clauses_by_Source!J63),0,$G63)</f>
        <v>0</v>
      </c>
      <c r="N63" s="134">
        <f>IF(ISBLANK(Governance_Clauses_by_Source!K63),0,$G63)</f>
        <v>0</v>
      </c>
      <c r="O63" s="134">
        <f>IF(ISBLANK(Governance_Clauses_by_Source!L63),0,$G63)</f>
        <v>0</v>
      </c>
      <c r="P63" s="134">
        <f>IF(ISBLANK(Governance_Clauses_by_Source!M63),0,$G63)</f>
        <v>0</v>
      </c>
      <c r="Q63" s="134">
        <f>IF(ISBLANK(Governance_Clauses_by_Source!N63),0,$G63)</f>
        <v>0</v>
      </c>
      <c r="R63" s="134">
        <f>IF(ISBLANK(Governance_Clauses_by_Source!O63),0,$G63)</f>
        <v>0</v>
      </c>
      <c r="S63" s="134">
        <f>IF(ISBLANK(Governance_Clauses_by_Source!P63),0,$G63)</f>
        <v>0</v>
      </c>
      <c r="T63" s="134">
        <f>IF(ISBLANK(Governance_Clauses_by_Source!Q63),0,$G63)</f>
        <v>0</v>
      </c>
      <c r="U63" s="134">
        <f>IF(ISBLANK(Governance_Clauses_by_Source!R63),0,$G63)</f>
        <v>0</v>
      </c>
      <c r="V63" s="134">
        <f>IF(ISBLANK(Governance_Clauses_by_Source!S63),0,$G63)</f>
        <v>0</v>
      </c>
      <c r="W63" s="134">
        <f>IF(ISBLANK(Governance_Clauses_by_Source!T63),0,$G63)</f>
        <v>0</v>
      </c>
      <c r="X63" s="134">
        <f>IF(ISBLANK(Governance_Clauses_by_Source!U63),0,$G63)</f>
        <v>0</v>
      </c>
      <c r="Y63" s="134">
        <f>IF(ISBLANK(Governance_Clauses_by_Source!V63),0,$G63)</f>
        <v>0</v>
      </c>
      <c r="Z63" s="134">
        <f>IF(ISBLANK(Governance_Clauses_by_Source!W63),0,$G63)</f>
        <v>0</v>
      </c>
      <c r="AA63" s="134">
        <f>IF(ISBLANK(Governance_Clauses_by_Source!X63),0,$G63)</f>
        <v>0</v>
      </c>
      <c r="AB63" s="134">
        <f>IF(ISBLANK(Governance_Clauses_by_Source!Y63),0,$G63)</f>
        <v>0</v>
      </c>
      <c r="AC63" s="134">
        <f>IF(ISBLANK(Governance_Clauses_by_Source!Z63),0,$G63)</f>
        <v>0</v>
      </c>
      <c r="AD63" s="134">
        <f>IF(ISBLANK(Governance_Clauses_by_Source!AA63),0,$G63)</f>
        <v>0</v>
      </c>
      <c r="AE63" s="134">
        <f>IF(ISBLANK(Governance_Clauses_by_Source!AB63),0,$G63)</f>
        <v>0</v>
      </c>
      <c r="AF63" s="134">
        <f>IF(ISBLANK(Governance_Clauses_by_Source!AC63),0,$G63)</f>
        <v>0</v>
      </c>
      <c r="AG63" s="134">
        <f>IF(ISBLANK(Governance_Clauses_by_Source!AD63),0,$G63)</f>
        <v>0</v>
      </c>
      <c r="AH63" s="134">
        <f>IF(ISBLANK(Governance_Clauses_by_Source!AE63),0,$G63)</f>
        <v>0</v>
      </c>
      <c r="AI63" s="134">
        <f>IF(ISBLANK(Governance_Clauses_by_Source!AF63),0,$G63)</f>
        <v>0</v>
      </c>
      <c r="AJ63" s="134">
        <f>IF(ISBLANK(Governance_Clauses_by_Source!AG63),0,$G63)</f>
        <v>0</v>
      </c>
      <c r="AK63" s="134">
        <f>IF(ISBLANK(Governance_Clauses_by_Source!AH63),0,$G63)</f>
        <v>0</v>
      </c>
      <c r="AL63" s="134">
        <f>IF(ISBLANK(Governance_Clauses_by_Source!AI63),0,$G63)</f>
        <v>0</v>
      </c>
      <c r="AM63" s="134">
        <f>IF(ISBLANK(Governance_Clauses_by_Source!AJ63),0,$G63)</f>
        <v>0</v>
      </c>
      <c r="AN63" s="134">
        <f>IF(ISBLANK(Governance_Clauses_by_Source!AK63),0,$G63)</f>
        <v>0</v>
      </c>
      <c r="AO63" s="134">
        <f>IF(ISBLANK(Governance_Clauses_by_Source!AL63),0,$G63)</f>
        <v>0</v>
      </c>
      <c r="AP63" s="134">
        <f>IF(ISBLANK(Governance_Clauses_by_Source!AM63),0,$G63)</f>
        <v>0</v>
      </c>
      <c r="AQ63" s="134">
        <f>IF(ISBLANK(Governance_Clauses_by_Source!AN63),0,$G63)</f>
        <v>0</v>
      </c>
      <c r="AR63" s="134">
        <f>IF(ISBLANK(Governance_Clauses_by_Source!AO63),0,$G63)</f>
        <v>0</v>
      </c>
      <c r="AS63" s="134">
        <f>IF(ISBLANK(Governance_Clauses_by_Source!AP63),0,$G63)</f>
        <v>0</v>
      </c>
      <c r="AT63" s="134">
        <f>IF(ISBLANK(Governance_Clauses_by_Source!AQ63),0,$G63)</f>
        <v>0</v>
      </c>
      <c r="AU63" s="134">
        <f>IF(ISBLANK(Governance_Clauses_by_Source!AR63),0,$G63)</f>
        <v>0</v>
      </c>
      <c r="AV63" s="134">
        <f>IF(ISBLANK(Governance_Clauses_by_Source!AS63),0,$G63)</f>
        <v>0</v>
      </c>
      <c r="AW63" s="134">
        <f>IF(ISBLANK(Governance_Clauses_by_Source!AT63),0,$G63)</f>
        <v>0</v>
      </c>
      <c r="AX63" s="134">
        <f>IF(ISBLANK(Governance_Clauses_by_Source!AU63),0,$G63)</f>
        <v>0</v>
      </c>
      <c r="AY63" s="134">
        <f>IF(ISBLANK(Governance_Clauses_by_Source!AV63),0,$G63)</f>
        <v>0</v>
      </c>
      <c r="AZ63" s="134">
        <f>IF(ISBLANK(Governance_Clauses_by_Source!AW63),0,$G63)</f>
        <v>0</v>
      </c>
      <c r="BA63" s="134">
        <f>IF(ISBLANK(Governance_Clauses_by_Source!AX63),0,$G63)</f>
        <v>0</v>
      </c>
      <c r="BB63" s="134">
        <f>IF(ISBLANK(Governance_Clauses_by_Source!AY63),0,$G63)</f>
        <v>0</v>
      </c>
      <c r="BC63" s="134">
        <f>IF(ISBLANK(Governance_Clauses_by_Source!AZ63),0,$G63)</f>
        <v>0</v>
      </c>
      <c r="BD63" s="134">
        <f>IF(ISBLANK(Governance_Clauses_by_Source!BA63),0,$G63)</f>
        <v>0</v>
      </c>
      <c r="BE63" s="134">
        <f>IF(ISBLANK(Governance_Clauses_by_Source!BB63),0,$G63)</f>
        <v>0</v>
      </c>
      <c r="BF63" s="134">
        <f>IF(ISBLANK(Governance_Clauses_by_Source!BC63),0,$G63)</f>
        <v>0</v>
      </c>
      <c r="BG63" s="134">
        <f>IF(ISBLANK(Governance_Clauses_by_Source!BD63),0,$G63)</f>
        <v>0</v>
      </c>
      <c r="BH63" s="134">
        <f>IF(ISBLANK(Governance_Clauses_by_Source!BE63),0,$G63)</f>
        <v>0</v>
      </c>
      <c r="BI63" s="134">
        <f>IF(ISBLANK(Governance_Clauses_by_Source!BF63),0,$G63)</f>
        <v>0</v>
      </c>
      <c r="BJ63" s="134">
        <f>IF(ISBLANK(Governance_Clauses_by_Source!BG63),0,$G63)</f>
        <v>0</v>
      </c>
      <c r="BK63" s="134">
        <f>IF(ISBLANK(Governance_Clauses_by_Source!BH63),0,$G63)</f>
        <v>0</v>
      </c>
      <c r="BL63" s="134">
        <f>IF(ISBLANK(Governance_Clauses_by_Source!BI63),0,$G63)</f>
        <v>0</v>
      </c>
      <c r="BM63" s="134">
        <f>IF(ISBLANK(Governance_Clauses_by_Source!BJ63),0,$G63)</f>
        <v>0</v>
      </c>
      <c r="BN63" s="134">
        <f>IF(ISBLANK(Governance_Clauses_by_Source!BK63),0,$G63)</f>
        <v>0</v>
      </c>
      <c r="BO63" s="134">
        <f>IF(ISBLANK(Governance_Clauses_by_Source!BL63),0,$G63)</f>
        <v>0</v>
      </c>
      <c r="BP63" s="134">
        <f>IF(ISBLANK(Governance_Clauses_by_Source!BM63),0,$G63)</f>
        <v>0</v>
      </c>
      <c r="BQ63" s="134">
        <f>IF(ISBLANK(Governance_Clauses_by_Source!BN63),0,$G63)</f>
        <v>0</v>
      </c>
      <c r="BR63" s="134">
        <f>IF(ISBLANK(Governance_Clauses_by_Source!BO63),0,$G63)*3*4</f>
        <v>5.2173913043478262</v>
      </c>
      <c r="BS63" s="134">
        <f>IF(ISBLANK(Governance_Clauses_by_Source!BP63),0,$G63)</f>
        <v>0</v>
      </c>
      <c r="BT63" s="134">
        <f>IF(ISBLANK(Governance_Clauses_by_Source!BQ63),0,$G63)</f>
        <v>0</v>
      </c>
      <c r="BU63" s="134">
        <f>IF(ISBLANK(Governance_Clauses_by_Source!BR63),0,$G63)</f>
        <v>0</v>
      </c>
      <c r="BV63" s="134">
        <f>IF(ISBLANK(Governance_Clauses_by_Source!BS63),0,$G63)</f>
        <v>0</v>
      </c>
      <c r="BW63" s="134">
        <f>IF(ISBLANK(Governance_Clauses_by_Source!BT63),0,$G63)</f>
        <v>0</v>
      </c>
      <c r="BX63" s="134">
        <f>IF(ISBLANK(Governance_Clauses_by_Source!BU63),0,$G63)*2*5</f>
        <v>4.3478260869565215</v>
      </c>
      <c r="BY63" s="134">
        <f>IF(ISBLANK(Governance_Clauses_by_Source!BV63),0,$G63)</f>
        <v>0</v>
      </c>
      <c r="BZ63" s="134">
        <f>IF(ISBLANK(Governance_Clauses_by_Source!BW63),0,$G63)</f>
        <v>0</v>
      </c>
      <c r="CA63" s="134">
        <f>IF(ISBLANK(Governance_Clauses_by_Source!BX63),0,$G63)</f>
        <v>0</v>
      </c>
      <c r="CB63" s="134">
        <f>IF(ISBLANK(Governance_Clauses_by_Source!BY63),0,$G63)</f>
        <v>0</v>
      </c>
      <c r="CC63" s="134">
        <f>IF(ISBLANK(Governance_Clauses_by_Source!BZ63),0,$G63)</f>
        <v>0</v>
      </c>
      <c r="CD63" s="134">
        <f>IF(ISBLANK(Governance_Clauses_by_Source!CA63),0,$G63)</f>
        <v>0</v>
      </c>
      <c r="CE63" s="134">
        <f>IF(ISBLANK(Governance_Clauses_by_Source!CB63),0,$G63)</f>
        <v>0</v>
      </c>
      <c r="CF63" s="134">
        <f>IF(ISBLANK(Governance_Clauses_by_Source!CC63),0,$G63)</f>
        <v>0</v>
      </c>
      <c r="CG63" s="134">
        <f>IF(ISBLANK(Governance_Clauses_by_Source!CD63),0,$G63)</f>
        <v>0</v>
      </c>
      <c r="CH63" s="134">
        <f>IF(ISBLANK(Governance_Clauses_by_Source!CE63),0,$G63)</f>
        <v>0</v>
      </c>
      <c r="CI63" s="134">
        <f>IF(ISBLANK(Governance_Clauses_by_Source!CF63),0,$G63)</f>
        <v>0</v>
      </c>
      <c r="CJ63" s="134">
        <f>IF(ISBLANK(Governance_Clauses_by_Source!CG63),0,$G63)</f>
        <v>0</v>
      </c>
      <c r="CK63" s="134">
        <f>IF(ISBLANK(Governance_Clauses_by_Source!CH63),0,$G63)</f>
        <v>0</v>
      </c>
      <c r="CL63" s="134">
        <f>IF(ISBLANK(Governance_Clauses_by_Source!CI63),0,$G63)</f>
        <v>0</v>
      </c>
      <c r="CM63" s="134">
        <f>IF(ISBLANK(Governance_Clauses_by_Source!CJ63),0,$G63)</f>
        <v>0</v>
      </c>
      <c r="CN63" s="134">
        <f>IF(ISBLANK(Governance_Clauses_by_Source!CK63),0,$G63)</f>
        <v>0</v>
      </c>
      <c r="CO63" s="134">
        <f>IF(ISBLANK(Governance_Clauses_by_Source!CL63),0,$G63)</f>
        <v>0</v>
      </c>
      <c r="CP63" s="134">
        <f>IF(ISBLANK(Governance_Clauses_by_Source!CM63),0,$G63)</f>
        <v>0</v>
      </c>
      <c r="CQ63" s="151">
        <f>IF(ISBLANK(Governance_Clauses_by_Source!CN63),0,$G63)</f>
        <v>0</v>
      </c>
    </row>
    <row r="64" spans="1:95">
      <c r="A64" s="2" t="s">
        <v>265</v>
      </c>
      <c r="B64" s="2" t="s">
        <v>567</v>
      </c>
      <c r="C64" s="2" t="s">
        <v>364</v>
      </c>
      <c r="D64" s="2" t="s">
        <v>360</v>
      </c>
      <c r="E64" s="2">
        <f t="shared" si="12"/>
        <v>3</v>
      </c>
      <c r="F64" s="2">
        <v>5</v>
      </c>
      <c r="G64" s="2">
        <f t="shared" si="14"/>
        <v>0.43478260869565216</v>
      </c>
      <c r="H64" s="3" t="s">
        <v>1030</v>
      </c>
      <c r="I64" s="120">
        <f>IF(ISBLANK(Governance_Clauses_by_Source!F64),0,G64)</f>
        <v>0</v>
      </c>
      <c r="J64" s="134">
        <f>IF(ISBLANK(Governance_Clauses_by_Source!G64),0,$G64)</f>
        <v>0</v>
      </c>
      <c r="K64" s="134">
        <f>IF(ISBLANK(Governance_Clauses_by_Source!H64),0,$G64)</f>
        <v>0</v>
      </c>
      <c r="L64" s="134">
        <f>IF(ISBLANK(Governance_Clauses_by_Source!I64),0,$G64)</f>
        <v>0</v>
      </c>
      <c r="M64" s="134">
        <f>IF(ISBLANK(Governance_Clauses_by_Source!J64),0,$G64)</f>
        <v>0</v>
      </c>
      <c r="N64" s="134">
        <f>IF(ISBLANK(Governance_Clauses_by_Source!K64),0,$G64)</f>
        <v>0</v>
      </c>
      <c r="O64" s="134">
        <f>IF(ISBLANK(Governance_Clauses_by_Source!L64),0,$G64)</f>
        <v>0</v>
      </c>
      <c r="P64" s="134">
        <f>IF(ISBLANK(Governance_Clauses_by_Source!M64),0,$G64)</f>
        <v>0</v>
      </c>
      <c r="Q64" s="134">
        <f>IF(ISBLANK(Governance_Clauses_by_Source!N64),0,$G64)</f>
        <v>0</v>
      </c>
      <c r="R64" s="134">
        <f>IF(ISBLANK(Governance_Clauses_by_Source!O64),0,$G64)</f>
        <v>0</v>
      </c>
      <c r="S64" s="134">
        <f>IF(ISBLANK(Governance_Clauses_by_Source!P64),0,$G64)</f>
        <v>0</v>
      </c>
      <c r="T64" s="134">
        <f>IF(ISBLANK(Governance_Clauses_by_Source!Q64),0,$G64)</f>
        <v>0</v>
      </c>
      <c r="U64" s="134">
        <f>IF(ISBLANK(Governance_Clauses_by_Source!R64),0,$G64)</f>
        <v>0</v>
      </c>
      <c r="V64" s="134">
        <f>IF(ISBLANK(Governance_Clauses_by_Source!S64),0,$G64)</f>
        <v>0</v>
      </c>
      <c r="W64" s="134">
        <f>IF(ISBLANK(Governance_Clauses_by_Source!T64),0,$G64)</f>
        <v>0</v>
      </c>
      <c r="X64" s="134">
        <f>IF(ISBLANK(Governance_Clauses_by_Source!U64),0,$G64)</f>
        <v>0</v>
      </c>
      <c r="Y64" s="134">
        <f>IF(ISBLANK(Governance_Clauses_by_Source!V64),0,$G64)</f>
        <v>0</v>
      </c>
      <c r="Z64" s="134">
        <f>IF(ISBLANK(Governance_Clauses_by_Source!W64),0,$G64)</f>
        <v>0</v>
      </c>
      <c r="AA64" s="134">
        <f>IF(ISBLANK(Governance_Clauses_by_Source!X64),0,$G64)</f>
        <v>0</v>
      </c>
      <c r="AB64" s="134">
        <f>IF(ISBLANK(Governance_Clauses_by_Source!Y64),0,$G64)</f>
        <v>0</v>
      </c>
      <c r="AC64" s="134">
        <f>IF(ISBLANK(Governance_Clauses_by_Source!Z64),0,$G64)</f>
        <v>0</v>
      </c>
      <c r="AD64" s="134">
        <f>IF(ISBLANK(Governance_Clauses_by_Source!AA64),0,$G64)</f>
        <v>0</v>
      </c>
      <c r="AE64" s="134">
        <f>IF(ISBLANK(Governance_Clauses_by_Source!AB64),0,$G64)</f>
        <v>0</v>
      </c>
      <c r="AF64" s="134">
        <f>IF(ISBLANK(Governance_Clauses_by_Source!AC64),0,$G64)</f>
        <v>0</v>
      </c>
      <c r="AG64" s="134">
        <f>IF(ISBLANK(Governance_Clauses_by_Source!AD64),0,$G64)</f>
        <v>0</v>
      </c>
      <c r="AH64" s="134">
        <f>IF(ISBLANK(Governance_Clauses_by_Source!AE64),0,$G64)</f>
        <v>0</v>
      </c>
      <c r="AI64" s="134">
        <f>IF(ISBLANK(Governance_Clauses_by_Source!AF64),0,$G64)</f>
        <v>0</v>
      </c>
      <c r="AJ64" s="134">
        <f>IF(ISBLANK(Governance_Clauses_by_Source!AG64),0,$G64)</f>
        <v>0</v>
      </c>
      <c r="AK64" s="134">
        <f>IF(ISBLANK(Governance_Clauses_by_Source!AH64),0,$G64)</f>
        <v>0</v>
      </c>
      <c r="AL64" s="134">
        <f>IF(ISBLANK(Governance_Clauses_by_Source!AI64),0,$G64)</f>
        <v>0</v>
      </c>
      <c r="AM64" s="134">
        <f>IF(ISBLANK(Governance_Clauses_by_Source!AJ64),0,$G64)</f>
        <v>0</v>
      </c>
      <c r="AN64" s="134">
        <f>IF(ISBLANK(Governance_Clauses_by_Source!AK64),0,$G64)</f>
        <v>0</v>
      </c>
      <c r="AO64" s="134">
        <f>IF(ISBLANK(Governance_Clauses_by_Source!AL64),0,$G64)</f>
        <v>0</v>
      </c>
      <c r="AP64" s="134">
        <f>IF(ISBLANK(Governance_Clauses_by_Source!AM64),0,$G64)</f>
        <v>0</v>
      </c>
      <c r="AQ64" s="134">
        <f>IF(ISBLANK(Governance_Clauses_by_Source!AN64),0,$G64)</f>
        <v>0</v>
      </c>
      <c r="AR64" s="134">
        <f>IF(ISBLANK(Governance_Clauses_by_Source!AO64),0,$G64)</f>
        <v>0</v>
      </c>
      <c r="AS64" s="134">
        <f>IF(ISBLANK(Governance_Clauses_by_Source!AP64),0,$G64)</f>
        <v>0</v>
      </c>
      <c r="AT64" s="134">
        <f>IF(ISBLANK(Governance_Clauses_by_Source!AQ64),0,$G64)</f>
        <v>0</v>
      </c>
      <c r="AU64" s="134">
        <f>IF(ISBLANK(Governance_Clauses_by_Source!AR64),0,$G64)</f>
        <v>0</v>
      </c>
      <c r="AV64" s="134">
        <f>IF(ISBLANK(Governance_Clauses_by_Source!AS64),0,$G64)</f>
        <v>0</v>
      </c>
      <c r="AW64" s="134">
        <f>IF(ISBLANK(Governance_Clauses_by_Source!AT64),0,$G64)</f>
        <v>0</v>
      </c>
      <c r="AX64" s="134">
        <f>IF(ISBLANK(Governance_Clauses_by_Source!AU64),0,$G64)</f>
        <v>0</v>
      </c>
      <c r="AY64" s="134">
        <f>IF(ISBLANK(Governance_Clauses_by_Source!AV64),0,$G64)</f>
        <v>0</v>
      </c>
      <c r="AZ64" s="134">
        <f>IF(ISBLANK(Governance_Clauses_by_Source!AW64),0,$G64)</f>
        <v>0</v>
      </c>
      <c r="BA64" s="134">
        <f>IF(ISBLANK(Governance_Clauses_by_Source!AX64),0,$G64)</f>
        <v>0</v>
      </c>
      <c r="BB64" s="134">
        <f>IF(ISBLANK(Governance_Clauses_by_Source!AY64),0,$G64)</f>
        <v>0</v>
      </c>
      <c r="BC64" s="134">
        <f>IF(ISBLANK(Governance_Clauses_by_Source!AZ64),0,$G64)</f>
        <v>0</v>
      </c>
      <c r="BD64" s="134">
        <f>IF(ISBLANK(Governance_Clauses_by_Source!BA64),0,$G64)</f>
        <v>0</v>
      </c>
      <c r="BE64" s="134">
        <f>IF(ISBLANK(Governance_Clauses_by_Source!BB64),0,$G64)</f>
        <v>0</v>
      </c>
      <c r="BF64" s="134">
        <f>IF(ISBLANK(Governance_Clauses_by_Source!BC64),0,$G64)</f>
        <v>0</v>
      </c>
      <c r="BG64" s="134">
        <f>IF(ISBLANK(Governance_Clauses_by_Source!BD64),0,$G64)</f>
        <v>0</v>
      </c>
      <c r="BH64" s="134">
        <f>IF(ISBLANK(Governance_Clauses_by_Source!BE64),0,$G64)</f>
        <v>0</v>
      </c>
      <c r="BI64" s="134">
        <f>IF(ISBLANK(Governance_Clauses_by_Source!BF64),0,$G64)</f>
        <v>0</v>
      </c>
      <c r="BJ64" s="134">
        <f>IF(ISBLANK(Governance_Clauses_by_Source!BG64),0,$G64)</f>
        <v>0</v>
      </c>
      <c r="BK64" s="134">
        <f>IF(ISBLANK(Governance_Clauses_by_Source!BH64),0,$G64)</f>
        <v>0</v>
      </c>
      <c r="BL64" s="134">
        <f>IF(ISBLANK(Governance_Clauses_by_Source!BI64),0,$G64)</f>
        <v>0</v>
      </c>
      <c r="BM64" s="134">
        <f>IF(ISBLANK(Governance_Clauses_by_Source!BJ64),0,$G64)</f>
        <v>0</v>
      </c>
      <c r="BN64" s="134">
        <f>IF(ISBLANK(Governance_Clauses_by_Source!BK64),0,$G64)</f>
        <v>0</v>
      </c>
      <c r="BO64" s="134">
        <f>IF(ISBLANK(Governance_Clauses_by_Source!BL64),0,$G64)</f>
        <v>0</v>
      </c>
      <c r="BP64" s="134">
        <f>IF(ISBLANK(Governance_Clauses_by_Source!BM64),0,$G64)</f>
        <v>0</v>
      </c>
      <c r="BQ64" s="134">
        <f>IF(ISBLANK(Governance_Clauses_by_Source!BN64),0,$G64)</f>
        <v>0</v>
      </c>
      <c r="BR64" s="134">
        <f>IF(ISBLANK(Governance_Clauses_by_Source!BO64),0,$G64)*2*5</f>
        <v>4.3478260869565215</v>
      </c>
      <c r="BS64" s="134">
        <f>IF(ISBLANK(Governance_Clauses_by_Source!BP64),0,$G64)</f>
        <v>0</v>
      </c>
      <c r="BT64" s="134">
        <f>IF(ISBLANK(Governance_Clauses_by_Source!BQ64),0,$G64)</f>
        <v>0</v>
      </c>
      <c r="BU64" s="134">
        <f>IF(ISBLANK(Governance_Clauses_by_Source!BR64),0,$G64)</f>
        <v>0</v>
      </c>
      <c r="BV64" s="134">
        <f>IF(ISBLANK(Governance_Clauses_by_Source!BS64),0,$G64)*2*4</f>
        <v>3.4782608695652173</v>
      </c>
      <c r="BW64" s="134">
        <f>IF(ISBLANK(Governance_Clauses_by_Source!BT64),0,$G64)</f>
        <v>0</v>
      </c>
      <c r="BX64" s="134">
        <f>IF(ISBLANK(Governance_Clauses_by_Source!BU64),0,$G64)*2*5</f>
        <v>4.3478260869565215</v>
      </c>
      <c r="BY64" s="134">
        <f>IF(ISBLANK(Governance_Clauses_by_Source!BV64),0,$G64)</f>
        <v>0</v>
      </c>
      <c r="BZ64" s="134">
        <f>IF(ISBLANK(Governance_Clauses_by_Source!BW64),0,$G64)</f>
        <v>0</v>
      </c>
      <c r="CA64" s="134">
        <f>IF(ISBLANK(Governance_Clauses_by_Source!BX64),0,$G64)</f>
        <v>0</v>
      </c>
      <c r="CB64" s="134">
        <f>IF(ISBLANK(Governance_Clauses_by_Source!BY64),0,$G64)</f>
        <v>0</v>
      </c>
      <c r="CC64" s="134">
        <f>IF(ISBLANK(Governance_Clauses_by_Source!BZ64),0,$G64)</f>
        <v>0</v>
      </c>
      <c r="CD64" s="134">
        <f>IF(ISBLANK(Governance_Clauses_by_Source!CA64),0,$G64)</f>
        <v>0</v>
      </c>
      <c r="CE64" s="134">
        <f>IF(ISBLANK(Governance_Clauses_by_Source!CB64),0,$G64)</f>
        <v>0</v>
      </c>
      <c r="CF64" s="134">
        <f>IF(ISBLANK(Governance_Clauses_by_Source!CC64),0,$G64)</f>
        <v>0</v>
      </c>
      <c r="CG64" s="134">
        <f>IF(ISBLANK(Governance_Clauses_by_Source!CD64),0,$G64)</f>
        <v>0</v>
      </c>
      <c r="CH64" s="134">
        <f>IF(ISBLANK(Governance_Clauses_by_Source!CE64),0,$G64)</f>
        <v>0</v>
      </c>
      <c r="CI64" s="134">
        <f>IF(ISBLANK(Governance_Clauses_by_Source!CF64),0,$G64)</f>
        <v>0</v>
      </c>
      <c r="CJ64" s="134">
        <f>IF(ISBLANK(Governance_Clauses_by_Source!CG64),0,$G64)</f>
        <v>0</v>
      </c>
      <c r="CK64" s="134">
        <f>IF(ISBLANK(Governance_Clauses_by_Source!CH64),0,$G64)</f>
        <v>0</v>
      </c>
      <c r="CL64" s="134">
        <f>IF(ISBLANK(Governance_Clauses_by_Source!CI64),0,$G64)</f>
        <v>0</v>
      </c>
      <c r="CM64" s="134">
        <f>IF(ISBLANK(Governance_Clauses_by_Source!CJ64),0,$G64)</f>
        <v>0</v>
      </c>
      <c r="CN64" s="134">
        <f>IF(ISBLANK(Governance_Clauses_by_Source!CK64),0,$G64)</f>
        <v>0</v>
      </c>
      <c r="CO64" s="134">
        <f>IF(ISBLANK(Governance_Clauses_by_Source!CL64),0,$G64)</f>
        <v>0</v>
      </c>
      <c r="CP64" s="134">
        <f>IF(ISBLANK(Governance_Clauses_by_Source!CM64),0,$G64)</f>
        <v>0</v>
      </c>
      <c r="CQ64" s="151">
        <f>IF(ISBLANK(Governance_Clauses_by_Source!CN64),0,$G64)</f>
        <v>0</v>
      </c>
    </row>
    <row r="65" spans="1:95">
      <c r="A65" s="2" t="s">
        <v>265</v>
      </c>
      <c r="B65" s="2" t="s">
        <v>566</v>
      </c>
      <c r="C65" s="2" t="s">
        <v>273</v>
      </c>
      <c r="D65" s="2" t="s">
        <v>361</v>
      </c>
      <c r="E65" s="2">
        <f t="shared" si="12"/>
        <v>9</v>
      </c>
      <c r="F65" s="2">
        <v>3</v>
      </c>
      <c r="G65" s="2">
        <f t="shared" si="14"/>
        <v>0.2608695652173913</v>
      </c>
      <c r="H65" s="3" t="s">
        <v>599</v>
      </c>
      <c r="I65" s="120">
        <f>IF(ISBLANK(Governance_Clauses_by_Source!F65),0,G65)</f>
        <v>0</v>
      </c>
      <c r="J65" s="134">
        <f>IF(ISBLANK(Governance_Clauses_by_Source!G65),0,$G65)</f>
        <v>0</v>
      </c>
      <c r="K65" s="134">
        <f>IF(ISBLANK(Governance_Clauses_by_Source!H65),0,$G65)</f>
        <v>0</v>
      </c>
      <c r="L65" s="134">
        <f>IF(ISBLANK(Governance_Clauses_by_Source!I65),0,$G65)</f>
        <v>0</v>
      </c>
      <c r="M65" s="134">
        <f>IF(ISBLANK(Governance_Clauses_by_Source!J65),0,$G65)</f>
        <v>0</v>
      </c>
      <c r="N65" s="134">
        <f>IF(ISBLANK(Governance_Clauses_by_Source!K65),0,$G65)</f>
        <v>0</v>
      </c>
      <c r="O65" s="134">
        <f>IF(ISBLANK(Governance_Clauses_by_Source!L65),0,$G65)</f>
        <v>0</v>
      </c>
      <c r="P65" s="134">
        <f>IF(ISBLANK(Governance_Clauses_by_Source!M65),0,$G65)</f>
        <v>0</v>
      </c>
      <c r="Q65" s="134">
        <f>IF(ISBLANK(Governance_Clauses_by_Source!N65),0,$G65)*0.5*0.5</f>
        <v>6.5217391304347824E-2</v>
      </c>
      <c r="R65" s="134">
        <f>IF(ISBLANK(Governance_Clauses_by_Source!O65),0,$G65)</f>
        <v>0</v>
      </c>
      <c r="S65" s="134">
        <f>IF(ISBLANK(Governance_Clauses_by_Source!P65),0,$G65)</f>
        <v>0</v>
      </c>
      <c r="T65" s="134">
        <f>IF(ISBLANK(Governance_Clauses_by_Source!Q65),0,$G65)</f>
        <v>0</v>
      </c>
      <c r="U65" s="134">
        <f>IF(ISBLANK(Governance_Clauses_by_Source!R65),0,$G65)</f>
        <v>0</v>
      </c>
      <c r="V65" s="134">
        <f>IF(ISBLANK(Governance_Clauses_by_Source!S65),0,$G65)</f>
        <v>0</v>
      </c>
      <c r="W65" s="134">
        <f>IF(ISBLANK(Governance_Clauses_by_Source!T65),0,$G65)</f>
        <v>0</v>
      </c>
      <c r="X65" s="134">
        <f>IF(ISBLANK(Governance_Clauses_by_Source!U65),0,$G65)</f>
        <v>0</v>
      </c>
      <c r="Y65" s="134">
        <f>IF(ISBLANK(Governance_Clauses_by_Source!V65),0,$G65)</f>
        <v>0</v>
      </c>
      <c r="Z65" s="134">
        <f>IF(ISBLANK(Governance_Clauses_by_Source!W65),0,$G65)</f>
        <v>0</v>
      </c>
      <c r="AA65" s="134">
        <f>IF(ISBLANK(Governance_Clauses_by_Source!X65),0,$G65)</f>
        <v>0</v>
      </c>
      <c r="AB65" s="134">
        <f>IF(ISBLANK(Governance_Clauses_by_Source!Y65),0,$G65)</f>
        <v>0</v>
      </c>
      <c r="AC65" s="134">
        <f>IF(ISBLANK(Governance_Clauses_by_Source!Z65),0,$G65)</f>
        <v>0</v>
      </c>
      <c r="AD65" s="134">
        <f>IF(ISBLANK(Governance_Clauses_by_Source!AA65),0,$G65)</f>
        <v>0</v>
      </c>
      <c r="AE65" s="134">
        <f>IF(ISBLANK(Governance_Clauses_by_Source!AB65),0,$G65)</f>
        <v>0</v>
      </c>
      <c r="AF65" s="134">
        <f>IF(ISBLANK(Governance_Clauses_by_Source!AC65),0,$G65)</f>
        <v>0</v>
      </c>
      <c r="AG65" s="134">
        <f>IF(ISBLANK(Governance_Clauses_by_Source!AD65),0,$G65)</f>
        <v>0</v>
      </c>
      <c r="AH65" s="134">
        <f>IF(ISBLANK(Governance_Clauses_by_Source!AE65),0,$G65)</f>
        <v>0</v>
      </c>
      <c r="AI65" s="134">
        <f>IF(ISBLANK(Governance_Clauses_by_Source!AF65),0,$G65)</f>
        <v>0</v>
      </c>
      <c r="AJ65" s="134">
        <f>IF(ISBLANK(Governance_Clauses_by_Source!AG65),0,$G65)</f>
        <v>0</v>
      </c>
      <c r="AK65" s="134">
        <f>IF(ISBLANK(Governance_Clauses_by_Source!AH65),0,$G65)</f>
        <v>0</v>
      </c>
      <c r="AL65" s="134">
        <f>IF(ISBLANK(Governance_Clauses_by_Source!AI65),0,$G65)</f>
        <v>0</v>
      </c>
      <c r="AM65" s="134">
        <f>IF(ISBLANK(Governance_Clauses_by_Source!AJ65),0,$G65)</f>
        <v>0</v>
      </c>
      <c r="AN65" s="134">
        <f>IF(ISBLANK(Governance_Clauses_by_Source!AK65),0,$G65)*1.5*1.5</f>
        <v>0.58695652173913038</v>
      </c>
      <c r="AO65" s="134">
        <f>IF(ISBLANK(Governance_Clauses_by_Source!AL65),0,$G65)</f>
        <v>0</v>
      </c>
      <c r="AP65" s="134">
        <f>IF(ISBLANK(Governance_Clauses_by_Source!AM65),0,$G65)*1*1.01</f>
        <v>0.26347826086956522</v>
      </c>
      <c r="AQ65" s="134">
        <f>IF(ISBLANK(Governance_Clauses_by_Source!AN65),0,$G65)*1.5*1.5</f>
        <v>0.58695652173913038</v>
      </c>
      <c r="AR65" s="134">
        <f>IF(ISBLANK(Governance_Clauses_by_Source!AO65),0,$G65)</f>
        <v>0</v>
      </c>
      <c r="AS65" s="134">
        <f>IF(ISBLANK(Governance_Clauses_by_Source!AP65),0,$G65)</f>
        <v>0</v>
      </c>
      <c r="AT65" s="134">
        <f>IF(ISBLANK(Governance_Clauses_by_Source!AQ65),0,$G65)</f>
        <v>0</v>
      </c>
      <c r="AU65" s="134">
        <f>IF(ISBLANK(Governance_Clauses_by_Source!AR65),0,$G65)</f>
        <v>0</v>
      </c>
      <c r="AV65" s="134">
        <f>IF(ISBLANK(Governance_Clauses_by_Source!AS65),0,$G65)*1*1.01</f>
        <v>0.26347826086956522</v>
      </c>
      <c r="AW65" s="134">
        <f>IF(ISBLANK(Governance_Clauses_by_Source!AT65),0,$G65)*2*3</f>
        <v>1.5652173913043477</v>
      </c>
      <c r="AX65" s="134">
        <f>IF(ISBLANK(Governance_Clauses_by_Source!AU65),0,$G65)</f>
        <v>0</v>
      </c>
      <c r="AY65" s="134">
        <f>IF(ISBLANK(Governance_Clauses_by_Source!AV65),0,$G65)</f>
        <v>0</v>
      </c>
      <c r="AZ65" s="134">
        <f>IF(ISBLANK(Governance_Clauses_by_Source!AW65),0,$G65)</f>
        <v>0</v>
      </c>
      <c r="BA65" s="134">
        <f>IF(ISBLANK(Governance_Clauses_by_Source!AX65),0,$G65)</f>
        <v>0</v>
      </c>
      <c r="BB65" s="134">
        <f>IF(ISBLANK(Governance_Clauses_by_Source!AY65),0,$G65)</f>
        <v>0</v>
      </c>
      <c r="BC65" s="134">
        <f>IF(ISBLANK(Governance_Clauses_by_Source!AZ65),0,$G65)</f>
        <v>0</v>
      </c>
      <c r="BD65" s="134">
        <f>IF(ISBLANK(Governance_Clauses_by_Source!BA65),0,$G65)</f>
        <v>0</v>
      </c>
      <c r="BE65" s="134">
        <f>IF(ISBLANK(Governance_Clauses_by_Source!BB65),0,$G65)</f>
        <v>0</v>
      </c>
      <c r="BF65" s="134">
        <f>IF(ISBLANK(Governance_Clauses_by_Source!BC65),0,$G65)</f>
        <v>0</v>
      </c>
      <c r="BG65" s="134">
        <f>IF(ISBLANK(Governance_Clauses_by_Source!BD65),0,$G65)</f>
        <v>0</v>
      </c>
      <c r="BH65" s="134">
        <f>IF(ISBLANK(Governance_Clauses_by_Source!BE65),0,$G65)</f>
        <v>0</v>
      </c>
      <c r="BI65" s="134">
        <f>IF(ISBLANK(Governance_Clauses_by_Source!BF65),0,$G65)</f>
        <v>0</v>
      </c>
      <c r="BJ65" s="134">
        <f>IF(ISBLANK(Governance_Clauses_by_Source!BG65),0,$G65)</f>
        <v>0</v>
      </c>
      <c r="BK65" s="134">
        <f>IF(ISBLANK(Governance_Clauses_by_Source!BH65),0,$G65)</f>
        <v>0</v>
      </c>
      <c r="BL65" s="134">
        <f>IF(ISBLANK(Governance_Clauses_by_Source!BI65),0,$G65)</f>
        <v>0</v>
      </c>
      <c r="BM65" s="134">
        <f>IF(ISBLANK(Governance_Clauses_by_Source!BJ65),0,$G65)</f>
        <v>0</v>
      </c>
      <c r="BN65" s="134">
        <f>IF(ISBLANK(Governance_Clauses_by_Source!BK65),0,$G65)*3*5</f>
        <v>3.9130434782608692</v>
      </c>
      <c r="BO65" s="134">
        <f>IF(ISBLANK(Governance_Clauses_by_Source!BL65),0,$G65)</f>
        <v>0</v>
      </c>
      <c r="BP65" s="134">
        <f>IF(ISBLANK(Governance_Clauses_by_Source!BM65),0,$G65)</f>
        <v>0</v>
      </c>
      <c r="BQ65" s="134">
        <f>IF(ISBLANK(Governance_Clauses_by_Source!BN65),0,$G65)</f>
        <v>0</v>
      </c>
      <c r="BR65" s="134">
        <f>IF(ISBLANK(Governance_Clauses_by_Source!BO65),0,$G65)</f>
        <v>0</v>
      </c>
      <c r="BS65" s="134">
        <f>IF(ISBLANK(Governance_Clauses_by_Source!BP65),0,$G65)</f>
        <v>0</v>
      </c>
      <c r="BT65" s="134">
        <f>IF(ISBLANK(Governance_Clauses_by_Source!BQ65),0,$G65)</f>
        <v>0</v>
      </c>
      <c r="BU65" s="134">
        <f>IF(ISBLANK(Governance_Clauses_by_Source!BR65),0,$G65)</f>
        <v>0</v>
      </c>
      <c r="BV65" s="134">
        <f>IF(ISBLANK(Governance_Clauses_by_Source!BS65),0,$G65)*2*3</f>
        <v>1.5652173913043477</v>
      </c>
      <c r="BW65" s="134">
        <f>IF(ISBLANK(Governance_Clauses_by_Source!BT65),0,$G65)</f>
        <v>0</v>
      </c>
      <c r="BX65" s="134">
        <f>IF(ISBLANK(Governance_Clauses_by_Source!BU65),0,$G65)</f>
        <v>0</v>
      </c>
      <c r="BY65" s="134">
        <f>IF(ISBLANK(Governance_Clauses_by_Source!BV65),0,$G65)</f>
        <v>0</v>
      </c>
      <c r="BZ65" s="134">
        <f>IF(ISBLANK(Governance_Clauses_by_Source!BW65),0,$G65)</f>
        <v>0</v>
      </c>
      <c r="CA65" s="134">
        <f>IF(ISBLANK(Governance_Clauses_by_Source!BX65),0,$G65)</f>
        <v>0</v>
      </c>
      <c r="CB65" s="134">
        <f>IF(ISBLANK(Governance_Clauses_by_Source!BY65),0,$G65)</f>
        <v>0</v>
      </c>
      <c r="CC65" s="134">
        <f>IF(ISBLANK(Governance_Clauses_by_Source!BZ65),0,$G65)</f>
        <v>0</v>
      </c>
      <c r="CD65" s="134">
        <f>IF(ISBLANK(Governance_Clauses_by_Source!CA65),0,$G65)</f>
        <v>0</v>
      </c>
      <c r="CE65" s="134">
        <f>IF(ISBLANK(Governance_Clauses_by_Source!CB65),0,$G65)*3*4</f>
        <v>3.1304347826086953</v>
      </c>
      <c r="CF65" s="134">
        <f>IF(ISBLANK(Governance_Clauses_by_Source!CC65),0,$G65)</f>
        <v>0</v>
      </c>
      <c r="CG65" s="134">
        <f>IF(ISBLANK(Governance_Clauses_by_Source!CD65),0,$G65)</f>
        <v>0</v>
      </c>
      <c r="CH65" s="134">
        <f>IF(ISBLANK(Governance_Clauses_by_Source!CE65),0,$G65)</f>
        <v>0</v>
      </c>
      <c r="CI65" s="134">
        <f>IF(ISBLANK(Governance_Clauses_by_Source!CF65),0,$G65)</f>
        <v>0</v>
      </c>
      <c r="CJ65" s="134">
        <f>IF(ISBLANK(Governance_Clauses_by_Source!CG65),0,$G65)</f>
        <v>0</v>
      </c>
      <c r="CK65" s="134">
        <f>IF(ISBLANK(Governance_Clauses_by_Source!CH65),0,$G65)</f>
        <v>0</v>
      </c>
      <c r="CL65" s="134">
        <f>IF(ISBLANK(Governance_Clauses_by_Source!CI65),0,$G65)</f>
        <v>0</v>
      </c>
      <c r="CM65" s="134">
        <f>IF(ISBLANK(Governance_Clauses_by_Source!CJ65),0,$G65)</f>
        <v>0</v>
      </c>
      <c r="CN65" s="134">
        <f>IF(ISBLANK(Governance_Clauses_by_Source!CK65),0,$G65)</f>
        <v>0</v>
      </c>
      <c r="CO65" s="134">
        <f>IF(ISBLANK(Governance_Clauses_by_Source!CL65),0,$G65)</f>
        <v>0</v>
      </c>
      <c r="CP65" s="134">
        <f>IF(ISBLANK(Governance_Clauses_by_Source!CM65),0,$G65)</f>
        <v>0</v>
      </c>
      <c r="CQ65" s="151">
        <f>IF(ISBLANK(Governance_Clauses_by_Source!CN65),0,$G65)</f>
        <v>0</v>
      </c>
    </row>
    <row r="66" spans="1:95">
      <c r="A66" s="2" t="s">
        <v>265</v>
      </c>
      <c r="B66" s="2" t="s">
        <v>565</v>
      </c>
      <c r="C66" s="2" t="s">
        <v>363</v>
      </c>
      <c r="D66" s="2" t="s">
        <v>361</v>
      </c>
      <c r="E66" s="2">
        <f t="shared" si="12"/>
        <v>3</v>
      </c>
      <c r="F66" s="2">
        <v>2</v>
      </c>
      <c r="G66" s="2">
        <f t="shared" si="14"/>
        <v>0.17391304347826086</v>
      </c>
      <c r="H66" s="3" t="s">
        <v>414</v>
      </c>
      <c r="I66" s="120">
        <f>IF(ISBLANK(Governance_Clauses_by_Source!F66),0,G66)</f>
        <v>0</v>
      </c>
      <c r="J66" s="134">
        <f>IF(ISBLANK(Governance_Clauses_by_Source!G66),0,$G66)</f>
        <v>0</v>
      </c>
      <c r="K66" s="134">
        <f>IF(ISBLANK(Governance_Clauses_by_Source!H66),0,$G66)</f>
        <v>0</v>
      </c>
      <c r="L66" s="134">
        <f>IF(ISBLANK(Governance_Clauses_by_Source!I66),0,$G66)</f>
        <v>0</v>
      </c>
      <c r="M66" s="134">
        <f>IF(ISBLANK(Governance_Clauses_by_Source!J66),0,$G66)</f>
        <v>0</v>
      </c>
      <c r="N66" s="134">
        <f>IF(ISBLANK(Governance_Clauses_by_Source!K66),0,$G66)</f>
        <v>0</v>
      </c>
      <c r="O66" s="134">
        <f>IF(ISBLANK(Governance_Clauses_by_Source!L66),0,$G66)</f>
        <v>0</v>
      </c>
      <c r="P66" s="134">
        <f>IF(ISBLANK(Governance_Clauses_by_Source!M66),0,$G66)</f>
        <v>0</v>
      </c>
      <c r="Q66" s="134">
        <f>IF(ISBLANK(Governance_Clauses_by_Source!N66),0,$G66)*1*1.5</f>
        <v>0.2608695652173913</v>
      </c>
      <c r="R66" s="134">
        <f>IF(ISBLANK(Governance_Clauses_by_Source!O66),0,$G66)</f>
        <v>0</v>
      </c>
      <c r="S66" s="134">
        <f>IF(ISBLANK(Governance_Clauses_by_Source!P66),0,$G66)</f>
        <v>0</v>
      </c>
      <c r="T66" s="134">
        <f>IF(ISBLANK(Governance_Clauses_by_Source!Q66),0,$G66)*2*2</f>
        <v>0.69565217391304346</v>
      </c>
      <c r="U66" s="134">
        <f>IF(ISBLANK(Governance_Clauses_by_Source!R66),0,$G66)*2*2</f>
        <v>0</v>
      </c>
      <c r="V66" s="134">
        <f>IF(ISBLANK(Governance_Clauses_by_Source!S66),0,$G66)</f>
        <v>0</v>
      </c>
      <c r="W66" s="134">
        <f>IF(ISBLANK(Governance_Clauses_by_Source!T66),0,$G66)</f>
        <v>0</v>
      </c>
      <c r="X66" s="134">
        <f>IF(ISBLANK(Governance_Clauses_by_Source!U66),0,$G66)</f>
        <v>0</v>
      </c>
      <c r="Y66" s="134">
        <f>IF(ISBLANK(Governance_Clauses_by_Source!V66),0,$G66)</f>
        <v>0</v>
      </c>
      <c r="Z66" s="134">
        <f>IF(ISBLANK(Governance_Clauses_by_Source!W66),0,$G66)</f>
        <v>0</v>
      </c>
      <c r="AA66" s="134">
        <f>IF(ISBLANK(Governance_Clauses_by_Source!X66),0,$G66)</f>
        <v>0</v>
      </c>
      <c r="AB66" s="134">
        <f>IF(ISBLANK(Governance_Clauses_by_Source!Y66),0,$G66)</f>
        <v>0</v>
      </c>
      <c r="AC66" s="134">
        <f>IF(ISBLANK(Governance_Clauses_by_Source!Z66),0,$G66)</f>
        <v>0</v>
      </c>
      <c r="AD66" s="134">
        <f>IF(ISBLANK(Governance_Clauses_by_Source!AA66),0,$G66)</f>
        <v>0</v>
      </c>
      <c r="AE66" s="134">
        <f>IF(ISBLANK(Governance_Clauses_by_Source!AB66),0,$G66)</f>
        <v>0</v>
      </c>
      <c r="AF66" s="134">
        <f>IF(ISBLANK(Governance_Clauses_by_Source!AC66),0,$G66)</f>
        <v>0</v>
      </c>
      <c r="AG66" s="134">
        <f>IF(ISBLANK(Governance_Clauses_by_Source!AD66),0,$G66)</f>
        <v>0</v>
      </c>
      <c r="AH66" s="134">
        <f>IF(ISBLANK(Governance_Clauses_by_Source!AE66),0,$G66)</f>
        <v>0</v>
      </c>
      <c r="AI66" s="134">
        <f>IF(ISBLANK(Governance_Clauses_by_Source!AF66),0,$G66)</f>
        <v>0</v>
      </c>
      <c r="AJ66" s="134">
        <f>IF(ISBLANK(Governance_Clauses_by_Source!AG66),0,$G66)</f>
        <v>0</v>
      </c>
      <c r="AK66" s="134">
        <f>IF(ISBLANK(Governance_Clauses_by_Source!AH66),0,$G66)</f>
        <v>0</v>
      </c>
      <c r="AL66" s="134">
        <f>IF(ISBLANK(Governance_Clauses_by_Source!AI66),0,$G66)</f>
        <v>0</v>
      </c>
      <c r="AM66" s="134">
        <f>IF(ISBLANK(Governance_Clauses_by_Source!AJ66),0,$G66)</f>
        <v>0</v>
      </c>
      <c r="AN66" s="134">
        <f>IF(ISBLANK(Governance_Clauses_by_Source!AK66),0,$G66)</f>
        <v>0</v>
      </c>
      <c r="AO66" s="134">
        <f>IF(ISBLANK(Governance_Clauses_by_Source!AL66),0,$G66)</f>
        <v>0</v>
      </c>
      <c r="AP66" s="134">
        <f>IF(ISBLANK(Governance_Clauses_by_Source!AM66),0,$G66)</f>
        <v>0</v>
      </c>
      <c r="AQ66" s="134">
        <f>IF(ISBLANK(Governance_Clauses_by_Source!AN66),0,$G66)</f>
        <v>0</v>
      </c>
      <c r="AR66" s="134">
        <f>IF(ISBLANK(Governance_Clauses_by_Source!AO66),0,$G66)</f>
        <v>0</v>
      </c>
      <c r="AS66" s="134">
        <f>IF(ISBLANK(Governance_Clauses_by_Source!AP66),0,$G66)</f>
        <v>0</v>
      </c>
      <c r="AT66" s="134">
        <f>IF(ISBLANK(Governance_Clauses_by_Source!AQ66),0,$G66)</f>
        <v>0</v>
      </c>
      <c r="AU66" s="134">
        <f>IF(ISBLANK(Governance_Clauses_by_Source!AR66),0,$G66)</f>
        <v>0</v>
      </c>
      <c r="AV66" s="134">
        <f>IF(ISBLANK(Governance_Clauses_by_Source!AS66),0,$G66)</f>
        <v>0</v>
      </c>
      <c r="AW66" s="134">
        <f>IF(ISBLANK(Governance_Clauses_by_Source!AT66),0,$G66)</f>
        <v>0</v>
      </c>
      <c r="AX66" s="134">
        <f>IF(ISBLANK(Governance_Clauses_by_Source!AU66),0,$G66)</f>
        <v>0</v>
      </c>
      <c r="AY66" s="134">
        <f>IF(ISBLANK(Governance_Clauses_by_Source!AV66),0,$G66)</f>
        <v>0</v>
      </c>
      <c r="AZ66" s="134">
        <f>IF(ISBLANK(Governance_Clauses_by_Source!AW66),0,$G66)</f>
        <v>0</v>
      </c>
      <c r="BA66" s="134">
        <f>IF(ISBLANK(Governance_Clauses_by_Source!AX66),0,$G66)</f>
        <v>0</v>
      </c>
      <c r="BB66" s="134">
        <f>IF(ISBLANK(Governance_Clauses_by_Source!AY66),0,$G66)</f>
        <v>0</v>
      </c>
      <c r="BC66" s="134">
        <f>IF(ISBLANK(Governance_Clauses_by_Source!AZ66),0,$G66)</f>
        <v>0</v>
      </c>
      <c r="BD66" s="134">
        <f>IF(ISBLANK(Governance_Clauses_by_Source!BA66),0,$G66)</f>
        <v>0</v>
      </c>
      <c r="BE66" s="134">
        <f>IF(ISBLANK(Governance_Clauses_by_Source!BB66),0,$G66)</f>
        <v>0</v>
      </c>
      <c r="BF66" s="134">
        <f>IF(ISBLANK(Governance_Clauses_by_Source!BC66),0,$G66)</f>
        <v>0</v>
      </c>
      <c r="BG66" s="134">
        <f>IF(ISBLANK(Governance_Clauses_by_Source!BD66),0,$G66)</f>
        <v>0</v>
      </c>
      <c r="BH66" s="134">
        <f>IF(ISBLANK(Governance_Clauses_by_Source!BE66),0,$G66)</f>
        <v>0</v>
      </c>
      <c r="BI66" s="134">
        <f>IF(ISBLANK(Governance_Clauses_by_Source!BF66),0,$G66)</f>
        <v>0</v>
      </c>
      <c r="BJ66" s="134">
        <f>IF(ISBLANK(Governance_Clauses_by_Source!BG66),0,$G66)</f>
        <v>0</v>
      </c>
      <c r="BK66" s="134">
        <f>IF(ISBLANK(Governance_Clauses_by_Source!BH66),0,$G66)</f>
        <v>0</v>
      </c>
      <c r="BL66" s="134">
        <f>IF(ISBLANK(Governance_Clauses_by_Source!BI66),0,$G66)</f>
        <v>0</v>
      </c>
      <c r="BM66" s="134">
        <f>IF(ISBLANK(Governance_Clauses_by_Source!BJ66),0,$G66)</f>
        <v>0</v>
      </c>
      <c r="BN66" s="134">
        <f>IF(ISBLANK(Governance_Clauses_by_Source!BK66),0,$G66)</f>
        <v>0</v>
      </c>
      <c r="BO66" s="134">
        <f>IF(ISBLANK(Governance_Clauses_by_Source!BL66),0,$G66)</f>
        <v>0</v>
      </c>
      <c r="BP66" s="134">
        <f>IF(ISBLANK(Governance_Clauses_by_Source!BM66),0,$G66)</f>
        <v>0</v>
      </c>
      <c r="BQ66" s="134">
        <f>IF(ISBLANK(Governance_Clauses_by_Source!BN66),0,$G66)</f>
        <v>0</v>
      </c>
      <c r="BR66" s="134">
        <f>IF(ISBLANK(Governance_Clauses_by_Source!BO66),0,$G66)</f>
        <v>0</v>
      </c>
      <c r="BS66" s="134">
        <f>IF(ISBLANK(Governance_Clauses_by_Source!BP66),0,$G66)*3*4</f>
        <v>2.0869565217391304</v>
      </c>
      <c r="BT66" s="134">
        <f>IF(ISBLANK(Governance_Clauses_by_Source!BQ66),0,$G66)</f>
        <v>0</v>
      </c>
      <c r="BU66" s="134">
        <f>IF(ISBLANK(Governance_Clauses_by_Source!BR66),0,$G66)</f>
        <v>0</v>
      </c>
      <c r="BV66" s="134">
        <f>IF(ISBLANK(Governance_Clauses_by_Source!BS66),0,$G66)</f>
        <v>0</v>
      </c>
      <c r="BW66" s="134">
        <f>IF(ISBLANK(Governance_Clauses_by_Source!BT66),0,$G66)</f>
        <v>0</v>
      </c>
      <c r="BX66" s="134">
        <f>IF(ISBLANK(Governance_Clauses_by_Source!BU66),0,$G66)</f>
        <v>0</v>
      </c>
      <c r="BY66" s="134">
        <f>IF(ISBLANK(Governance_Clauses_by_Source!BV66),0,$G66)</f>
        <v>0</v>
      </c>
      <c r="BZ66" s="134">
        <f>IF(ISBLANK(Governance_Clauses_by_Source!BW66),0,$G66)</f>
        <v>0</v>
      </c>
      <c r="CA66" s="134">
        <f>IF(ISBLANK(Governance_Clauses_by_Source!BX66),0,$G66)</f>
        <v>0</v>
      </c>
      <c r="CB66" s="134">
        <f>IF(ISBLANK(Governance_Clauses_by_Source!BY66),0,$G66)</f>
        <v>0</v>
      </c>
      <c r="CC66" s="134">
        <f>IF(ISBLANK(Governance_Clauses_by_Source!BZ66),0,$G66)</f>
        <v>0</v>
      </c>
      <c r="CD66" s="134">
        <f>IF(ISBLANK(Governance_Clauses_by_Source!CA66),0,$G66)</f>
        <v>0</v>
      </c>
      <c r="CE66" s="134">
        <f>IF(ISBLANK(Governance_Clauses_by_Source!CB66),0,$G66)</f>
        <v>0</v>
      </c>
      <c r="CF66" s="134">
        <f>IF(ISBLANK(Governance_Clauses_by_Source!CC66),0,$G66)</f>
        <v>0</v>
      </c>
      <c r="CG66" s="134">
        <f>IF(ISBLANK(Governance_Clauses_by_Source!CD66),0,$G66)</f>
        <v>0</v>
      </c>
      <c r="CH66" s="134">
        <f>IF(ISBLANK(Governance_Clauses_by_Source!CE66),0,$G66)</f>
        <v>0</v>
      </c>
      <c r="CI66" s="134">
        <f>IF(ISBLANK(Governance_Clauses_by_Source!CF66),0,$G66)</f>
        <v>0</v>
      </c>
      <c r="CJ66" s="134">
        <f>IF(ISBLANK(Governance_Clauses_by_Source!CG66),0,$G66)</f>
        <v>0</v>
      </c>
      <c r="CK66" s="134">
        <f>IF(ISBLANK(Governance_Clauses_by_Source!CH66),0,$G66)</f>
        <v>0</v>
      </c>
      <c r="CL66" s="134">
        <f>IF(ISBLANK(Governance_Clauses_by_Source!CI66),0,$G66)</f>
        <v>0</v>
      </c>
      <c r="CM66" s="134">
        <f>IF(ISBLANK(Governance_Clauses_by_Source!CJ66),0,$G66)</f>
        <v>0</v>
      </c>
      <c r="CN66" s="134">
        <f>IF(ISBLANK(Governance_Clauses_by_Source!CK66),0,$G66)</f>
        <v>0</v>
      </c>
      <c r="CO66" s="134">
        <f>IF(ISBLANK(Governance_Clauses_by_Source!CL66),0,$G66)</f>
        <v>0</v>
      </c>
      <c r="CP66" s="134">
        <f>IF(ISBLANK(Governance_Clauses_by_Source!CM66),0,$G66)</f>
        <v>0</v>
      </c>
      <c r="CQ66" s="151">
        <f>IF(ISBLANK(Governance_Clauses_by_Source!CN66),0,$G66)</f>
        <v>0</v>
      </c>
    </row>
    <row r="67" spans="1:95">
      <c r="A67" s="2" t="s">
        <v>265</v>
      </c>
      <c r="B67" s="2" t="s">
        <v>567</v>
      </c>
      <c r="C67" s="2" t="s">
        <v>273</v>
      </c>
      <c r="D67" s="2" t="s">
        <v>618</v>
      </c>
      <c r="E67" s="2">
        <f t="shared" si="12"/>
        <v>1</v>
      </c>
      <c r="F67" s="2">
        <v>2</v>
      </c>
      <c r="G67" s="2">
        <f t="shared" si="14"/>
        <v>0.17391304347826086</v>
      </c>
      <c r="H67" s="3" t="s">
        <v>961</v>
      </c>
      <c r="I67" s="120">
        <f>IF(ISBLANK(Governance_Clauses_by_Source!F67),0,G67)</f>
        <v>0</v>
      </c>
      <c r="J67" s="134">
        <f>IF(ISBLANK(Governance_Clauses_by_Source!G67),0,$G67)</f>
        <v>0</v>
      </c>
      <c r="K67" s="134">
        <f>IF(ISBLANK(Governance_Clauses_by_Source!H67),0,$G67)</f>
        <v>0</v>
      </c>
      <c r="L67" s="134">
        <f>IF(ISBLANK(Governance_Clauses_by_Source!I67),0,$G67)</f>
        <v>0</v>
      </c>
      <c r="M67" s="134">
        <f>IF(ISBLANK(Governance_Clauses_by_Source!J67),0,$G67)</f>
        <v>0</v>
      </c>
      <c r="N67" s="134">
        <f>IF(ISBLANK(Governance_Clauses_by_Source!K67),0,$G67)</f>
        <v>0</v>
      </c>
      <c r="O67" s="134">
        <f>IF(ISBLANK(Governance_Clauses_by_Source!L67),0,$G67)</f>
        <v>0</v>
      </c>
      <c r="P67" s="134">
        <f>IF(ISBLANK(Governance_Clauses_by_Source!M67),0,$G67)</f>
        <v>0</v>
      </c>
      <c r="Q67" s="134">
        <f>IF(ISBLANK(Governance_Clauses_by_Source!N67),0,$G67)</f>
        <v>0</v>
      </c>
      <c r="R67" s="134">
        <f>IF(ISBLANK(Governance_Clauses_by_Source!O67),0,$G67)</f>
        <v>0</v>
      </c>
      <c r="S67" s="134">
        <f>IF(ISBLANK(Governance_Clauses_by_Source!P67),0,$G67)</f>
        <v>0</v>
      </c>
      <c r="T67" s="134">
        <f>IF(ISBLANK(Governance_Clauses_by_Source!Q67),0,$G67)</f>
        <v>0</v>
      </c>
      <c r="U67" s="134">
        <f>IF(ISBLANK(Governance_Clauses_by_Source!R67),0,$G67)</f>
        <v>0</v>
      </c>
      <c r="V67" s="134">
        <f>IF(ISBLANK(Governance_Clauses_by_Source!S67),0,$G67)</f>
        <v>0</v>
      </c>
      <c r="W67" s="134">
        <f>IF(ISBLANK(Governance_Clauses_by_Source!T67),0,$G67)</f>
        <v>0</v>
      </c>
      <c r="X67" s="134">
        <f>IF(ISBLANK(Governance_Clauses_by_Source!U67),0,$G67)</f>
        <v>0</v>
      </c>
      <c r="Y67" s="134">
        <f>IF(ISBLANK(Governance_Clauses_by_Source!V67),0,$G67)</f>
        <v>0</v>
      </c>
      <c r="Z67" s="134">
        <f>IF(ISBLANK(Governance_Clauses_by_Source!W67),0,$G67)</f>
        <v>0</v>
      </c>
      <c r="AA67" s="134">
        <f>IF(ISBLANK(Governance_Clauses_by_Source!X67),0,$G67)</f>
        <v>0</v>
      </c>
      <c r="AB67" s="134">
        <f>IF(ISBLANK(Governance_Clauses_by_Source!Y67),0,$G67)</f>
        <v>0</v>
      </c>
      <c r="AC67" s="134">
        <f>IF(ISBLANK(Governance_Clauses_by_Source!Z67),0,$G67)</f>
        <v>0</v>
      </c>
      <c r="AD67" s="134">
        <f>IF(ISBLANK(Governance_Clauses_by_Source!AA67),0,$G67)</f>
        <v>0</v>
      </c>
      <c r="AE67" s="134">
        <f>IF(ISBLANK(Governance_Clauses_by_Source!AB67),0,$G67)</f>
        <v>0</v>
      </c>
      <c r="AF67" s="134">
        <f>IF(ISBLANK(Governance_Clauses_by_Source!AC67),0,$G67)</f>
        <v>0</v>
      </c>
      <c r="AG67" s="134">
        <f>IF(ISBLANK(Governance_Clauses_by_Source!AD67),0,$G67)</f>
        <v>0</v>
      </c>
      <c r="AH67" s="134">
        <f>IF(ISBLANK(Governance_Clauses_by_Source!AE67),0,$G67)</f>
        <v>0</v>
      </c>
      <c r="AI67" s="134">
        <f>IF(ISBLANK(Governance_Clauses_by_Source!AF67),0,$G67)</f>
        <v>0</v>
      </c>
      <c r="AJ67" s="134">
        <f>IF(ISBLANK(Governance_Clauses_by_Source!AG67),0,$G67)</f>
        <v>0</v>
      </c>
      <c r="AK67" s="134">
        <f>IF(ISBLANK(Governance_Clauses_by_Source!AH67),0,$G67)</f>
        <v>0</v>
      </c>
      <c r="AL67" s="134">
        <f>IF(ISBLANK(Governance_Clauses_by_Source!AI67),0,$G67)</f>
        <v>0</v>
      </c>
      <c r="AM67" s="134">
        <f>IF(ISBLANK(Governance_Clauses_by_Source!AJ67),0,$G67)</f>
        <v>0</v>
      </c>
      <c r="AN67" s="134">
        <f>IF(ISBLANK(Governance_Clauses_by_Source!AK67),0,$G67)</f>
        <v>0</v>
      </c>
      <c r="AO67" s="134">
        <f>IF(ISBLANK(Governance_Clauses_by_Source!AL67),0,$G67)</f>
        <v>0</v>
      </c>
      <c r="AP67" s="134">
        <f>IF(ISBLANK(Governance_Clauses_by_Source!AM67),0,$G67)</f>
        <v>0</v>
      </c>
      <c r="AQ67" s="134">
        <f>IF(ISBLANK(Governance_Clauses_by_Source!AN67),0,$G67)</f>
        <v>0</v>
      </c>
      <c r="AR67" s="134">
        <f>IF(ISBLANK(Governance_Clauses_by_Source!AO67),0,$G67)</f>
        <v>0</v>
      </c>
      <c r="AS67" s="134">
        <f>IF(ISBLANK(Governance_Clauses_by_Source!AP67),0,$G67)</f>
        <v>0</v>
      </c>
      <c r="AT67" s="134">
        <f>IF(ISBLANK(Governance_Clauses_by_Source!AQ67),0,$G67)</f>
        <v>0</v>
      </c>
      <c r="AU67" s="134">
        <f>IF(ISBLANK(Governance_Clauses_by_Source!AR67),0,$G67)</f>
        <v>0</v>
      </c>
      <c r="AV67" s="134">
        <f>IF(ISBLANK(Governance_Clauses_by_Source!AS67),0,$G67)</f>
        <v>0</v>
      </c>
      <c r="AW67" s="134">
        <f>IF(ISBLANK(Governance_Clauses_by_Source!AT67),0,$G67)</f>
        <v>0</v>
      </c>
      <c r="AX67" s="134">
        <f>IF(ISBLANK(Governance_Clauses_by_Source!AU67),0,$G67)</f>
        <v>0</v>
      </c>
      <c r="AY67" s="134">
        <f>IF(ISBLANK(Governance_Clauses_by_Source!AV67),0,$G67)</f>
        <v>0</v>
      </c>
      <c r="AZ67" s="134">
        <f>IF(ISBLANK(Governance_Clauses_by_Source!AW67),0,$G67)</f>
        <v>0</v>
      </c>
      <c r="BA67" s="134">
        <f>IF(ISBLANK(Governance_Clauses_by_Source!AX67),0,$G67)</f>
        <v>0</v>
      </c>
      <c r="BB67" s="134">
        <f>IF(ISBLANK(Governance_Clauses_by_Source!AY67),0,$G67)</f>
        <v>0</v>
      </c>
      <c r="BC67" s="134">
        <f>IF(ISBLANK(Governance_Clauses_by_Source!AZ67),0,$G67)</f>
        <v>0</v>
      </c>
      <c r="BD67" s="134">
        <f>IF(ISBLANK(Governance_Clauses_by_Source!BA67),0,$G67)</f>
        <v>0</v>
      </c>
      <c r="BE67" s="134">
        <f>IF(ISBLANK(Governance_Clauses_by_Source!BB67),0,$G67)</f>
        <v>0</v>
      </c>
      <c r="BF67" s="134">
        <f>IF(ISBLANK(Governance_Clauses_by_Source!BC67),0,$G67)</f>
        <v>0</v>
      </c>
      <c r="BG67" s="134">
        <f>IF(ISBLANK(Governance_Clauses_by_Source!BD67),0,$G67)</f>
        <v>0</v>
      </c>
      <c r="BH67" s="134">
        <f>IF(ISBLANK(Governance_Clauses_by_Source!BE67),0,$G67)</f>
        <v>0</v>
      </c>
      <c r="BI67" s="134">
        <f>IF(ISBLANK(Governance_Clauses_by_Source!BF67),0,$G67)</f>
        <v>0</v>
      </c>
      <c r="BJ67" s="134">
        <f>IF(ISBLANK(Governance_Clauses_by_Source!BG67),0,$G67)</f>
        <v>0</v>
      </c>
      <c r="BK67" s="134">
        <f>IF(ISBLANK(Governance_Clauses_by_Source!BH67),0,$G67)</f>
        <v>0</v>
      </c>
      <c r="BL67" s="134">
        <f>IF(ISBLANK(Governance_Clauses_by_Source!BI67),0,$G67)*1.5*3</f>
        <v>0.78260869565217384</v>
      </c>
      <c r="BM67" s="134">
        <f>IF(ISBLANK(Governance_Clauses_by_Source!BJ67),0,$G67)</f>
        <v>0</v>
      </c>
      <c r="BN67" s="134">
        <f>IF(ISBLANK(Governance_Clauses_by_Source!BK67),0,$G67)</f>
        <v>0</v>
      </c>
      <c r="BO67" s="134">
        <f>IF(ISBLANK(Governance_Clauses_by_Source!BL67),0,$G67)</f>
        <v>0</v>
      </c>
      <c r="BP67" s="134">
        <f>IF(ISBLANK(Governance_Clauses_by_Source!BM67),0,$G67)</f>
        <v>0</v>
      </c>
      <c r="BQ67" s="134">
        <f>IF(ISBLANK(Governance_Clauses_by_Source!BN67),0,$G67)</f>
        <v>0</v>
      </c>
      <c r="BR67" s="134">
        <f>IF(ISBLANK(Governance_Clauses_by_Source!BO67),0,$G67)</f>
        <v>0</v>
      </c>
      <c r="BS67" s="134">
        <f>IF(ISBLANK(Governance_Clauses_by_Source!BP67),0,$G67)</f>
        <v>0</v>
      </c>
      <c r="BT67" s="134">
        <f>IF(ISBLANK(Governance_Clauses_by_Source!BQ67),0,$G67)</f>
        <v>0</v>
      </c>
      <c r="BU67" s="134">
        <f>IF(ISBLANK(Governance_Clauses_by_Source!BR67),0,$G67)</f>
        <v>0</v>
      </c>
      <c r="BV67" s="134">
        <f>IF(ISBLANK(Governance_Clauses_by_Source!BS67),0,$G67)</f>
        <v>0</v>
      </c>
      <c r="BW67" s="134">
        <f>IF(ISBLANK(Governance_Clauses_by_Source!BT67),0,$G67)</f>
        <v>0</v>
      </c>
      <c r="BX67" s="134">
        <f>IF(ISBLANK(Governance_Clauses_by_Source!BU67),0,$G67)</f>
        <v>0</v>
      </c>
      <c r="BY67" s="134">
        <f>IF(ISBLANK(Governance_Clauses_by_Source!BV67),0,$G67)</f>
        <v>0</v>
      </c>
      <c r="BZ67" s="134">
        <f>IF(ISBLANK(Governance_Clauses_by_Source!BW67),0,$G67)</f>
        <v>0</v>
      </c>
      <c r="CA67" s="134">
        <f>IF(ISBLANK(Governance_Clauses_by_Source!BX67),0,$G67)</f>
        <v>0</v>
      </c>
      <c r="CB67" s="134">
        <f>IF(ISBLANK(Governance_Clauses_by_Source!BY67),0,$G67)</f>
        <v>0</v>
      </c>
      <c r="CC67" s="134">
        <f>IF(ISBLANK(Governance_Clauses_by_Source!BZ67),0,$G67)</f>
        <v>0</v>
      </c>
      <c r="CD67" s="134">
        <f>IF(ISBLANK(Governance_Clauses_by_Source!CA67),0,$G67)</f>
        <v>0</v>
      </c>
      <c r="CE67" s="134">
        <f>IF(ISBLANK(Governance_Clauses_by_Source!CB67),0,$G67)</f>
        <v>0</v>
      </c>
      <c r="CF67" s="134">
        <f>IF(ISBLANK(Governance_Clauses_by_Source!CC67),0,$G67)</f>
        <v>0</v>
      </c>
      <c r="CG67" s="134">
        <f>IF(ISBLANK(Governance_Clauses_by_Source!CD67),0,$G67)</f>
        <v>0</v>
      </c>
      <c r="CH67" s="134">
        <f>IF(ISBLANK(Governance_Clauses_by_Source!CE67),0,$G67)</f>
        <v>0</v>
      </c>
      <c r="CI67" s="134">
        <f>IF(ISBLANK(Governance_Clauses_by_Source!CF67),0,$G67)</f>
        <v>0</v>
      </c>
      <c r="CJ67" s="134">
        <f>IF(ISBLANK(Governance_Clauses_by_Source!CG67),0,$G67)</f>
        <v>0</v>
      </c>
      <c r="CK67" s="134">
        <f>IF(ISBLANK(Governance_Clauses_by_Source!CH67),0,$G67)</f>
        <v>0</v>
      </c>
      <c r="CL67" s="134">
        <f>IF(ISBLANK(Governance_Clauses_by_Source!CI67),0,$G67)</f>
        <v>0</v>
      </c>
      <c r="CM67" s="134">
        <f>IF(ISBLANK(Governance_Clauses_by_Source!CJ67),0,$G67)</f>
        <v>0</v>
      </c>
      <c r="CN67" s="134">
        <f>IF(ISBLANK(Governance_Clauses_by_Source!CK67),0,$G67)</f>
        <v>0</v>
      </c>
      <c r="CO67" s="134">
        <f>IF(ISBLANK(Governance_Clauses_by_Source!CL67),0,$G67)</f>
        <v>0</v>
      </c>
      <c r="CP67" s="134">
        <f>IF(ISBLANK(Governance_Clauses_by_Source!CM67),0,$G67)</f>
        <v>0</v>
      </c>
      <c r="CQ67" s="151">
        <f>IF(ISBLANK(Governance_Clauses_by_Source!CN67),0,$G67)</f>
        <v>0</v>
      </c>
    </row>
    <row r="68" spans="1:95">
      <c r="A68" s="2" t="s">
        <v>265</v>
      </c>
      <c r="B68" s="2" t="s">
        <v>571</v>
      </c>
      <c r="C68" s="2" t="s">
        <v>607</v>
      </c>
      <c r="D68" s="2" t="s">
        <v>618</v>
      </c>
      <c r="E68" s="2">
        <f t="shared" si="12"/>
        <v>1</v>
      </c>
      <c r="F68" s="2">
        <v>4</v>
      </c>
      <c r="G68" s="2">
        <f t="shared" si="14"/>
        <v>0.34782608695652173</v>
      </c>
      <c r="H68" s="66" t="s">
        <v>955</v>
      </c>
      <c r="I68" s="120">
        <f>IF(ISBLANK(Governance_Clauses_by_Source!F68),0,G68)</f>
        <v>0</v>
      </c>
      <c r="J68" s="134">
        <f>IF(ISBLANK(Governance_Clauses_by_Source!G68),0,$G68)</f>
        <v>0</v>
      </c>
      <c r="K68" s="134">
        <f>IF(ISBLANK(Governance_Clauses_by_Source!H68),0,$G68)</f>
        <v>0</v>
      </c>
      <c r="L68" s="134">
        <f>IF(ISBLANK(Governance_Clauses_by_Source!I68),0,$G68)</f>
        <v>0</v>
      </c>
      <c r="M68" s="134">
        <f>IF(ISBLANK(Governance_Clauses_by_Source!J68),0,$G68)</f>
        <v>0</v>
      </c>
      <c r="N68" s="134">
        <f>IF(ISBLANK(Governance_Clauses_by_Source!K68),0,$G68)</f>
        <v>0</v>
      </c>
      <c r="O68" s="134">
        <f>IF(ISBLANK(Governance_Clauses_by_Source!L68),0,$G68)</f>
        <v>0</v>
      </c>
      <c r="P68" s="134">
        <f>IF(ISBLANK(Governance_Clauses_by_Source!M68),0,$G68)</f>
        <v>0</v>
      </c>
      <c r="Q68" s="134">
        <f>IF(ISBLANK(Governance_Clauses_by_Source!N68),0,$G68)</f>
        <v>0</v>
      </c>
      <c r="R68" s="134">
        <f>IF(ISBLANK(Governance_Clauses_by_Source!O68),0,$G68)</f>
        <v>0</v>
      </c>
      <c r="S68" s="134">
        <f>IF(ISBLANK(Governance_Clauses_by_Source!P68),0,$G68)</f>
        <v>0</v>
      </c>
      <c r="T68" s="134">
        <f>IF(ISBLANK(Governance_Clauses_by_Source!Q68),0,$G68)</f>
        <v>0</v>
      </c>
      <c r="U68" s="134">
        <f>IF(ISBLANK(Governance_Clauses_by_Source!R68),0,$G68)</f>
        <v>0</v>
      </c>
      <c r="V68" s="134">
        <f>IF(ISBLANK(Governance_Clauses_by_Source!S68),0,$G68)</f>
        <v>0</v>
      </c>
      <c r="W68" s="134">
        <f>IF(ISBLANK(Governance_Clauses_by_Source!T68),0,$G68)</f>
        <v>0</v>
      </c>
      <c r="X68" s="134">
        <f>IF(ISBLANK(Governance_Clauses_by_Source!U68),0,$G68)</f>
        <v>0</v>
      </c>
      <c r="Y68" s="134">
        <f>IF(ISBLANK(Governance_Clauses_by_Source!V68),0,$G68)</f>
        <v>0</v>
      </c>
      <c r="Z68" s="134">
        <f>IF(ISBLANK(Governance_Clauses_by_Source!W68),0,$G68)</f>
        <v>0</v>
      </c>
      <c r="AA68" s="134">
        <f>IF(ISBLANK(Governance_Clauses_by_Source!X68),0,$G68)</f>
        <v>0</v>
      </c>
      <c r="AB68" s="134">
        <f>IF(ISBLANK(Governance_Clauses_by_Source!Y68),0,$G68)</f>
        <v>0</v>
      </c>
      <c r="AC68" s="134">
        <f>IF(ISBLANK(Governance_Clauses_by_Source!Z68),0,$G68)</f>
        <v>0</v>
      </c>
      <c r="AD68" s="134">
        <f>IF(ISBLANK(Governance_Clauses_by_Source!AA68),0,$G68)</f>
        <v>0</v>
      </c>
      <c r="AE68" s="134">
        <f>IF(ISBLANK(Governance_Clauses_by_Source!AB68),0,$G68)</f>
        <v>0</v>
      </c>
      <c r="AF68" s="134">
        <f>IF(ISBLANK(Governance_Clauses_by_Source!AC68),0,$G68)</f>
        <v>0</v>
      </c>
      <c r="AG68" s="134">
        <f>IF(ISBLANK(Governance_Clauses_by_Source!AD68),0,$G68)</f>
        <v>0</v>
      </c>
      <c r="AH68" s="134">
        <f>IF(ISBLANK(Governance_Clauses_by_Source!AE68),0,$G68)</f>
        <v>0</v>
      </c>
      <c r="AI68" s="134">
        <f>IF(ISBLANK(Governance_Clauses_by_Source!AF68),0,$G68)</f>
        <v>0</v>
      </c>
      <c r="AJ68" s="134">
        <f>IF(ISBLANK(Governance_Clauses_by_Source!AG68),0,$G68)</f>
        <v>0</v>
      </c>
      <c r="AK68" s="134">
        <f>IF(ISBLANK(Governance_Clauses_by_Source!AH68),0,$G68)</f>
        <v>0</v>
      </c>
      <c r="AL68" s="134">
        <f>IF(ISBLANK(Governance_Clauses_by_Source!AI68),0,$G68)</f>
        <v>0</v>
      </c>
      <c r="AM68" s="134">
        <f>IF(ISBLANK(Governance_Clauses_by_Source!AJ68),0,$G68)</f>
        <v>0</v>
      </c>
      <c r="AN68" s="134">
        <f>IF(ISBLANK(Governance_Clauses_by_Source!AK68),0,$G68)</f>
        <v>0</v>
      </c>
      <c r="AO68" s="134">
        <f>IF(ISBLANK(Governance_Clauses_by_Source!AL68),0,$G68)</f>
        <v>0</v>
      </c>
      <c r="AP68" s="134">
        <f>IF(ISBLANK(Governance_Clauses_by_Source!AM68),0,$G68)</f>
        <v>0</v>
      </c>
      <c r="AQ68" s="134">
        <f>IF(ISBLANK(Governance_Clauses_by_Source!AN68),0,$G68)</f>
        <v>0</v>
      </c>
      <c r="AR68" s="134">
        <f>IF(ISBLANK(Governance_Clauses_by_Source!AO68),0,$G68)</f>
        <v>0</v>
      </c>
      <c r="AS68" s="134">
        <f>IF(ISBLANK(Governance_Clauses_by_Source!AP68),0,$G68)</f>
        <v>0</v>
      </c>
      <c r="AT68" s="134">
        <f>IF(ISBLANK(Governance_Clauses_by_Source!AQ68),0,$G68)</f>
        <v>0</v>
      </c>
      <c r="AU68" s="134">
        <f>IF(ISBLANK(Governance_Clauses_by_Source!AR68),0,$G68)</f>
        <v>0</v>
      </c>
      <c r="AV68" s="134">
        <f>IF(ISBLANK(Governance_Clauses_by_Source!AS68),0,$G68)</f>
        <v>0</v>
      </c>
      <c r="AW68" s="134">
        <f>IF(ISBLANK(Governance_Clauses_by_Source!AT68),0,$G68)</f>
        <v>0</v>
      </c>
      <c r="AX68" s="134">
        <f>IF(ISBLANK(Governance_Clauses_by_Source!AU68),0,$G68)</f>
        <v>0</v>
      </c>
      <c r="AY68" s="134">
        <f>IF(ISBLANK(Governance_Clauses_by_Source!AV68),0,$G68)</f>
        <v>0</v>
      </c>
      <c r="AZ68" s="134">
        <f>IF(ISBLANK(Governance_Clauses_by_Source!AW68),0,$G68)</f>
        <v>0</v>
      </c>
      <c r="BA68" s="134">
        <f>IF(ISBLANK(Governance_Clauses_by_Source!AX68),0,$G68)</f>
        <v>0</v>
      </c>
      <c r="BB68" s="134">
        <f>IF(ISBLANK(Governance_Clauses_by_Source!AY68),0,$G68)</f>
        <v>0</v>
      </c>
      <c r="BC68" s="134">
        <f>IF(ISBLANK(Governance_Clauses_by_Source!AZ68),0,$G68)</f>
        <v>0</v>
      </c>
      <c r="BD68" s="134">
        <f>IF(ISBLANK(Governance_Clauses_by_Source!BA68),0,$G68)</f>
        <v>0</v>
      </c>
      <c r="BE68" s="134">
        <f>IF(ISBLANK(Governance_Clauses_by_Source!BB68),0,$G68)</f>
        <v>0</v>
      </c>
      <c r="BF68" s="134">
        <f>IF(ISBLANK(Governance_Clauses_by_Source!BC68),0,$G68)</f>
        <v>0</v>
      </c>
      <c r="BG68" s="134">
        <f>IF(ISBLANK(Governance_Clauses_by_Source!BD68),0,$G68)</f>
        <v>0</v>
      </c>
      <c r="BH68" s="134">
        <f>IF(ISBLANK(Governance_Clauses_by_Source!BE68),0,$G68)</f>
        <v>0</v>
      </c>
      <c r="BI68" s="134">
        <f>IF(ISBLANK(Governance_Clauses_by_Source!BF68),0,$G68)</f>
        <v>0</v>
      </c>
      <c r="BJ68" s="134">
        <f>IF(ISBLANK(Governance_Clauses_by_Source!BG68),0,$G68)</f>
        <v>0</v>
      </c>
      <c r="BK68" s="134">
        <f>IF(ISBLANK(Governance_Clauses_by_Source!BH68),0,$G68)</f>
        <v>0</v>
      </c>
      <c r="BL68" s="134">
        <f>IF(ISBLANK(Governance_Clauses_by_Source!BI68),0,$G68)*2*3</f>
        <v>2.0869565217391304</v>
      </c>
      <c r="BM68" s="134">
        <f>IF(ISBLANK(Governance_Clauses_by_Source!BJ68),0,$G68)</f>
        <v>0</v>
      </c>
      <c r="BN68" s="134">
        <f>IF(ISBLANK(Governance_Clauses_by_Source!BK68),0,$G68)</f>
        <v>0</v>
      </c>
      <c r="BO68" s="134">
        <f>IF(ISBLANK(Governance_Clauses_by_Source!BL68),0,$G68)</f>
        <v>0</v>
      </c>
      <c r="BP68" s="134">
        <f>IF(ISBLANK(Governance_Clauses_by_Source!BM68),0,$G68)</f>
        <v>0</v>
      </c>
      <c r="BQ68" s="134">
        <f>IF(ISBLANK(Governance_Clauses_by_Source!BN68),0,$G68)</f>
        <v>0</v>
      </c>
      <c r="BR68" s="134">
        <f>IF(ISBLANK(Governance_Clauses_by_Source!BO68),0,$G68)</f>
        <v>0</v>
      </c>
      <c r="BS68" s="134">
        <f>IF(ISBLANK(Governance_Clauses_by_Source!BP68),0,$G68)</f>
        <v>0</v>
      </c>
      <c r="BT68" s="134">
        <f>IF(ISBLANK(Governance_Clauses_by_Source!BQ68),0,$G68)</f>
        <v>0</v>
      </c>
      <c r="BU68" s="134">
        <f>IF(ISBLANK(Governance_Clauses_by_Source!BR68),0,$G68)</f>
        <v>0</v>
      </c>
      <c r="BV68" s="134">
        <f>IF(ISBLANK(Governance_Clauses_by_Source!BS68),0,$G68)</f>
        <v>0</v>
      </c>
      <c r="BW68" s="134">
        <f>IF(ISBLANK(Governance_Clauses_by_Source!BT68),0,$G68)</f>
        <v>0</v>
      </c>
      <c r="BX68" s="134">
        <f>IF(ISBLANK(Governance_Clauses_by_Source!BU68),0,$G68)</f>
        <v>0</v>
      </c>
      <c r="BY68" s="134">
        <f>IF(ISBLANK(Governance_Clauses_by_Source!BV68),0,$G68)</f>
        <v>0</v>
      </c>
      <c r="BZ68" s="134">
        <f>IF(ISBLANK(Governance_Clauses_by_Source!BW68),0,$G68)</f>
        <v>0</v>
      </c>
      <c r="CA68" s="134">
        <f>IF(ISBLANK(Governance_Clauses_by_Source!BX68),0,$G68)</f>
        <v>0</v>
      </c>
      <c r="CB68" s="134">
        <f>IF(ISBLANK(Governance_Clauses_by_Source!BY68),0,$G68)</f>
        <v>0</v>
      </c>
      <c r="CC68" s="134">
        <f>IF(ISBLANK(Governance_Clauses_by_Source!BZ68),0,$G68)</f>
        <v>0</v>
      </c>
      <c r="CD68" s="134">
        <f>IF(ISBLANK(Governance_Clauses_by_Source!CA68),0,$G68)</f>
        <v>0</v>
      </c>
      <c r="CE68" s="134">
        <f>IF(ISBLANK(Governance_Clauses_by_Source!CB68),0,$G68)</f>
        <v>0</v>
      </c>
      <c r="CF68" s="134">
        <f>IF(ISBLANK(Governance_Clauses_by_Source!CC68),0,$G68)</f>
        <v>0</v>
      </c>
      <c r="CG68" s="134">
        <f>IF(ISBLANK(Governance_Clauses_by_Source!CD68),0,$G68)</f>
        <v>0</v>
      </c>
      <c r="CH68" s="134">
        <f>IF(ISBLANK(Governance_Clauses_by_Source!CE68),0,$G68)</f>
        <v>0</v>
      </c>
      <c r="CI68" s="134">
        <f>IF(ISBLANK(Governance_Clauses_by_Source!CF68),0,$G68)</f>
        <v>0</v>
      </c>
      <c r="CJ68" s="134">
        <f>IF(ISBLANK(Governance_Clauses_by_Source!CG68),0,$G68)</f>
        <v>0</v>
      </c>
      <c r="CK68" s="134">
        <f>IF(ISBLANK(Governance_Clauses_by_Source!CH68),0,$G68)</f>
        <v>0</v>
      </c>
      <c r="CL68" s="134">
        <f>IF(ISBLANK(Governance_Clauses_by_Source!CI68),0,$G68)</f>
        <v>0</v>
      </c>
      <c r="CM68" s="134">
        <f>IF(ISBLANK(Governance_Clauses_by_Source!CJ68),0,$G68)</f>
        <v>0</v>
      </c>
      <c r="CN68" s="134">
        <f>IF(ISBLANK(Governance_Clauses_by_Source!CK68),0,$G68)</f>
        <v>0</v>
      </c>
      <c r="CO68" s="134">
        <f>IF(ISBLANK(Governance_Clauses_by_Source!CL68),0,$G68)</f>
        <v>0</v>
      </c>
      <c r="CP68" s="134">
        <f>IF(ISBLANK(Governance_Clauses_by_Source!CM68),0,$G68)</f>
        <v>0</v>
      </c>
      <c r="CQ68" s="151">
        <f>IF(ISBLANK(Governance_Clauses_by_Source!CN68),0,$G68)</f>
        <v>0</v>
      </c>
    </row>
    <row r="69" spans="1:95">
      <c r="A69" s="2" t="s">
        <v>265</v>
      </c>
      <c r="B69" s="2" t="s">
        <v>570</v>
      </c>
      <c r="C69" s="2" t="s">
        <v>607</v>
      </c>
      <c r="D69" s="2" t="s">
        <v>360</v>
      </c>
      <c r="E69" s="2">
        <f t="shared" si="12"/>
        <v>2</v>
      </c>
      <c r="F69" s="2">
        <v>4</v>
      </c>
      <c r="G69" s="2">
        <f t="shared" si="14"/>
        <v>0.34782608695652173</v>
      </c>
      <c r="H69" s="3" t="s">
        <v>1305</v>
      </c>
      <c r="I69" s="120">
        <f>IF(ISBLANK(Governance_Clauses_by_Source!F69),0,G69)</f>
        <v>0</v>
      </c>
      <c r="J69" s="134">
        <f>IF(ISBLANK(Governance_Clauses_by_Source!G69),0,$G69)</f>
        <v>0</v>
      </c>
      <c r="K69" s="134">
        <f>IF(ISBLANK(Governance_Clauses_by_Source!H69),0,$G69)</f>
        <v>0</v>
      </c>
      <c r="L69" s="134">
        <f>IF(ISBLANK(Governance_Clauses_by_Source!I69),0,$G69)</f>
        <v>0</v>
      </c>
      <c r="M69" s="134">
        <f>IF(ISBLANK(Governance_Clauses_by_Source!J69),0,$G69)</f>
        <v>0</v>
      </c>
      <c r="N69" s="134">
        <f>IF(ISBLANK(Governance_Clauses_by_Source!K69),0,$G69)</f>
        <v>0</v>
      </c>
      <c r="O69" s="134">
        <f>IF(ISBLANK(Governance_Clauses_by_Source!L69),0,$G69)</f>
        <v>0</v>
      </c>
      <c r="P69" s="134">
        <f>IF(ISBLANK(Governance_Clauses_by_Source!M69),0,$G69)</f>
        <v>0</v>
      </c>
      <c r="Q69" s="134">
        <f>IF(ISBLANK(Governance_Clauses_by_Source!N69),0,$G69)</f>
        <v>0</v>
      </c>
      <c r="R69" s="134">
        <f>IF(ISBLANK(Governance_Clauses_by_Source!O69),0,$G69)</f>
        <v>0</v>
      </c>
      <c r="S69" s="134">
        <f>IF(ISBLANK(Governance_Clauses_by_Source!P69),0,$G69)</f>
        <v>0</v>
      </c>
      <c r="T69" s="134">
        <f>IF(ISBLANK(Governance_Clauses_by_Source!Q69),0,$G69)</f>
        <v>0</v>
      </c>
      <c r="U69" s="134">
        <f>IF(ISBLANK(Governance_Clauses_by_Source!R69),0,$G69)</f>
        <v>0</v>
      </c>
      <c r="V69" s="134">
        <f>IF(ISBLANK(Governance_Clauses_by_Source!S69),0,$G69)</f>
        <v>0</v>
      </c>
      <c r="W69" s="134">
        <f>IF(ISBLANK(Governance_Clauses_by_Source!T69),0,$G69)</f>
        <v>0</v>
      </c>
      <c r="X69" s="134">
        <f>IF(ISBLANK(Governance_Clauses_by_Source!U69),0,$G69)</f>
        <v>0</v>
      </c>
      <c r="Y69" s="134">
        <f>IF(ISBLANK(Governance_Clauses_by_Source!V69),0,$G69)</f>
        <v>0</v>
      </c>
      <c r="Z69" s="134">
        <f>IF(ISBLANK(Governance_Clauses_by_Source!W69),0,$G69)</f>
        <v>0</v>
      </c>
      <c r="AA69" s="134">
        <f>IF(ISBLANK(Governance_Clauses_by_Source!X69),0,$G69)</f>
        <v>0</v>
      </c>
      <c r="AB69" s="134">
        <f>IF(ISBLANK(Governance_Clauses_by_Source!Y69),0,$G69)</f>
        <v>0</v>
      </c>
      <c r="AC69" s="134">
        <f>IF(ISBLANK(Governance_Clauses_by_Source!Z69),0,$G69)</f>
        <v>0</v>
      </c>
      <c r="AD69" s="134">
        <f>IF(ISBLANK(Governance_Clauses_by_Source!AA69),0,$G69)</f>
        <v>0</v>
      </c>
      <c r="AE69" s="134">
        <f>IF(ISBLANK(Governance_Clauses_by_Source!AB69),0,$G69)</f>
        <v>0</v>
      </c>
      <c r="AF69" s="134">
        <f>IF(ISBLANK(Governance_Clauses_by_Source!AC69),0,$G69)</f>
        <v>0</v>
      </c>
      <c r="AG69" s="134">
        <f>IF(ISBLANK(Governance_Clauses_by_Source!AD69),0,$G69)</f>
        <v>0</v>
      </c>
      <c r="AH69" s="134">
        <f>IF(ISBLANK(Governance_Clauses_by_Source!AE69),0,$G69)*3.5*4.5</f>
        <v>5.4782608695652177</v>
      </c>
      <c r="AI69" s="134">
        <f>IF(ISBLANK(Governance_Clauses_by_Source!AF69),0,$G69)</f>
        <v>0</v>
      </c>
      <c r="AJ69" s="134">
        <f>IF(ISBLANK(Governance_Clauses_by_Source!AG69),0,$G69)</f>
        <v>0</v>
      </c>
      <c r="AK69" s="134">
        <f>IF(ISBLANK(Governance_Clauses_by_Source!AH69),0,$G69)</f>
        <v>0</v>
      </c>
      <c r="AL69" s="134">
        <f>IF(ISBLANK(Governance_Clauses_by_Source!AI69),0,$G69)</f>
        <v>0</v>
      </c>
      <c r="AM69" s="134">
        <f>IF(ISBLANK(Governance_Clauses_by_Source!AJ69),0,$G69)</f>
        <v>0</v>
      </c>
      <c r="AN69" s="134">
        <f>IF(ISBLANK(Governance_Clauses_by_Source!AK69),0,$G69)</f>
        <v>0</v>
      </c>
      <c r="AO69" s="134">
        <f>IF(ISBLANK(Governance_Clauses_by_Source!AL69),0,$G69)</f>
        <v>0</v>
      </c>
      <c r="AP69" s="134">
        <f>IF(ISBLANK(Governance_Clauses_by_Source!AM69),0,$G69)</f>
        <v>0</v>
      </c>
      <c r="AQ69" s="134">
        <f>IF(ISBLANK(Governance_Clauses_by_Source!AN69),0,$G69)</f>
        <v>0</v>
      </c>
      <c r="AR69" s="134">
        <f>IF(ISBLANK(Governance_Clauses_by_Source!AO69),0,$G69)</f>
        <v>0</v>
      </c>
      <c r="AS69" s="134">
        <f>IF(ISBLANK(Governance_Clauses_by_Source!AP69),0,$G69)</f>
        <v>0</v>
      </c>
      <c r="AT69" s="134">
        <f>IF(ISBLANK(Governance_Clauses_by_Source!AQ69),0,$G69)</f>
        <v>0</v>
      </c>
      <c r="AU69" s="134">
        <f>IF(ISBLANK(Governance_Clauses_by_Source!AR69),0,$G69)</f>
        <v>0</v>
      </c>
      <c r="AV69" s="134">
        <f>IF(ISBLANK(Governance_Clauses_by_Source!AS69),0,$G69)</f>
        <v>0</v>
      </c>
      <c r="AW69" s="134">
        <f>IF(ISBLANK(Governance_Clauses_by_Source!AT69),0,$G69)</f>
        <v>0</v>
      </c>
      <c r="AX69" s="134">
        <f>IF(ISBLANK(Governance_Clauses_by_Source!AU69),0,$G69)</f>
        <v>0</v>
      </c>
      <c r="AY69" s="134">
        <f>IF(ISBLANK(Governance_Clauses_by_Source!AV69),0,$G69)</f>
        <v>0</v>
      </c>
      <c r="AZ69" s="134">
        <f>IF(ISBLANK(Governance_Clauses_by_Source!AW69),0,$G69)</f>
        <v>0</v>
      </c>
      <c r="BA69" s="134">
        <f>IF(ISBLANK(Governance_Clauses_by_Source!AX69),0,$G69)</f>
        <v>0</v>
      </c>
      <c r="BB69" s="134">
        <f>IF(ISBLANK(Governance_Clauses_by_Source!AY69),0,$G69)</f>
        <v>0</v>
      </c>
      <c r="BC69" s="134">
        <f>IF(ISBLANK(Governance_Clauses_by_Source!AZ69),0,$G69)</f>
        <v>0</v>
      </c>
      <c r="BD69" s="134">
        <f>IF(ISBLANK(Governance_Clauses_by_Source!BA69),0,$G69)</f>
        <v>0</v>
      </c>
      <c r="BE69" s="134">
        <f>IF(ISBLANK(Governance_Clauses_by_Source!BB69),0,$G69)</f>
        <v>0</v>
      </c>
      <c r="BF69" s="134">
        <f>IF(ISBLANK(Governance_Clauses_by_Source!BC69),0,$G69)</f>
        <v>0</v>
      </c>
      <c r="BG69" s="134">
        <f>IF(ISBLANK(Governance_Clauses_by_Source!BD69),0,$G69)</f>
        <v>0</v>
      </c>
      <c r="BH69" s="134">
        <f>IF(ISBLANK(Governance_Clauses_by_Source!BE69),0,$G69)</f>
        <v>0</v>
      </c>
      <c r="BI69" s="134">
        <f>IF(ISBLANK(Governance_Clauses_by_Source!BF69),0,$G69)</f>
        <v>0</v>
      </c>
      <c r="BJ69" s="134">
        <f>IF(ISBLANK(Governance_Clauses_by_Source!BG69),0,$G69)</f>
        <v>0</v>
      </c>
      <c r="BK69" s="134">
        <f>IF(ISBLANK(Governance_Clauses_by_Source!BH69),0,$G69)</f>
        <v>0</v>
      </c>
      <c r="BL69" s="134">
        <f>IF(ISBLANK(Governance_Clauses_by_Source!BI69),0,$G69)</f>
        <v>0</v>
      </c>
      <c r="BM69" s="134">
        <f>IF(ISBLANK(Governance_Clauses_by_Source!BJ69),0,$G69)</f>
        <v>0</v>
      </c>
      <c r="BN69" s="134">
        <f>IF(ISBLANK(Governance_Clauses_by_Source!BK69),0,$G69)</f>
        <v>0</v>
      </c>
      <c r="BO69" s="134">
        <f>IF(ISBLANK(Governance_Clauses_by_Source!BL69),0,$G69)</f>
        <v>0</v>
      </c>
      <c r="BP69" s="134">
        <f>IF(ISBLANK(Governance_Clauses_by_Source!BM69),0,$G69)</f>
        <v>0</v>
      </c>
      <c r="BQ69" s="134">
        <f>IF(ISBLANK(Governance_Clauses_by_Source!BN69),0,$G69)</f>
        <v>0</v>
      </c>
      <c r="BR69" s="134">
        <f>IF(ISBLANK(Governance_Clauses_by_Source!BO69),0,$G69)*3*4</f>
        <v>4.1739130434782608</v>
      </c>
      <c r="BS69" s="134">
        <f>IF(ISBLANK(Governance_Clauses_by_Source!BP69),0,$G69)</f>
        <v>0</v>
      </c>
      <c r="BT69" s="134">
        <f>IF(ISBLANK(Governance_Clauses_by_Source!BQ69),0,$G69)</f>
        <v>0</v>
      </c>
      <c r="BU69" s="134">
        <f>IF(ISBLANK(Governance_Clauses_by_Source!BR69),0,$G69)</f>
        <v>0</v>
      </c>
      <c r="BV69" s="134">
        <f>IF(ISBLANK(Governance_Clauses_by_Source!BS69),0,$G69)</f>
        <v>0</v>
      </c>
      <c r="BW69" s="134">
        <f>IF(ISBLANK(Governance_Clauses_by_Source!BT69),0,$G69)</f>
        <v>0</v>
      </c>
      <c r="BX69" s="134">
        <f>IF(ISBLANK(Governance_Clauses_by_Source!BU69),0,$G69)</f>
        <v>0</v>
      </c>
      <c r="BY69" s="134">
        <f>IF(ISBLANK(Governance_Clauses_by_Source!BV69),0,$G69)</f>
        <v>0</v>
      </c>
      <c r="BZ69" s="134">
        <f>IF(ISBLANK(Governance_Clauses_by_Source!BW69),0,$G69)</f>
        <v>0</v>
      </c>
      <c r="CA69" s="134">
        <f>IF(ISBLANK(Governance_Clauses_by_Source!BX69),0,$G69)</f>
        <v>0</v>
      </c>
      <c r="CB69" s="134">
        <f>IF(ISBLANK(Governance_Clauses_by_Source!BY69),0,$G69)</f>
        <v>0</v>
      </c>
      <c r="CC69" s="134">
        <f>IF(ISBLANK(Governance_Clauses_by_Source!BZ69),0,$G69)</f>
        <v>0</v>
      </c>
      <c r="CD69" s="134">
        <f>IF(ISBLANK(Governance_Clauses_by_Source!CA69),0,$G69)</f>
        <v>0</v>
      </c>
      <c r="CE69" s="134">
        <f>IF(ISBLANK(Governance_Clauses_by_Source!CB69),0,$G69)</f>
        <v>0</v>
      </c>
      <c r="CF69" s="134">
        <f>IF(ISBLANK(Governance_Clauses_by_Source!CC69),0,$G69)</f>
        <v>0</v>
      </c>
      <c r="CG69" s="134">
        <f>IF(ISBLANK(Governance_Clauses_by_Source!CD69),0,$G69)</f>
        <v>0</v>
      </c>
      <c r="CH69" s="134">
        <f>IF(ISBLANK(Governance_Clauses_by_Source!CE69),0,$G69)</f>
        <v>0</v>
      </c>
      <c r="CI69" s="134">
        <f>IF(ISBLANK(Governance_Clauses_by_Source!CF69),0,$G69)</f>
        <v>0</v>
      </c>
      <c r="CJ69" s="134">
        <f>IF(ISBLANK(Governance_Clauses_by_Source!CG69),0,$G69)</f>
        <v>0</v>
      </c>
      <c r="CK69" s="134">
        <f>IF(ISBLANK(Governance_Clauses_by_Source!CH69),0,$G69)</f>
        <v>0</v>
      </c>
      <c r="CL69" s="134">
        <f>IF(ISBLANK(Governance_Clauses_by_Source!CI69),0,$G69)</f>
        <v>0</v>
      </c>
      <c r="CM69" s="134">
        <f>IF(ISBLANK(Governance_Clauses_by_Source!CJ69),0,$G69)</f>
        <v>0</v>
      </c>
      <c r="CN69" s="134">
        <f>IF(ISBLANK(Governance_Clauses_by_Source!CK69),0,$G69)</f>
        <v>0</v>
      </c>
      <c r="CO69" s="134">
        <f>IF(ISBLANK(Governance_Clauses_by_Source!CL69),0,$G69)</f>
        <v>0</v>
      </c>
      <c r="CP69" s="134">
        <f>IF(ISBLANK(Governance_Clauses_by_Source!CM69),0,$G69)</f>
        <v>0</v>
      </c>
      <c r="CQ69" s="151">
        <f>IF(ISBLANK(Governance_Clauses_by_Source!CN69),0,$G69)</f>
        <v>0</v>
      </c>
    </row>
    <row r="70" spans="1:95">
      <c r="A70" s="2" t="s">
        <v>265</v>
      </c>
      <c r="B70" s="2" t="s">
        <v>642</v>
      </c>
      <c r="C70" s="2" t="s">
        <v>364</v>
      </c>
      <c r="D70" s="2" t="s">
        <v>361</v>
      </c>
      <c r="E70" s="2">
        <f t="shared" si="12"/>
        <v>11</v>
      </c>
      <c r="F70" s="2">
        <v>3</v>
      </c>
      <c r="G70" s="2">
        <f t="shared" si="14"/>
        <v>0.2608695652173913</v>
      </c>
      <c r="H70" s="3" t="s">
        <v>1345</v>
      </c>
      <c r="I70" s="120">
        <f>IF(ISBLANK(Governance_Clauses_by_Source!F70),0,G70)</f>
        <v>0</v>
      </c>
      <c r="J70" s="134">
        <f>IF(ISBLANK(Governance_Clauses_by_Source!G70),0,$G70)</f>
        <v>0</v>
      </c>
      <c r="K70" s="134">
        <f>IF(ISBLANK(Governance_Clauses_by_Source!H70),0,$G70)</f>
        <v>0</v>
      </c>
      <c r="L70" s="134">
        <f>IF(ISBLANK(Governance_Clauses_by_Source!I70),0,$G70)</f>
        <v>0</v>
      </c>
      <c r="M70" s="134">
        <f>IF(ISBLANK(Governance_Clauses_by_Source!J70),0,$G70)</f>
        <v>0</v>
      </c>
      <c r="N70" s="134">
        <f>IF(ISBLANK(Governance_Clauses_by_Source!K70),0,$G70)</f>
        <v>0</v>
      </c>
      <c r="O70" s="134">
        <f>IF(ISBLANK(Governance_Clauses_by_Source!L70),0,$G70)</f>
        <v>0</v>
      </c>
      <c r="P70" s="134">
        <f>IF(ISBLANK(Governance_Clauses_by_Source!M70),0,$G70)</f>
        <v>0</v>
      </c>
      <c r="Q70" s="134">
        <f>IF(ISBLANK(Governance_Clauses_by_Source!N70),0,$G70)*1.5*1</f>
        <v>0.39130434782608692</v>
      </c>
      <c r="R70" s="134">
        <f>IF(ISBLANK(Governance_Clauses_by_Source!O70),0,$G70)</f>
        <v>0</v>
      </c>
      <c r="S70" s="134">
        <f>IF(ISBLANK(Governance_Clauses_by_Source!P70),0,$G70)</f>
        <v>0</v>
      </c>
      <c r="T70" s="134">
        <f>IF(ISBLANK(Governance_Clauses_by_Source!Q70),0,$G70)*2*2</f>
        <v>1.0434782608695652</v>
      </c>
      <c r="U70" s="134">
        <f>IF(ISBLANK(Governance_Clauses_by_Source!R70),0,$G70)*2*2</f>
        <v>0</v>
      </c>
      <c r="V70" s="134">
        <f>IF(ISBLANK(Governance_Clauses_by_Source!S70),0,$G70)</f>
        <v>0</v>
      </c>
      <c r="W70" s="134">
        <f>IF(ISBLANK(Governance_Clauses_by_Source!T70),0,$G70)*1*1.01</f>
        <v>0.26347826086956522</v>
      </c>
      <c r="X70" s="134">
        <f>IF(ISBLANK(Governance_Clauses_by_Source!U70),0,$G70)</f>
        <v>0</v>
      </c>
      <c r="Y70" s="134">
        <f>IF(ISBLANK(Governance_Clauses_by_Source!V70),0,$G70)</f>
        <v>0</v>
      </c>
      <c r="Z70" s="134">
        <f>IF(ISBLANK(Governance_Clauses_by_Source!W70),0,$G70)</f>
        <v>0</v>
      </c>
      <c r="AA70" s="134">
        <f>IF(ISBLANK(Governance_Clauses_by_Source!X70),0,$G70)</f>
        <v>0</v>
      </c>
      <c r="AB70" s="134">
        <f>IF(ISBLANK(Governance_Clauses_by_Source!Y70),0,$G70)</f>
        <v>0</v>
      </c>
      <c r="AC70" s="134">
        <f>IF(ISBLANK(Governance_Clauses_by_Source!Z70),0,$G70)</f>
        <v>0</v>
      </c>
      <c r="AD70" s="134">
        <f>IF(ISBLANK(Governance_Clauses_by_Source!AA70),0,$G70)</f>
        <v>0</v>
      </c>
      <c r="AE70" s="134">
        <f>IF(ISBLANK(Governance_Clauses_by_Source!AB70),0,$G70)</f>
        <v>0</v>
      </c>
      <c r="AF70" s="134">
        <f>IF(ISBLANK(Governance_Clauses_by_Source!AC70),0,$G70)</f>
        <v>0</v>
      </c>
      <c r="AG70" s="134">
        <f>IF(ISBLANK(Governance_Clauses_by_Source!AD70),0,$G70)</f>
        <v>0</v>
      </c>
      <c r="AH70" s="134">
        <f>IF(ISBLANK(Governance_Clauses_by_Source!AE70),0,$G70)*3*5</f>
        <v>3.9130434782608692</v>
      </c>
      <c r="AI70" s="134">
        <f>IF(ISBLANK(Governance_Clauses_by_Source!AF70),0,$G70)</f>
        <v>0</v>
      </c>
      <c r="AJ70" s="134">
        <f>IF(ISBLANK(Governance_Clauses_by_Source!AG70),0,$G70)</f>
        <v>0</v>
      </c>
      <c r="AK70" s="134">
        <f>IF(ISBLANK(Governance_Clauses_by_Source!AH70),0,$G70)</f>
        <v>0</v>
      </c>
      <c r="AL70" s="134">
        <f>IF(ISBLANK(Governance_Clauses_by_Source!AI70),0,$G70)</f>
        <v>0</v>
      </c>
      <c r="AM70" s="134">
        <f>IF(ISBLANK(Governance_Clauses_by_Source!AJ70),0,$G70)</f>
        <v>0</v>
      </c>
      <c r="AN70" s="134">
        <f>IF(ISBLANK(Governance_Clauses_by_Source!AK70),0,$G70)</f>
        <v>0</v>
      </c>
      <c r="AO70" s="134">
        <f>IF(ISBLANK(Governance_Clauses_by_Source!AL70),0,$G70)</f>
        <v>0</v>
      </c>
      <c r="AP70" s="134">
        <f>IF(ISBLANK(Governance_Clauses_by_Source!AM70),0,$G70)</f>
        <v>0</v>
      </c>
      <c r="AQ70" s="134">
        <f>IF(ISBLANK(Governance_Clauses_by_Source!AN70),0,$G70)</f>
        <v>0</v>
      </c>
      <c r="AR70" s="134">
        <f>IF(ISBLANK(Governance_Clauses_by_Source!AO70),0,$G70)</f>
        <v>0</v>
      </c>
      <c r="AS70" s="134">
        <f>IF(ISBLANK(Governance_Clauses_by_Source!AP70),0,$G70)</f>
        <v>0</v>
      </c>
      <c r="AT70" s="134">
        <f>IF(ISBLANK(Governance_Clauses_by_Source!AQ70),0,$G70)</f>
        <v>0</v>
      </c>
      <c r="AU70" s="134">
        <f>IF(ISBLANK(Governance_Clauses_by_Source!AR70),0,$G70)</f>
        <v>0</v>
      </c>
      <c r="AV70" s="134">
        <f>IF(ISBLANK(Governance_Clauses_by_Source!AS70),0,$G70)</f>
        <v>0</v>
      </c>
      <c r="AW70" s="134">
        <f>IF(ISBLANK(Governance_Clauses_by_Source!AT70),0,$G70)</f>
        <v>0</v>
      </c>
      <c r="AX70" s="134">
        <f>IF(ISBLANK(Governance_Clauses_by_Source!AU70),0,$G70)</f>
        <v>0</v>
      </c>
      <c r="AY70" s="134">
        <f>IF(ISBLANK(Governance_Clauses_by_Source!AV70),0,$G70)</f>
        <v>0</v>
      </c>
      <c r="AZ70" s="134">
        <f>IF(ISBLANK(Governance_Clauses_by_Source!AW70),0,$G70)</f>
        <v>0</v>
      </c>
      <c r="BA70" s="134">
        <f>IF(ISBLANK(Governance_Clauses_by_Source!AX70),0,$G70)</f>
        <v>0</v>
      </c>
      <c r="BB70" s="134">
        <f>IF(ISBLANK(Governance_Clauses_by_Source!AY70),0,$G70)*0.2*0.2</f>
        <v>1.0434782608695653E-2</v>
      </c>
      <c r="BC70" s="134">
        <f>IF(ISBLANK(Governance_Clauses_by_Source!AZ70),0,$G70)</f>
        <v>0</v>
      </c>
      <c r="BD70" s="134">
        <f>IF(ISBLANK(Governance_Clauses_by_Source!BA70),0,$G70)</f>
        <v>0</v>
      </c>
      <c r="BE70" s="134">
        <f>IF(ISBLANK(Governance_Clauses_by_Source!BB70),0,$G70)</f>
        <v>0</v>
      </c>
      <c r="BF70" s="134">
        <f>IF(ISBLANK(Governance_Clauses_by_Source!BC70),0,$G70)</f>
        <v>0</v>
      </c>
      <c r="BG70" s="134">
        <f>IF(ISBLANK(Governance_Clauses_by_Source!BD70),0,$G70)</f>
        <v>0</v>
      </c>
      <c r="BH70" s="134">
        <f>IF(ISBLANK(Governance_Clauses_by_Source!BE70),0,$G70)</f>
        <v>0</v>
      </c>
      <c r="BI70" s="134">
        <f>IF(ISBLANK(Governance_Clauses_by_Source!BF70),0,$G70)</f>
        <v>0</v>
      </c>
      <c r="BJ70" s="134">
        <f>IF(ISBLANK(Governance_Clauses_by_Source!BG70),0,$G70)</f>
        <v>0</v>
      </c>
      <c r="BK70" s="134">
        <f>IF(ISBLANK(Governance_Clauses_by_Source!BH70),0,$G70)</f>
        <v>0</v>
      </c>
      <c r="BL70" s="134">
        <f>IF(ISBLANK(Governance_Clauses_by_Source!BI70),0,$G70)</f>
        <v>0</v>
      </c>
      <c r="BM70" s="134">
        <f>IF(ISBLANK(Governance_Clauses_by_Source!BJ70),0,$G70)*1*4</f>
        <v>1.0434782608695652</v>
      </c>
      <c r="BN70" s="134">
        <f>IF(ISBLANK(Governance_Clauses_by_Source!BK70),0,$G70)*3*5</f>
        <v>3.9130434782608692</v>
      </c>
      <c r="BO70" s="134">
        <f>IF(ISBLANK(Governance_Clauses_by_Source!BL70),0,$G70)</f>
        <v>0</v>
      </c>
      <c r="BP70" s="134">
        <f>IF(ISBLANK(Governance_Clauses_by_Source!BM70),0,$G70)</f>
        <v>0</v>
      </c>
      <c r="BQ70" s="134">
        <f>IF(ISBLANK(Governance_Clauses_by_Source!BN70),0,$G70)</f>
        <v>0</v>
      </c>
      <c r="BR70" s="134">
        <f>IF(ISBLANK(Governance_Clauses_by_Source!BO70),0,$G70)</f>
        <v>0</v>
      </c>
      <c r="BS70" s="134">
        <f>IF(ISBLANK(Governance_Clauses_by_Source!BP70),0,$G70)*3*4</f>
        <v>3.1304347826086953</v>
      </c>
      <c r="BT70" s="134">
        <f>IF(ISBLANK(Governance_Clauses_by_Source!BQ70),0,$G70)</f>
        <v>0</v>
      </c>
      <c r="BU70" s="134">
        <f>IF(ISBLANK(Governance_Clauses_by_Source!BR70),0,$G70)</f>
        <v>0</v>
      </c>
      <c r="BV70" s="134">
        <f>IF(ISBLANK(Governance_Clauses_by_Source!BS70),0,$G70)*2*3</f>
        <v>1.5652173913043477</v>
      </c>
      <c r="BW70" s="134">
        <f>IF(ISBLANK(Governance_Clauses_by_Source!BT70),0,$G70)</f>
        <v>0</v>
      </c>
      <c r="BX70" s="134">
        <f>IF(ISBLANK(Governance_Clauses_by_Source!BU70),0,$G70)</f>
        <v>0</v>
      </c>
      <c r="BY70" s="134">
        <f>IF(ISBLANK(Governance_Clauses_by_Source!BV70),0,$G70)</f>
        <v>0</v>
      </c>
      <c r="BZ70" s="134">
        <f>IF(ISBLANK(Governance_Clauses_by_Source!BW70),0,$G70)</f>
        <v>0</v>
      </c>
      <c r="CA70" s="134">
        <f>IF(ISBLANK(Governance_Clauses_by_Source!BX70),0,$G70)*2*2</f>
        <v>1.0434782608695652</v>
      </c>
      <c r="CB70" s="134">
        <f>IF(ISBLANK(Governance_Clauses_by_Source!BY70),0,$G70)</f>
        <v>0</v>
      </c>
      <c r="CC70" s="134">
        <f>IF(ISBLANK(Governance_Clauses_by_Source!BZ70),0,$G70)</f>
        <v>0</v>
      </c>
      <c r="CD70" s="134">
        <f>IF(ISBLANK(Governance_Clauses_by_Source!CA70),0,$G70)</f>
        <v>0</v>
      </c>
      <c r="CE70" s="134">
        <f>IF(ISBLANK(Governance_Clauses_by_Source!CB70),0,$G70)*3*4</f>
        <v>3.1304347826086953</v>
      </c>
      <c r="CF70" s="134">
        <f>IF(ISBLANK(Governance_Clauses_by_Source!CC70),0,$G70)</f>
        <v>0</v>
      </c>
      <c r="CG70" s="134">
        <f>IF(ISBLANK(Governance_Clauses_by_Source!CD70),0,$G70)</f>
        <v>0</v>
      </c>
      <c r="CH70" s="134">
        <f>IF(ISBLANK(Governance_Clauses_by_Source!CE70),0,$G70)</f>
        <v>0</v>
      </c>
      <c r="CI70" s="134">
        <f>IF(ISBLANK(Governance_Clauses_by_Source!CF70),0,$G70)</f>
        <v>0</v>
      </c>
      <c r="CJ70" s="134">
        <f>IF(ISBLANK(Governance_Clauses_by_Source!CG70),0,$G70)</f>
        <v>0</v>
      </c>
      <c r="CK70" s="134">
        <f>IF(ISBLANK(Governance_Clauses_by_Source!CH70),0,$G70)</f>
        <v>0</v>
      </c>
      <c r="CL70" s="134">
        <f>IF(ISBLANK(Governance_Clauses_by_Source!CI70),0,$G70)</f>
        <v>0</v>
      </c>
      <c r="CM70" s="134">
        <f>IF(ISBLANK(Governance_Clauses_by_Source!CJ70),0,$G70)</f>
        <v>0</v>
      </c>
      <c r="CN70" s="134">
        <f>IF(ISBLANK(Governance_Clauses_by_Source!CK70),0,$G70)</f>
        <v>0</v>
      </c>
      <c r="CO70" s="134">
        <f>IF(ISBLANK(Governance_Clauses_by_Source!CL70),0,$G70)</f>
        <v>0</v>
      </c>
      <c r="CP70" s="134">
        <f>IF(ISBLANK(Governance_Clauses_by_Source!CM70),0,$G70)</f>
        <v>0</v>
      </c>
      <c r="CQ70" s="151">
        <f>IF(ISBLANK(Governance_Clauses_by_Source!CN70),0,$G70)</f>
        <v>0</v>
      </c>
    </row>
    <row r="71" spans="1:95">
      <c r="A71" s="2" t="s">
        <v>265</v>
      </c>
      <c r="B71" s="2" t="s">
        <v>642</v>
      </c>
      <c r="C71" s="2" t="s">
        <v>273</v>
      </c>
      <c r="D71" s="2" t="s">
        <v>618</v>
      </c>
      <c r="E71" s="2">
        <f t="shared" si="12"/>
        <v>3</v>
      </c>
      <c r="F71" s="2">
        <v>4</v>
      </c>
      <c r="G71" s="2">
        <f t="shared" si="14"/>
        <v>0.34782608695652173</v>
      </c>
      <c r="H71" s="3" t="s">
        <v>957</v>
      </c>
      <c r="I71" s="120">
        <f>IF(ISBLANK(Governance_Clauses_by_Source!F71),0,G71)</f>
        <v>0</v>
      </c>
      <c r="J71" s="134">
        <f>IF(ISBLANK(Governance_Clauses_by_Source!G71),0,$G71)</f>
        <v>0</v>
      </c>
      <c r="K71" s="134">
        <f>IF(ISBLANK(Governance_Clauses_by_Source!H71),0,$G71)</f>
        <v>0</v>
      </c>
      <c r="L71" s="134">
        <f>IF(ISBLANK(Governance_Clauses_by_Source!I71),0,$G71)</f>
        <v>0</v>
      </c>
      <c r="M71" s="134">
        <f>IF(ISBLANK(Governance_Clauses_by_Source!J71),0,$G71)</f>
        <v>0</v>
      </c>
      <c r="N71" s="134">
        <f>IF(ISBLANK(Governance_Clauses_by_Source!K71),0,$G71)</f>
        <v>0</v>
      </c>
      <c r="O71" s="134">
        <f>IF(ISBLANK(Governance_Clauses_by_Source!L71),0,$G71)</f>
        <v>0</v>
      </c>
      <c r="P71" s="134">
        <f>IF(ISBLANK(Governance_Clauses_by_Source!M71),0,$G71)</f>
        <v>0</v>
      </c>
      <c r="Q71" s="134">
        <f>IF(ISBLANK(Governance_Clauses_by_Source!N71),0,$G71)</f>
        <v>0</v>
      </c>
      <c r="R71" s="134">
        <f>IF(ISBLANK(Governance_Clauses_by_Source!O71),0,$G71)</f>
        <v>0</v>
      </c>
      <c r="S71" s="134">
        <f>IF(ISBLANK(Governance_Clauses_by_Source!P71),0,$G71)</f>
        <v>0</v>
      </c>
      <c r="T71" s="134">
        <f>IF(ISBLANK(Governance_Clauses_by_Source!Q71),0,$G71)</f>
        <v>0</v>
      </c>
      <c r="U71" s="134">
        <f>IF(ISBLANK(Governance_Clauses_by_Source!R71),0,$G71)</f>
        <v>0</v>
      </c>
      <c r="V71" s="134">
        <f>IF(ISBLANK(Governance_Clauses_by_Source!S71),0,$G71)</f>
        <v>0</v>
      </c>
      <c r="W71" s="134">
        <f>IF(ISBLANK(Governance_Clauses_by_Source!T71),0,$G71)</f>
        <v>0</v>
      </c>
      <c r="X71" s="134">
        <f>IF(ISBLANK(Governance_Clauses_by_Source!U71),0,$G71)</f>
        <v>0</v>
      </c>
      <c r="Y71" s="134">
        <f>IF(ISBLANK(Governance_Clauses_by_Source!V71),0,$G71)</f>
        <v>0</v>
      </c>
      <c r="Z71" s="134">
        <f>IF(ISBLANK(Governance_Clauses_by_Source!W71),0,$G71)</f>
        <v>0</v>
      </c>
      <c r="AA71" s="134">
        <f>IF(ISBLANK(Governance_Clauses_by_Source!X71),0,$G71)</f>
        <v>0</v>
      </c>
      <c r="AB71" s="134">
        <f>IF(ISBLANK(Governance_Clauses_by_Source!Y71),0,$G71)</f>
        <v>0</v>
      </c>
      <c r="AC71" s="134">
        <f>IF(ISBLANK(Governance_Clauses_by_Source!Z71),0,$G71)</f>
        <v>0</v>
      </c>
      <c r="AD71" s="134">
        <f>IF(ISBLANK(Governance_Clauses_by_Source!AA71),0,$G71)</f>
        <v>0</v>
      </c>
      <c r="AE71" s="134">
        <f>IF(ISBLANK(Governance_Clauses_by_Source!AB71),0,$G71)</f>
        <v>0</v>
      </c>
      <c r="AF71" s="134">
        <f>IF(ISBLANK(Governance_Clauses_by_Source!AC71),0,$G71)</f>
        <v>0</v>
      </c>
      <c r="AG71" s="134">
        <f>IF(ISBLANK(Governance_Clauses_by_Source!AD71),0,$G71)</f>
        <v>0</v>
      </c>
      <c r="AH71" s="134">
        <f>IF(ISBLANK(Governance_Clauses_by_Source!AE71),0,$G71)*2*3.5</f>
        <v>2.4347826086956523</v>
      </c>
      <c r="AI71" s="134">
        <f>IF(ISBLANK(Governance_Clauses_by_Source!AF71),0,$G71)</f>
        <v>0</v>
      </c>
      <c r="AJ71" s="134">
        <f>IF(ISBLANK(Governance_Clauses_by_Source!AG71),0,$G71)</f>
        <v>0</v>
      </c>
      <c r="AK71" s="134">
        <f>IF(ISBLANK(Governance_Clauses_by_Source!AH71),0,$G71)</f>
        <v>0</v>
      </c>
      <c r="AL71" s="134">
        <f>IF(ISBLANK(Governance_Clauses_by_Source!AI71),0,$G71)</f>
        <v>0</v>
      </c>
      <c r="AM71" s="134">
        <f>IF(ISBLANK(Governance_Clauses_by_Source!AJ71),0,$G71)</f>
        <v>0</v>
      </c>
      <c r="AN71" s="134">
        <f>IF(ISBLANK(Governance_Clauses_by_Source!AK71),0,$G71)</f>
        <v>0</v>
      </c>
      <c r="AO71" s="134">
        <f>IF(ISBLANK(Governance_Clauses_by_Source!AL71),0,$G71)</f>
        <v>0</v>
      </c>
      <c r="AP71" s="134">
        <f>IF(ISBLANK(Governance_Clauses_by_Source!AM71),0,$G71)</f>
        <v>0</v>
      </c>
      <c r="AQ71" s="134">
        <f>IF(ISBLANK(Governance_Clauses_by_Source!AN71),0,$G71)</f>
        <v>0</v>
      </c>
      <c r="AR71" s="134">
        <f>IF(ISBLANK(Governance_Clauses_by_Source!AO71),0,$G71)</f>
        <v>0</v>
      </c>
      <c r="AS71" s="134">
        <f>IF(ISBLANK(Governance_Clauses_by_Source!AP71),0,$G71)</f>
        <v>0</v>
      </c>
      <c r="AT71" s="134">
        <f>IF(ISBLANK(Governance_Clauses_by_Source!AQ71),0,$G71)</f>
        <v>0</v>
      </c>
      <c r="AU71" s="134">
        <f>IF(ISBLANK(Governance_Clauses_by_Source!AR71),0,$G71)</f>
        <v>0</v>
      </c>
      <c r="AV71" s="134">
        <f>IF(ISBLANK(Governance_Clauses_by_Source!AS71),0,$G71)</f>
        <v>0</v>
      </c>
      <c r="AW71" s="134">
        <f>IF(ISBLANK(Governance_Clauses_by_Source!AT71),0,$G71)</f>
        <v>0</v>
      </c>
      <c r="AX71" s="134">
        <f>IF(ISBLANK(Governance_Clauses_by_Source!AU71),0,$G71)</f>
        <v>0</v>
      </c>
      <c r="AY71" s="134">
        <f>IF(ISBLANK(Governance_Clauses_by_Source!AV71),0,$G71)</f>
        <v>0</v>
      </c>
      <c r="AZ71" s="134">
        <f>IF(ISBLANK(Governance_Clauses_by_Source!AW71),0,$G71)</f>
        <v>0</v>
      </c>
      <c r="BA71" s="134">
        <f>IF(ISBLANK(Governance_Clauses_by_Source!AX71),0,$G71)</f>
        <v>0</v>
      </c>
      <c r="BB71" s="134">
        <f>IF(ISBLANK(Governance_Clauses_by_Source!AY71),0,$G71)</f>
        <v>0</v>
      </c>
      <c r="BC71" s="134">
        <f>IF(ISBLANK(Governance_Clauses_by_Source!AZ71),0,$G71)</f>
        <v>0</v>
      </c>
      <c r="BD71" s="134">
        <f>IF(ISBLANK(Governance_Clauses_by_Source!BA71),0,$G71)</f>
        <v>0</v>
      </c>
      <c r="BE71" s="134">
        <f>IF(ISBLANK(Governance_Clauses_by_Source!BB71),0,$G71)</f>
        <v>0</v>
      </c>
      <c r="BF71" s="134">
        <f>IF(ISBLANK(Governance_Clauses_by_Source!BC71),0,$G71)</f>
        <v>0</v>
      </c>
      <c r="BG71" s="134">
        <f>IF(ISBLANK(Governance_Clauses_by_Source!BD71),0,$G71)</f>
        <v>0</v>
      </c>
      <c r="BH71" s="134">
        <f>IF(ISBLANK(Governance_Clauses_by_Source!BE71),0,$G71)</f>
        <v>0</v>
      </c>
      <c r="BI71" s="134">
        <f>IF(ISBLANK(Governance_Clauses_by_Source!BF71),0,$G71)</f>
        <v>0</v>
      </c>
      <c r="BJ71" s="134">
        <f>IF(ISBLANK(Governance_Clauses_by_Source!BG71),0,$G71)</f>
        <v>0</v>
      </c>
      <c r="BK71" s="134">
        <f>IF(ISBLANK(Governance_Clauses_by_Source!BH71),0,$G71)</f>
        <v>0</v>
      </c>
      <c r="BL71" s="134">
        <f>IF(ISBLANK(Governance_Clauses_by_Source!BI71),0,$G71)*3*3</f>
        <v>3.1304347826086953</v>
      </c>
      <c r="BM71" s="134">
        <f>IF(ISBLANK(Governance_Clauses_by_Source!BJ71),0,$G71)</f>
        <v>0</v>
      </c>
      <c r="BN71" s="134">
        <f>IF(ISBLANK(Governance_Clauses_by_Source!BK71),0,$G71)</f>
        <v>0</v>
      </c>
      <c r="BO71" s="134">
        <f>IF(ISBLANK(Governance_Clauses_by_Source!BL71),0,$G71)</f>
        <v>0</v>
      </c>
      <c r="BP71" s="134">
        <f>IF(ISBLANK(Governance_Clauses_by_Source!BM71),0,$G71)</f>
        <v>0</v>
      </c>
      <c r="BQ71" s="134">
        <f>IF(ISBLANK(Governance_Clauses_by_Source!BN71),0,$G71)</f>
        <v>0</v>
      </c>
      <c r="BR71" s="134">
        <f>IF(ISBLANK(Governance_Clauses_by_Source!BO71),0,$G71)</f>
        <v>0</v>
      </c>
      <c r="BS71" s="134">
        <f>IF(ISBLANK(Governance_Clauses_by_Source!BP71),0,$G71)</f>
        <v>0</v>
      </c>
      <c r="BT71" s="134">
        <f>IF(ISBLANK(Governance_Clauses_by_Source!BQ71),0,$G71)</f>
        <v>0</v>
      </c>
      <c r="BU71" s="134">
        <f>IF(ISBLANK(Governance_Clauses_by_Source!BR71),0,$G71)</f>
        <v>0</v>
      </c>
      <c r="BV71" s="134">
        <f>IF(ISBLANK(Governance_Clauses_by_Source!BS71),0,$G71)*2*1</f>
        <v>0.69565217391304346</v>
      </c>
      <c r="BW71" s="134">
        <f>IF(ISBLANK(Governance_Clauses_by_Source!BT71),0,$G71)</f>
        <v>0</v>
      </c>
      <c r="BX71" s="134">
        <f>IF(ISBLANK(Governance_Clauses_by_Source!BU71),0,$G71)</f>
        <v>0</v>
      </c>
      <c r="BY71" s="134">
        <f>IF(ISBLANK(Governance_Clauses_by_Source!BV71),0,$G71)</f>
        <v>0</v>
      </c>
      <c r="BZ71" s="134">
        <f>IF(ISBLANK(Governance_Clauses_by_Source!BW71),0,$G71)</f>
        <v>0</v>
      </c>
      <c r="CA71" s="134">
        <f>IF(ISBLANK(Governance_Clauses_by_Source!BX71),0,$G71)</f>
        <v>0</v>
      </c>
      <c r="CB71" s="134">
        <f>IF(ISBLANK(Governance_Clauses_by_Source!BY71),0,$G71)</f>
        <v>0</v>
      </c>
      <c r="CC71" s="134">
        <f>IF(ISBLANK(Governance_Clauses_by_Source!BZ71),0,$G71)</f>
        <v>0</v>
      </c>
      <c r="CD71" s="134">
        <f>IF(ISBLANK(Governance_Clauses_by_Source!CA71),0,$G71)</f>
        <v>0</v>
      </c>
      <c r="CE71" s="134">
        <f>IF(ISBLANK(Governance_Clauses_by_Source!CB71),0,$G71)</f>
        <v>0</v>
      </c>
      <c r="CF71" s="134">
        <f>IF(ISBLANK(Governance_Clauses_by_Source!CC71),0,$G71)</f>
        <v>0</v>
      </c>
      <c r="CG71" s="134">
        <f>IF(ISBLANK(Governance_Clauses_by_Source!CD71),0,$G71)</f>
        <v>0</v>
      </c>
      <c r="CH71" s="134">
        <f>IF(ISBLANK(Governance_Clauses_by_Source!CE71),0,$G71)</f>
        <v>0</v>
      </c>
      <c r="CI71" s="134">
        <f>IF(ISBLANK(Governance_Clauses_by_Source!CF71),0,$G71)</f>
        <v>0</v>
      </c>
      <c r="CJ71" s="134">
        <f>IF(ISBLANK(Governance_Clauses_by_Source!CG71),0,$G71)</f>
        <v>0</v>
      </c>
      <c r="CK71" s="134">
        <f>IF(ISBLANK(Governance_Clauses_by_Source!CH71),0,$G71)</f>
        <v>0</v>
      </c>
      <c r="CL71" s="134">
        <f>IF(ISBLANK(Governance_Clauses_by_Source!CI71),0,$G71)</f>
        <v>0</v>
      </c>
      <c r="CM71" s="134">
        <f>IF(ISBLANK(Governance_Clauses_by_Source!CJ71),0,$G71)</f>
        <v>0</v>
      </c>
      <c r="CN71" s="134">
        <f>IF(ISBLANK(Governance_Clauses_by_Source!CK71),0,$G71)</f>
        <v>0</v>
      </c>
      <c r="CO71" s="134">
        <f>IF(ISBLANK(Governance_Clauses_by_Source!CL71),0,$G71)</f>
        <v>0</v>
      </c>
      <c r="CP71" s="134">
        <f>IF(ISBLANK(Governance_Clauses_by_Source!CM71),0,$G71)</f>
        <v>0</v>
      </c>
      <c r="CQ71" s="151">
        <f>IF(ISBLANK(Governance_Clauses_by_Source!CN71),0,$G71)</f>
        <v>0</v>
      </c>
    </row>
    <row r="72" spans="1:95">
      <c r="A72" s="2" t="s">
        <v>268</v>
      </c>
      <c r="B72" s="2" t="s">
        <v>1051</v>
      </c>
      <c r="C72" s="2" t="s">
        <v>607</v>
      </c>
      <c r="D72" s="2" t="s">
        <v>356</v>
      </c>
      <c r="E72" s="2">
        <f t="shared" si="12"/>
        <v>3</v>
      </c>
      <c r="F72" s="2">
        <v>5</v>
      </c>
      <c r="G72" s="2">
        <f>F72/SUM($F$72:$F$123)*4</f>
        <v>0.1</v>
      </c>
      <c r="H72" s="3" t="s">
        <v>1136</v>
      </c>
      <c r="I72" s="120">
        <f>IF(ISBLANK(Governance_Clauses_by_Source!F72),0,G72)</f>
        <v>0</v>
      </c>
      <c r="J72" s="134">
        <f>IF(ISBLANK(Governance_Clauses_by_Source!G72),0,$G72)</f>
        <v>0</v>
      </c>
      <c r="K72" s="134">
        <f>IF(ISBLANK(Governance_Clauses_by_Source!H72),0,$G72)</f>
        <v>0</v>
      </c>
      <c r="L72" s="134">
        <f>IF(ISBLANK(Governance_Clauses_by_Source!I72),0,$G72)</f>
        <v>0</v>
      </c>
      <c r="M72" s="134">
        <f>IF(ISBLANK(Governance_Clauses_by_Source!J72),0,$G72)</f>
        <v>0</v>
      </c>
      <c r="N72" s="134">
        <f>IF(ISBLANK(Governance_Clauses_by_Source!K72),0,$G72)</f>
        <v>0</v>
      </c>
      <c r="O72" s="134">
        <f>IF(ISBLANK(Governance_Clauses_by_Source!L72),0,$G72)</f>
        <v>0</v>
      </c>
      <c r="P72" s="134">
        <f>IF(ISBLANK(Governance_Clauses_by_Source!M72),0,$G72)</f>
        <v>0</v>
      </c>
      <c r="Q72" s="134">
        <f>IF(ISBLANK(Governance_Clauses_by_Source!N72),0,$G72)</f>
        <v>0</v>
      </c>
      <c r="R72" s="134">
        <f>IF(ISBLANK(Governance_Clauses_by_Source!O72),0,$G72)</f>
        <v>0</v>
      </c>
      <c r="S72" s="134">
        <f>IF(ISBLANK(Governance_Clauses_by_Source!P72),0,$G72)</f>
        <v>0</v>
      </c>
      <c r="T72" s="134">
        <f>IF(ISBLANK(Governance_Clauses_by_Source!Q72),0,$G72)</f>
        <v>0</v>
      </c>
      <c r="U72" s="134">
        <f>IF(ISBLANK(Governance_Clauses_by_Source!R72),0,$G72)</f>
        <v>0</v>
      </c>
      <c r="V72" s="134">
        <f>IF(ISBLANK(Governance_Clauses_by_Source!S72),0,$G72)</f>
        <v>0</v>
      </c>
      <c r="W72" s="134">
        <f>IF(ISBLANK(Governance_Clauses_by_Source!T72),0,$G72)</f>
        <v>0</v>
      </c>
      <c r="X72" s="134">
        <f>IF(ISBLANK(Governance_Clauses_by_Source!U72),0,$G72)</f>
        <v>0</v>
      </c>
      <c r="Y72" s="134">
        <f>IF(ISBLANK(Governance_Clauses_by_Source!V72),0,$G72)</f>
        <v>0</v>
      </c>
      <c r="Z72" s="134">
        <f>IF(ISBLANK(Governance_Clauses_by_Source!W72),0,$G72)</f>
        <v>0</v>
      </c>
      <c r="AA72" s="134">
        <f>IF(ISBLANK(Governance_Clauses_by_Source!X72),0,$G72)</f>
        <v>0</v>
      </c>
      <c r="AB72" s="134">
        <f>IF(ISBLANK(Governance_Clauses_by_Source!Y72),0,$G72)</f>
        <v>0</v>
      </c>
      <c r="AC72" s="134">
        <f>IF(ISBLANK(Governance_Clauses_by_Source!Z72),0,$G72)</f>
        <v>0</v>
      </c>
      <c r="AD72" s="134">
        <f>IF(ISBLANK(Governance_Clauses_by_Source!AA72),0,$G72)</f>
        <v>0</v>
      </c>
      <c r="AE72" s="134">
        <f>IF(ISBLANK(Governance_Clauses_by_Source!AB72),0,$G72)</f>
        <v>0</v>
      </c>
      <c r="AF72" s="134">
        <f>IF(ISBLANK(Governance_Clauses_by_Source!AC72),0,$G72)</f>
        <v>0</v>
      </c>
      <c r="AG72" s="134">
        <f>IF(ISBLANK(Governance_Clauses_by_Source!AD72),0,$G72)</f>
        <v>0</v>
      </c>
      <c r="AH72" s="134">
        <f>IF(ISBLANK(Governance_Clauses_by_Source!AE72),0,$G72)</f>
        <v>0</v>
      </c>
      <c r="AI72" s="134">
        <f>IF(ISBLANK(Governance_Clauses_by_Source!AF72),0,$G72)</f>
        <v>0</v>
      </c>
      <c r="AJ72" s="134">
        <f>IF(ISBLANK(Governance_Clauses_by_Source!AG72),0,$G72)</f>
        <v>0</v>
      </c>
      <c r="AK72" s="134">
        <f>IF(ISBLANK(Governance_Clauses_by_Source!AH72),0,$G72)</f>
        <v>0</v>
      </c>
      <c r="AL72" s="134">
        <f>IF(ISBLANK(Governance_Clauses_by_Source!AI72),0,$G72)</f>
        <v>0</v>
      </c>
      <c r="AM72" s="134">
        <f>IF(ISBLANK(Governance_Clauses_by_Source!AJ72),0,$G72)</f>
        <v>0</v>
      </c>
      <c r="AN72" s="134">
        <f>IF(ISBLANK(Governance_Clauses_by_Source!AK72),0,$G72)</f>
        <v>0</v>
      </c>
      <c r="AO72" s="134">
        <f>IF(ISBLANK(Governance_Clauses_by_Source!AL72),0,$G72)</f>
        <v>0</v>
      </c>
      <c r="AP72" s="134">
        <f>IF(ISBLANK(Governance_Clauses_by_Source!AM72),0,$G72)</f>
        <v>0</v>
      </c>
      <c r="AQ72" s="134">
        <f>IF(ISBLANK(Governance_Clauses_by_Source!AN72),0,$G72)</f>
        <v>0</v>
      </c>
      <c r="AR72" s="134">
        <f>IF(ISBLANK(Governance_Clauses_by_Source!AO72),0,$G72)</f>
        <v>0</v>
      </c>
      <c r="AS72" s="134">
        <f>IF(ISBLANK(Governance_Clauses_by_Source!AP72),0,$G72)</f>
        <v>0</v>
      </c>
      <c r="AT72" s="134">
        <f>IF(ISBLANK(Governance_Clauses_by_Source!AQ72),0,$G72)</f>
        <v>0</v>
      </c>
      <c r="AU72" s="134">
        <f>IF(ISBLANK(Governance_Clauses_by_Source!AR72),0,$G72)</f>
        <v>0</v>
      </c>
      <c r="AV72" s="134">
        <f>IF(ISBLANK(Governance_Clauses_by_Source!AS72),0,$G72)</f>
        <v>0</v>
      </c>
      <c r="AW72" s="134">
        <f>IF(ISBLANK(Governance_Clauses_by_Source!AT72),0,$G72)</f>
        <v>0</v>
      </c>
      <c r="AX72" s="134">
        <f>IF(ISBLANK(Governance_Clauses_by_Source!AU72),0,$G72)</f>
        <v>0</v>
      </c>
      <c r="AY72" s="134">
        <f>IF(ISBLANK(Governance_Clauses_by_Source!AV72),0,$G72)</f>
        <v>0</v>
      </c>
      <c r="AZ72" s="134">
        <f>IF(ISBLANK(Governance_Clauses_by_Source!AW72),0,$G72)</f>
        <v>0</v>
      </c>
      <c r="BA72" s="134">
        <f>IF(ISBLANK(Governance_Clauses_by_Source!AX72),0,$G72)</f>
        <v>0</v>
      </c>
      <c r="BB72" s="134">
        <f>IF(ISBLANK(Governance_Clauses_by_Source!AY72),0,$G72)</f>
        <v>0</v>
      </c>
      <c r="BC72" s="134">
        <f>IF(ISBLANK(Governance_Clauses_by_Source!AZ72),0,$G72)</f>
        <v>0</v>
      </c>
      <c r="BD72" s="134">
        <f>IF(ISBLANK(Governance_Clauses_by_Source!BA72),0,$G72)</f>
        <v>0</v>
      </c>
      <c r="BE72" s="134">
        <f>IF(ISBLANK(Governance_Clauses_by_Source!BB72),0,$G72)</f>
        <v>0</v>
      </c>
      <c r="BF72" s="134">
        <f>IF(ISBLANK(Governance_Clauses_by_Source!BC72),0,$G72)</f>
        <v>0</v>
      </c>
      <c r="BG72" s="134">
        <f>IF(ISBLANK(Governance_Clauses_by_Source!BD72),0,$G72)</f>
        <v>0</v>
      </c>
      <c r="BH72" s="134">
        <f>IF(ISBLANK(Governance_Clauses_by_Source!BE72),0,$G72)</f>
        <v>0</v>
      </c>
      <c r="BI72" s="134">
        <f>IF(ISBLANK(Governance_Clauses_by_Source!BF72),0,$G72)</f>
        <v>0</v>
      </c>
      <c r="BJ72" s="134">
        <f>IF(ISBLANK(Governance_Clauses_by_Source!BG72),0,$G72)</f>
        <v>0</v>
      </c>
      <c r="BK72" s="134">
        <f>IF(ISBLANK(Governance_Clauses_by_Source!BH72),0,$G72)</f>
        <v>0</v>
      </c>
      <c r="BL72" s="134">
        <f>IF(ISBLANK(Governance_Clauses_by_Source!BI72),0,$G72)</f>
        <v>0</v>
      </c>
      <c r="BM72" s="134">
        <f>IF(ISBLANK(Governance_Clauses_by_Source!BJ72),0,$G72)</f>
        <v>0</v>
      </c>
      <c r="BN72" s="134">
        <f>IF(ISBLANK(Governance_Clauses_by_Source!BK72),0,$G72)</f>
        <v>0</v>
      </c>
      <c r="BO72" s="134">
        <f>IF(ISBLANK(Governance_Clauses_by_Source!BL72),0,$G72)</f>
        <v>0</v>
      </c>
      <c r="BP72" s="134">
        <f>IF(ISBLANK(Governance_Clauses_by_Source!BM72),0,$G72)</f>
        <v>0</v>
      </c>
      <c r="BQ72" s="134">
        <f>IF(ISBLANK(Governance_Clauses_by_Source!BN72),0,$G72)</f>
        <v>0</v>
      </c>
      <c r="BR72" s="134">
        <f>IF(ISBLANK(Governance_Clauses_by_Source!BO72),0,$G72)</f>
        <v>0</v>
      </c>
      <c r="BS72" s="134">
        <f>IF(ISBLANK(Governance_Clauses_by_Source!BP72),0,$G72)*3*4</f>
        <v>1.2000000000000002</v>
      </c>
      <c r="BT72" s="134">
        <f>IF(ISBLANK(Governance_Clauses_by_Source!BQ72),0,$G72)</f>
        <v>0</v>
      </c>
      <c r="BU72" s="134">
        <f>IF(ISBLANK(Governance_Clauses_by_Source!BR72),0,$G72)</f>
        <v>0</v>
      </c>
      <c r="BV72" s="134">
        <f>IF(ISBLANK(Governance_Clauses_by_Source!BS72),0,$G72)*3*4</f>
        <v>1.2000000000000002</v>
      </c>
      <c r="BW72" s="134">
        <f>IF(ISBLANK(Governance_Clauses_by_Source!BT72),0,$G72)</f>
        <v>0</v>
      </c>
      <c r="BX72" s="134">
        <f>IF(ISBLANK(Governance_Clauses_by_Source!BU72),0,$G72)*2*2</f>
        <v>0.4</v>
      </c>
      <c r="BY72" s="134">
        <f>IF(ISBLANK(Governance_Clauses_by_Source!BV72),0,$G72)</f>
        <v>0</v>
      </c>
      <c r="BZ72" s="134">
        <f>IF(ISBLANK(Governance_Clauses_by_Source!BW72),0,$G72)</f>
        <v>0</v>
      </c>
      <c r="CA72" s="134">
        <f>IF(ISBLANK(Governance_Clauses_by_Source!BX72),0,$G72)</f>
        <v>0</v>
      </c>
      <c r="CB72" s="134">
        <f>IF(ISBLANK(Governance_Clauses_by_Source!BY72),0,$G72)</f>
        <v>0</v>
      </c>
      <c r="CC72" s="134">
        <f>IF(ISBLANK(Governance_Clauses_by_Source!BZ72),0,$G72)</f>
        <v>0</v>
      </c>
      <c r="CD72" s="134">
        <f>IF(ISBLANK(Governance_Clauses_by_Source!CA72),0,$G72)</f>
        <v>0</v>
      </c>
      <c r="CE72" s="134">
        <f>IF(ISBLANK(Governance_Clauses_by_Source!CB72),0,$G72)</f>
        <v>0</v>
      </c>
      <c r="CF72" s="134">
        <f>IF(ISBLANK(Governance_Clauses_by_Source!CC72),0,$G72)</f>
        <v>0</v>
      </c>
      <c r="CG72" s="134">
        <f>IF(ISBLANK(Governance_Clauses_by_Source!CD72),0,$G72)</f>
        <v>0</v>
      </c>
      <c r="CH72" s="134">
        <f>IF(ISBLANK(Governance_Clauses_by_Source!CE72),0,$G72)</f>
        <v>0</v>
      </c>
      <c r="CI72" s="134">
        <f>IF(ISBLANK(Governance_Clauses_by_Source!CF72),0,$G72)</f>
        <v>0</v>
      </c>
      <c r="CJ72" s="134">
        <f>IF(ISBLANK(Governance_Clauses_by_Source!CG72),0,$G72)</f>
        <v>0</v>
      </c>
      <c r="CK72" s="134">
        <f>IF(ISBLANK(Governance_Clauses_by_Source!CH72),0,$G72)</f>
        <v>0</v>
      </c>
      <c r="CL72" s="134">
        <f>IF(ISBLANK(Governance_Clauses_by_Source!CI72),0,$G72)</f>
        <v>0</v>
      </c>
      <c r="CM72" s="134">
        <f>IF(ISBLANK(Governance_Clauses_by_Source!CJ72),0,$G72)</f>
        <v>0</v>
      </c>
      <c r="CN72" s="134">
        <f>IF(ISBLANK(Governance_Clauses_by_Source!CK72),0,$G72)</f>
        <v>0</v>
      </c>
      <c r="CO72" s="134">
        <f>IF(ISBLANK(Governance_Clauses_by_Source!CL72),0,$G72)</f>
        <v>0</v>
      </c>
      <c r="CP72" s="134">
        <f>IF(ISBLANK(Governance_Clauses_by_Source!CM72),0,$G72)</f>
        <v>0</v>
      </c>
      <c r="CQ72" s="151">
        <f>IF(ISBLANK(Governance_Clauses_by_Source!CN72),0,$G72)</f>
        <v>0</v>
      </c>
    </row>
    <row r="73" spans="1:95">
      <c r="A73" s="2" t="s">
        <v>268</v>
      </c>
      <c r="B73" s="2" t="s">
        <v>566</v>
      </c>
      <c r="C73" s="2" t="s">
        <v>273</v>
      </c>
      <c r="D73" s="2" t="s">
        <v>358</v>
      </c>
      <c r="E73" s="2">
        <f t="shared" si="12"/>
        <v>1</v>
      </c>
      <c r="F73" s="2">
        <v>5</v>
      </c>
      <c r="G73" s="2">
        <f t="shared" ref="G73:G123" si="15">F73/SUM($F$72:$F$123)*4</f>
        <v>0.1</v>
      </c>
      <c r="H73" s="3" t="s">
        <v>1270</v>
      </c>
      <c r="I73" s="120">
        <f>IF(ISBLANK(Governance_Clauses_by_Source!F73),0,G73)</f>
        <v>0</v>
      </c>
      <c r="J73" s="134">
        <f>IF(ISBLANK(Governance_Clauses_by_Source!G73),0,$G73)</f>
        <v>0</v>
      </c>
      <c r="K73" s="134">
        <f>IF(ISBLANK(Governance_Clauses_by_Source!H73),0,$G73)</f>
        <v>0</v>
      </c>
      <c r="L73" s="134">
        <f>IF(ISBLANK(Governance_Clauses_by_Source!I73),0,$G73)</f>
        <v>0</v>
      </c>
      <c r="M73" s="134">
        <f>IF(ISBLANK(Governance_Clauses_by_Source!J73),0,$G73)</f>
        <v>0</v>
      </c>
      <c r="N73" s="134">
        <f>IF(ISBLANK(Governance_Clauses_by_Source!K73),0,$G73)</f>
        <v>0</v>
      </c>
      <c r="O73" s="134">
        <f>IF(ISBLANK(Governance_Clauses_by_Source!L73),0,$G73)</f>
        <v>0</v>
      </c>
      <c r="P73" s="134">
        <f>IF(ISBLANK(Governance_Clauses_by_Source!M73),0,$G73)</f>
        <v>0</v>
      </c>
      <c r="Q73" s="134">
        <f>IF(ISBLANK(Governance_Clauses_by_Source!N73),0,$G73)</f>
        <v>0</v>
      </c>
      <c r="R73" s="134">
        <f>IF(ISBLANK(Governance_Clauses_by_Source!O73),0,$G73)</f>
        <v>0</v>
      </c>
      <c r="S73" s="134">
        <f>IF(ISBLANK(Governance_Clauses_by_Source!P73),0,$G73)</f>
        <v>0</v>
      </c>
      <c r="T73" s="134">
        <f>IF(ISBLANK(Governance_Clauses_by_Source!Q73),0,$G73)</f>
        <v>0</v>
      </c>
      <c r="U73" s="134">
        <f>IF(ISBLANK(Governance_Clauses_by_Source!R73),0,$G73)</f>
        <v>0</v>
      </c>
      <c r="V73" s="134">
        <f>IF(ISBLANK(Governance_Clauses_by_Source!S73),0,$G73)</f>
        <v>0</v>
      </c>
      <c r="W73" s="134">
        <f>IF(ISBLANK(Governance_Clauses_by_Source!T73),0,$G73)</f>
        <v>0</v>
      </c>
      <c r="X73" s="134">
        <f>IF(ISBLANK(Governance_Clauses_by_Source!U73),0,$G73)</f>
        <v>0</v>
      </c>
      <c r="Y73" s="134">
        <f>IF(ISBLANK(Governance_Clauses_by_Source!V73),0,$G73)</f>
        <v>0</v>
      </c>
      <c r="Z73" s="134">
        <f>IF(ISBLANK(Governance_Clauses_by_Source!W73),0,$G73)</f>
        <v>0</v>
      </c>
      <c r="AA73" s="134">
        <f>IF(ISBLANK(Governance_Clauses_by_Source!X73),0,$G73)</f>
        <v>0</v>
      </c>
      <c r="AB73" s="134">
        <f>IF(ISBLANK(Governance_Clauses_by_Source!Y73),0,$G73)</f>
        <v>0</v>
      </c>
      <c r="AC73" s="134">
        <f>IF(ISBLANK(Governance_Clauses_by_Source!Z73),0,$G73)</f>
        <v>0</v>
      </c>
      <c r="AD73" s="134">
        <f>IF(ISBLANK(Governance_Clauses_by_Source!AA73),0,$G73)</f>
        <v>0</v>
      </c>
      <c r="AE73" s="134">
        <f>IF(ISBLANK(Governance_Clauses_by_Source!AB73),0,$G73)</f>
        <v>0</v>
      </c>
      <c r="AF73" s="134">
        <f>IF(ISBLANK(Governance_Clauses_by_Source!AC73),0,$G73)</f>
        <v>0</v>
      </c>
      <c r="AG73" s="134">
        <f>IF(ISBLANK(Governance_Clauses_by_Source!AD73),0,$G73)</f>
        <v>0</v>
      </c>
      <c r="AH73" s="134">
        <f>IF(ISBLANK(Governance_Clauses_by_Source!AE73),0,$G73)</f>
        <v>0</v>
      </c>
      <c r="AI73" s="134">
        <f>IF(ISBLANK(Governance_Clauses_by_Source!AF73),0,$G73)</f>
        <v>0</v>
      </c>
      <c r="AJ73" s="134">
        <f>IF(ISBLANK(Governance_Clauses_by_Source!AG73),0,$G73)</f>
        <v>0</v>
      </c>
      <c r="AK73" s="134">
        <f>IF(ISBLANK(Governance_Clauses_by_Source!AH73),0,$G73)</f>
        <v>0</v>
      </c>
      <c r="AL73" s="134">
        <f>IF(ISBLANK(Governance_Clauses_by_Source!AI73),0,$G73)</f>
        <v>0</v>
      </c>
      <c r="AM73" s="134">
        <f>IF(ISBLANK(Governance_Clauses_by_Source!AJ73),0,$G73)</f>
        <v>0</v>
      </c>
      <c r="AN73" s="134">
        <f>IF(ISBLANK(Governance_Clauses_by_Source!AK73),0,$G73)</f>
        <v>0</v>
      </c>
      <c r="AO73" s="134">
        <f>IF(ISBLANK(Governance_Clauses_by_Source!AL73),0,$G73)</f>
        <v>0</v>
      </c>
      <c r="AP73" s="134">
        <f>IF(ISBLANK(Governance_Clauses_by_Source!AM73),0,$G73)</f>
        <v>0</v>
      </c>
      <c r="AQ73" s="134">
        <f>IF(ISBLANK(Governance_Clauses_by_Source!AN73),0,$G73)</f>
        <v>0</v>
      </c>
      <c r="AR73" s="134">
        <f>IF(ISBLANK(Governance_Clauses_by_Source!AO73),0,$G73)</f>
        <v>0</v>
      </c>
      <c r="AS73" s="134">
        <f>IF(ISBLANK(Governance_Clauses_by_Source!AP73),0,$G73)</f>
        <v>0</v>
      </c>
      <c r="AT73" s="134">
        <f>IF(ISBLANK(Governance_Clauses_by_Source!AQ73),0,$G73)</f>
        <v>0</v>
      </c>
      <c r="AU73" s="134">
        <f>IF(ISBLANK(Governance_Clauses_by_Source!AR73),0,$G73)</f>
        <v>0</v>
      </c>
      <c r="AV73" s="134">
        <f>IF(ISBLANK(Governance_Clauses_by_Source!AS73),0,$G73)</f>
        <v>0</v>
      </c>
      <c r="AW73" s="134">
        <f>IF(ISBLANK(Governance_Clauses_by_Source!AT73),0,$G73)</f>
        <v>0</v>
      </c>
      <c r="AX73" s="134">
        <f>IF(ISBLANK(Governance_Clauses_by_Source!AU73),0,$G73)</f>
        <v>0</v>
      </c>
      <c r="AY73" s="134">
        <f>IF(ISBLANK(Governance_Clauses_by_Source!AV73),0,$G73)</f>
        <v>0</v>
      </c>
      <c r="AZ73" s="134">
        <f>IF(ISBLANK(Governance_Clauses_by_Source!AW73),0,$G73)</f>
        <v>0</v>
      </c>
      <c r="BA73" s="134">
        <f>IF(ISBLANK(Governance_Clauses_by_Source!AX73),0,$G73)</f>
        <v>0</v>
      </c>
      <c r="BB73" s="134">
        <f>IF(ISBLANK(Governance_Clauses_by_Source!AY73),0,$G73)</f>
        <v>0</v>
      </c>
      <c r="BC73" s="134">
        <f>IF(ISBLANK(Governance_Clauses_by_Source!AZ73),0,$G73)</f>
        <v>0</v>
      </c>
      <c r="BD73" s="134">
        <f>IF(ISBLANK(Governance_Clauses_by_Source!BA73),0,$G73)</f>
        <v>0</v>
      </c>
      <c r="BE73" s="134">
        <f>IF(ISBLANK(Governance_Clauses_by_Source!BB73),0,$G73)</f>
        <v>0</v>
      </c>
      <c r="BF73" s="134">
        <f>IF(ISBLANK(Governance_Clauses_by_Source!BC73),0,$G73)</f>
        <v>0</v>
      </c>
      <c r="BG73" s="134">
        <f>IF(ISBLANK(Governance_Clauses_by_Source!BD73),0,$G73)</f>
        <v>0</v>
      </c>
      <c r="BH73" s="134">
        <f>IF(ISBLANK(Governance_Clauses_by_Source!BE73),0,$G73)</f>
        <v>0</v>
      </c>
      <c r="BI73" s="134">
        <f>IF(ISBLANK(Governance_Clauses_by_Source!BF73),0,$G73)</f>
        <v>0</v>
      </c>
      <c r="BJ73" s="134">
        <f>IF(ISBLANK(Governance_Clauses_by_Source!BG73),0,$G73)</f>
        <v>0</v>
      </c>
      <c r="BK73" s="134">
        <f>IF(ISBLANK(Governance_Clauses_by_Source!BH73),0,$G73)</f>
        <v>0</v>
      </c>
      <c r="BL73" s="134">
        <f>IF(ISBLANK(Governance_Clauses_by_Source!BI73),0,$G73)</f>
        <v>0</v>
      </c>
      <c r="BM73" s="134">
        <f>IF(ISBLANK(Governance_Clauses_by_Source!BJ73),0,$G73)</f>
        <v>0</v>
      </c>
      <c r="BN73" s="134">
        <f>IF(ISBLANK(Governance_Clauses_by_Source!BK73),0,$G73)</f>
        <v>0</v>
      </c>
      <c r="BO73" s="134">
        <f>IF(ISBLANK(Governance_Clauses_by_Source!BL73),0,$G73)</f>
        <v>0</v>
      </c>
      <c r="BP73" s="134">
        <f>IF(ISBLANK(Governance_Clauses_by_Source!BM73),0,$G73)</f>
        <v>0</v>
      </c>
      <c r="BQ73" s="134">
        <f>IF(ISBLANK(Governance_Clauses_by_Source!BN73),0,$G73)</f>
        <v>0</v>
      </c>
      <c r="BR73" s="134">
        <f>IF(ISBLANK(Governance_Clauses_by_Source!BO73),0,$G73)</f>
        <v>0</v>
      </c>
      <c r="BS73" s="134">
        <f>IF(ISBLANK(Governance_Clauses_by_Source!BP73),0,$G73)</f>
        <v>0</v>
      </c>
      <c r="BT73" s="134">
        <f>IF(ISBLANK(Governance_Clauses_by_Source!BQ73),0,$G73)</f>
        <v>0</v>
      </c>
      <c r="BU73" s="134">
        <f>IF(ISBLANK(Governance_Clauses_by_Source!BR73),0,$G73)</f>
        <v>0</v>
      </c>
      <c r="BV73" s="134">
        <f>IF(ISBLANK(Governance_Clauses_by_Source!BS73),0,$G73)</f>
        <v>0</v>
      </c>
      <c r="BW73" s="134">
        <f>IF(ISBLANK(Governance_Clauses_by_Source!BT73),0,$G73)</f>
        <v>0</v>
      </c>
      <c r="BX73" s="134">
        <f>IF(ISBLANK(Governance_Clauses_by_Source!BU73),0,$G73)</f>
        <v>0</v>
      </c>
      <c r="BY73" s="134">
        <f>IF(ISBLANK(Governance_Clauses_by_Source!BV73),0,$G73)</f>
        <v>0</v>
      </c>
      <c r="BZ73" s="134">
        <f>IF(ISBLANK(Governance_Clauses_by_Source!BW73),0,$G73)</f>
        <v>0</v>
      </c>
      <c r="CA73" s="134">
        <f>IF(ISBLANK(Governance_Clauses_by_Source!BX73),0,$G73)</f>
        <v>0</v>
      </c>
      <c r="CB73" s="134">
        <f>IF(ISBLANK(Governance_Clauses_by_Source!BY73),0,$G73)</f>
        <v>0</v>
      </c>
      <c r="CC73" s="134">
        <f>IF(ISBLANK(Governance_Clauses_by_Source!BZ73),0,$G73)</f>
        <v>0</v>
      </c>
      <c r="CD73" s="134">
        <f>IF(ISBLANK(Governance_Clauses_by_Source!CA73),0,$G73)</f>
        <v>0</v>
      </c>
      <c r="CE73" s="134">
        <f>IF(ISBLANK(Governance_Clauses_by_Source!CB73),0,$G73)*3*3</f>
        <v>0.90000000000000013</v>
      </c>
      <c r="CF73" s="134">
        <f>IF(ISBLANK(Governance_Clauses_by_Source!CC73),0,$G73)</f>
        <v>0</v>
      </c>
      <c r="CG73" s="134">
        <f>IF(ISBLANK(Governance_Clauses_by_Source!CD73),0,$G73)</f>
        <v>0</v>
      </c>
      <c r="CH73" s="134">
        <f>IF(ISBLANK(Governance_Clauses_by_Source!CE73),0,$G73)</f>
        <v>0</v>
      </c>
      <c r="CI73" s="134">
        <f>IF(ISBLANK(Governance_Clauses_by_Source!CF73),0,$G73)</f>
        <v>0</v>
      </c>
      <c r="CJ73" s="134">
        <f>IF(ISBLANK(Governance_Clauses_by_Source!CG73),0,$G73)</f>
        <v>0</v>
      </c>
      <c r="CK73" s="134">
        <f>IF(ISBLANK(Governance_Clauses_by_Source!CH73),0,$G73)</f>
        <v>0</v>
      </c>
      <c r="CL73" s="134">
        <f>IF(ISBLANK(Governance_Clauses_by_Source!CI73),0,$G73)</f>
        <v>0</v>
      </c>
      <c r="CM73" s="134">
        <f>IF(ISBLANK(Governance_Clauses_by_Source!CJ73),0,$G73)</f>
        <v>0</v>
      </c>
      <c r="CN73" s="134">
        <f>IF(ISBLANK(Governance_Clauses_by_Source!CK73),0,$G73)</f>
        <v>0</v>
      </c>
      <c r="CO73" s="134">
        <f>IF(ISBLANK(Governance_Clauses_by_Source!CL73),0,$G73)</f>
        <v>0</v>
      </c>
      <c r="CP73" s="134">
        <f>IF(ISBLANK(Governance_Clauses_by_Source!CM73),0,$G73)</f>
        <v>0</v>
      </c>
      <c r="CQ73" s="151">
        <f>IF(ISBLANK(Governance_Clauses_by_Source!CN73),0,$G73)</f>
        <v>0</v>
      </c>
    </row>
    <row r="74" spans="1:95">
      <c r="A74" s="2" t="s">
        <v>268</v>
      </c>
      <c r="B74" s="2" t="s">
        <v>571</v>
      </c>
      <c r="C74" s="2" t="s">
        <v>607</v>
      </c>
      <c r="D74" s="2" t="s">
        <v>358</v>
      </c>
      <c r="E74" s="2">
        <f t="shared" si="12"/>
        <v>3</v>
      </c>
      <c r="F74" s="2">
        <v>2</v>
      </c>
      <c r="G74" s="2">
        <f t="shared" si="15"/>
        <v>0.04</v>
      </c>
      <c r="H74" s="3" t="s">
        <v>1126</v>
      </c>
      <c r="I74" s="120">
        <f>IF(ISBLANK(Governance_Clauses_by_Source!F74),0,G74)</f>
        <v>0</v>
      </c>
      <c r="J74" s="134">
        <f>IF(ISBLANK(Governance_Clauses_by_Source!G74),0,$G74)</f>
        <v>0</v>
      </c>
      <c r="K74" s="134">
        <f>IF(ISBLANK(Governance_Clauses_by_Source!H74),0,$G74)</f>
        <v>0</v>
      </c>
      <c r="L74" s="134">
        <f>IF(ISBLANK(Governance_Clauses_by_Source!I74),0,$G74)</f>
        <v>0</v>
      </c>
      <c r="M74" s="134">
        <f>IF(ISBLANK(Governance_Clauses_by_Source!J74),0,$G74)</f>
        <v>0</v>
      </c>
      <c r="N74" s="134">
        <f>IF(ISBLANK(Governance_Clauses_by_Source!K74),0,$G74)</f>
        <v>0</v>
      </c>
      <c r="O74" s="134">
        <f>IF(ISBLANK(Governance_Clauses_by_Source!L74),0,$G74)</f>
        <v>0</v>
      </c>
      <c r="P74" s="134">
        <f>IF(ISBLANK(Governance_Clauses_by_Source!M74),0,$G74)</f>
        <v>0</v>
      </c>
      <c r="Q74" s="134">
        <f>IF(ISBLANK(Governance_Clauses_by_Source!N74),0,$G74)</f>
        <v>0</v>
      </c>
      <c r="R74" s="134">
        <f>IF(ISBLANK(Governance_Clauses_by_Source!O74),0,$G74)</f>
        <v>0</v>
      </c>
      <c r="S74" s="134">
        <f>IF(ISBLANK(Governance_Clauses_by_Source!P74),0,$G74)</f>
        <v>0</v>
      </c>
      <c r="T74" s="134">
        <f>IF(ISBLANK(Governance_Clauses_by_Source!Q74),0,$G74)</f>
        <v>0</v>
      </c>
      <c r="U74" s="134">
        <f>IF(ISBLANK(Governance_Clauses_by_Source!R74),0,$G74)</f>
        <v>0</v>
      </c>
      <c r="V74" s="134">
        <f>IF(ISBLANK(Governance_Clauses_by_Source!S74),0,$G74)</f>
        <v>0</v>
      </c>
      <c r="W74" s="134">
        <f>IF(ISBLANK(Governance_Clauses_by_Source!T74),0,$G74)</f>
        <v>0</v>
      </c>
      <c r="X74" s="134">
        <f>IF(ISBLANK(Governance_Clauses_by_Source!U74),0,$G74)</f>
        <v>0</v>
      </c>
      <c r="Y74" s="134">
        <f>IF(ISBLANK(Governance_Clauses_by_Source!V74),0,$G74)</f>
        <v>0</v>
      </c>
      <c r="Z74" s="134">
        <f>IF(ISBLANK(Governance_Clauses_by_Source!W74),0,$G74)</f>
        <v>0</v>
      </c>
      <c r="AA74" s="134">
        <f>IF(ISBLANK(Governance_Clauses_by_Source!X74),0,$G74)</f>
        <v>0</v>
      </c>
      <c r="AB74" s="134">
        <f>IF(ISBLANK(Governance_Clauses_by_Source!Y74),0,$G74)</f>
        <v>0</v>
      </c>
      <c r="AC74" s="134">
        <f>IF(ISBLANK(Governance_Clauses_by_Source!Z74),0,$G74)</f>
        <v>0</v>
      </c>
      <c r="AD74" s="134">
        <f>IF(ISBLANK(Governance_Clauses_by_Source!AA74),0,$G74)</f>
        <v>0</v>
      </c>
      <c r="AE74" s="134">
        <f>IF(ISBLANK(Governance_Clauses_by_Source!AB74),0,$G74)</f>
        <v>0</v>
      </c>
      <c r="AF74" s="134">
        <f>IF(ISBLANK(Governance_Clauses_by_Source!AC74),0,$G74)</f>
        <v>0</v>
      </c>
      <c r="AG74" s="134">
        <f>IF(ISBLANK(Governance_Clauses_by_Source!AD74),0,$G74)</f>
        <v>0</v>
      </c>
      <c r="AH74" s="134">
        <f>IF(ISBLANK(Governance_Clauses_by_Source!AE74),0,$G74)</f>
        <v>0</v>
      </c>
      <c r="AI74" s="134">
        <f>IF(ISBLANK(Governance_Clauses_by_Source!AF74),0,$G74)</f>
        <v>0</v>
      </c>
      <c r="AJ74" s="134">
        <f>IF(ISBLANK(Governance_Clauses_by_Source!AG74),0,$G74)</f>
        <v>0</v>
      </c>
      <c r="AK74" s="134">
        <f>IF(ISBLANK(Governance_Clauses_by_Source!AH74),0,$G74)</f>
        <v>0</v>
      </c>
      <c r="AL74" s="134">
        <f>IF(ISBLANK(Governance_Clauses_by_Source!AI74),0,$G74)</f>
        <v>0</v>
      </c>
      <c r="AM74" s="134">
        <f>IF(ISBLANK(Governance_Clauses_by_Source!AJ74),0,$G74)</f>
        <v>0</v>
      </c>
      <c r="AN74" s="134">
        <f>IF(ISBLANK(Governance_Clauses_by_Source!AK74),0,$G74)</f>
        <v>0</v>
      </c>
      <c r="AO74" s="134">
        <f>IF(ISBLANK(Governance_Clauses_by_Source!AL74),0,$G74)</f>
        <v>0</v>
      </c>
      <c r="AP74" s="134">
        <f>IF(ISBLANK(Governance_Clauses_by_Source!AM74),0,$G74)</f>
        <v>0</v>
      </c>
      <c r="AQ74" s="134">
        <f>IF(ISBLANK(Governance_Clauses_by_Source!AN74),0,$G74)</f>
        <v>0</v>
      </c>
      <c r="AR74" s="134">
        <f>IF(ISBLANK(Governance_Clauses_by_Source!AO74),0,$G74)</f>
        <v>0</v>
      </c>
      <c r="AS74" s="134">
        <f>IF(ISBLANK(Governance_Clauses_by_Source!AP74),0,$G74)</f>
        <v>0</v>
      </c>
      <c r="AT74" s="134">
        <f>IF(ISBLANK(Governance_Clauses_by_Source!AQ74),0,$G74)</f>
        <v>0</v>
      </c>
      <c r="AU74" s="134">
        <f>IF(ISBLANK(Governance_Clauses_by_Source!AR74),0,$G74)</f>
        <v>0</v>
      </c>
      <c r="AV74" s="134">
        <f>IF(ISBLANK(Governance_Clauses_by_Source!AS74),0,$G74)</f>
        <v>0</v>
      </c>
      <c r="AW74" s="134">
        <f>IF(ISBLANK(Governance_Clauses_by_Source!AT74),0,$G74)</f>
        <v>0</v>
      </c>
      <c r="AX74" s="134">
        <f>IF(ISBLANK(Governance_Clauses_by_Source!AU74),0,$G74)</f>
        <v>0</v>
      </c>
      <c r="AY74" s="134">
        <f>IF(ISBLANK(Governance_Clauses_by_Source!AV74),0,$G74)</f>
        <v>0</v>
      </c>
      <c r="AZ74" s="134">
        <f>IF(ISBLANK(Governance_Clauses_by_Source!AW74),0,$G74)</f>
        <v>0</v>
      </c>
      <c r="BA74" s="134">
        <f>IF(ISBLANK(Governance_Clauses_by_Source!AX74),0,$G74)</f>
        <v>0</v>
      </c>
      <c r="BB74" s="134">
        <f>IF(ISBLANK(Governance_Clauses_by_Source!AY74),0,$G74)</f>
        <v>0</v>
      </c>
      <c r="BC74" s="134">
        <f>IF(ISBLANK(Governance_Clauses_by_Source!AZ74),0,$G74)</f>
        <v>0</v>
      </c>
      <c r="BD74" s="134">
        <f>IF(ISBLANK(Governance_Clauses_by_Source!BA74),0,$G74)</f>
        <v>0</v>
      </c>
      <c r="BE74" s="134">
        <f>IF(ISBLANK(Governance_Clauses_by_Source!BB74),0,$G74)</f>
        <v>0</v>
      </c>
      <c r="BF74" s="134">
        <f>IF(ISBLANK(Governance_Clauses_by_Source!BC74),0,$G74)</f>
        <v>0</v>
      </c>
      <c r="BG74" s="134">
        <f>IF(ISBLANK(Governance_Clauses_by_Source!BD74),0,$G74)</f>
        <v>0</v>
      </c>
      <c r="BH74" s="134">
        <f>IF(ISBLANK(Governance_Clauses_by_Source!BE74),0,$G74)</f>
        <v>0</v>
      </c>
      <c r="BI74" s="134">
        <f>IF(ISBLANK(Governance_Clauses_by_Source!BF74),0,$G74)</f>
        <v>0</v>
      </c>
      <c r="BJ74" s="134">
        <f>IF(ISBLANK(Governance_Clauses_by_Source!BG74),0,$G74)</f>
        <v>0</v>
      </c>
      <c r="BK74" s="134">
        <f>IF(ISBLANK(Governance_Clauses_by_Source!BH74),0,$G74)</f>
        <v>0</v>
      </c>
      <c r="BL74" s="134">
        <f>IF(ISBLANK(Governance_Clauses_by_Source!BI74),0,$G74)</f>
        <v>0</v>
      </c>
      <c r="BM74" s="134">
        <f>IF(ISBLANK(Governance_Clauses_by_Source!BJ74),0,$G74)</f>
        <v>0</v>
      </c>
      <c r="BN74" s="134">
        <f>IF(ISBLANK(Governance_Clauses_by_Source!BK74),0,$G74)</f>
        <v>0</v>
      </c>
      <c r="BO74" s="134">
        <f>IF(ISBLANK(Governance_Clauses_by_Source!BL74),0,$G74)</f>
        <v>0</v>
      </c>
      <c r="BP74" s="134">
        <f>IF(ISBLANK(Governance_Clauses_by_Source!BM74),0,$G74)</f>
        <v>0</v>
      </c>
      <c r="BQ74" s="134">
        <f>IF(ISBLANK(Governance_Clauses_by_Source!BN74),0,$G74)</f>
        <v>0</v>
      </c>
      <c r="BR74" s="134">
        <f>IF(ISBLANK(Governance_Clauses_by_Source!BO74),0,$G74)</f>
        <v>0</v>
      </c>
      <c r="BS74" s="134">
        <f>IF(ISBLANK(Governance_Clauses_by_Source!BP74),0,$G74)*2*2</f>
        <v>0.16</v>
      </c>
      <c r="BT74" s="134">
        <f>IF(ISBLANK(Governance_Clauses_by_Source!BQ74),0,$G74)</f>
        <v>0</v>
      </c>
      <c r="BU74" s="134">
        <f>IF(ISBLANK(Governance_Clauses_by_Source!BR74),0,$G74)</f>
        <v>0</v>
      </c>
      <c r="BV74" s="134">
        <f>IF(ISBLANK(Governance_Clauses_by_Source!BS74),0,$G74)*3*3</f>
        <v>0.36</v>
      </c>
      <c r="BW74" s="134">
        <f>IF(ISBLANK(Governance_Clauses_by_Source!BT74),0,$G74)</f>
        <v>0</v>
      </c>
      <c r="BX74" s="134">
        <f>IF(ISBLANK(Governance_Clauses_by_Source!BU74),0,$G74)*2*2</f>
        <v>0.16</v>
      </c>
      <c r="BY74" s="134">
        <f>IF(ISBLANK(Governance_Clauses_by_Source!BV74),0,$G74)</f>
        <v>0</v>
      </c>
      <c r="BZ74" s="134">
        <f>IF(ISBLANK(Governance_Clauses_by_Source!BW74),0,$G74)</f>
        <v>0</v>
      </c>
      <c r="CA74" s="134">
        <f>IF(ISBLANK(Governance_Clauses_by_Source!BX74),0,$G74)</f>
        <v>0</v>
      </c>
      <c r="CB74" s="134">
        <f>IF(ISBLANK(Governance_Clauses_by_Source!BY74),0,$G74)</f>
        <v>0</v>
      </c>
      <c r="CC74" s="134">
        <f>IF(ISBLANK(Governance_Clauses_by_Source!BZ74),0,$G74)</f>
        <v>0</v>
      </c>
      <c r="CD74" s="134">
        <f>IF(ISBLANK(Governance_Clauses_by_Source!CA74),0,$G74)</f>
        <v>0</v>
      </c>
      <c r="CE74" s="134">
        <f>IF(ISBLANK(Governance_Clauses_by_Source!CB74),0,$G74)</f>
        <v>0</v>
      </c>
      <c r="CF74" s="134">
        <f>IF(ISBLANK(Governance_Clauses_by_Source!CC74),0,$G74)</f>
        <v>0</v>
      </c>
      <c r="CG74" s="134">
        <f>IF(ISBLANK(Governance_Clauses_by_Source!CD74),0,$G74)</f>
        <v>0</v>
      </c>
      <c r="CH74" s="134">
        <f>IF(ISBLANK(Governance_Clauses_by_Source!CE74),0,$G74)</f>
        <v>0</v>
      </c>
      <c r="CI74" s="134">
        <f>IF(ISBLANK(Governance_Clauses_by_Source!CF74),0,$G74)</f>
        <v>0</v>
      </c>
      <c r="CJ74" s="134">
        <f>IF(ISBLANK(Governance_Clauses_by_Source!CG74),0,$G74)</f>
        <v>0</v>
      </c>
      <c r="CK74" s="134">
        <f>IF(ISBLANK(Governance_Clauses_by_Source!CH74),0,$G74)</f>
        <v>0</v>
      </c>
      <c r="CL74" s="134">
        <f>IF(ISBLANK(Governance_Clauses_by_Source!CI74),0,$G74)</f>
        <v>0</v>
      </c>
      <c r="CM74" s="134">
        <f>IF(ISBLANK(Governance_Clauses_by_Source!CJ74),0,$G74)</f>
        <v>0</v>
      </c>
      <c r="CN74" s="134">
        <f>IF(ISBLANK(Governance_Clauses_by_Source!CK74),0,$G74)</f>
        <v>0</v>
      </c>
      <c r="CO74" s="134">
        <f>IF(ISBLANK(Governance_Clauses_by_Source!CL74),0,$G74)</f>
        <v>0</v>
      </c>
      <c r="CP74" s="134">
        <f>IF(ISBLANK(Governance_Clauses_by_Source!CM74),0,$G74)</f>
        <v>0</v>
      </c>
      <c r="CQ74" s="151">
        <f>IF(ISBLANK(Governance_Clauses_by_Source!CN74),0,$G74)</f>
        <v>0</v>
      </c>
    </row>
    <row r="75" spans="1:95">
      <c r="A75" s="2" t="s">
        <v>268</v>
      </c>
      <c r="B75" s="2" t="s">
        <v>566</v>
      </c>
      <c r="C75" s="2" t="s">
        <v>273</v>
      </c>
      <c r="D75" s="2" t="s">
        <v>358</v>
      </c>
      <c r="E75" s="2">
        <f t="shared" si="12"/>
        <v>6</v>
      </c>
      <c r="F75" s="2">
        <v>3</v>
      </c>
      <c r="G75" s="2">
        <f t="shared" si="15"/>
        <v>0.06</v>
      </c>
      <c r="H75" s="3" t="s">
        <v>448</v>
      </c>
      <c r="I75" s="120">
        <f>IF(ISBLANK(Governance_Clauses_by_Source!F75),0,G75)</f>
        <v>0</v>
      </c>
      <c r="J75" s="134">
        <f>IF(ISBLANK(Governance_Clauses_by_Source!G75),0,$G75)</f>
        <v>0</v>
      </c>
      <c r="K75" s="134">
        <f>IF(ISBLANK(Governance_Clauses_by_Source!H75),0,$G75)</f>
        <v>0</v>
      </c>
      <c r="L75" s="134">
        <f>IF(ISBLANK(Governance_Clauses_by_Source!I75),0,$G75)</f>
        <v>0</v>
      </c>
      <c r="M75" s="134">
        <f>IF(ISBLANK(Governance_Clauses_by_Source!J75),0,$G75)</f>
        <v>0</v>
      </c>
      <c r="N75" s="134">
        <f>IF(ISBLANK(Governance_Clauses_by_Source!K75),0,$G75)</f>
        <v>0</v>
      </c>
      <c r="O75" s="134">
        <f>IF(ISBLANK(Governance_Clauses_by_Source!L75),0,$G75)</f>
        <v>0</v>
      </c>
      <c r="P75" s="134">
        <f>IF(ISBLANK(Governance_Clauses_by_Source!M75),0,$G75)</f>
        <v>0</v>
      </c>
      <c r="Q75" s="134">
        <f>IF(ISBLANK(Governance_Clauses_by_Source!N75),0,$G75)*1.5*0.5</f>
        <v>4.4999999999999998E-2</v>
      </c>
      <c r="R75" s="134">
        <f>IF(ISBLANK(Governance_Clauses_by_Source!O75),0,$G75)</f>
        <v>0</v>
      </c>
      <c r="S75" s="134">
        <f>IF(ISBLANK(Governance_Clauses_by_Source!P75),0,$G75)</f>
        <v>0</v>
      </c>
      <c r="T75" s="134">
        <f>IF(ISBLANK(Governance_Clauses_by_Source!Q75),0,$G75)</f>
        <v>0</v>
      </c>
      <c r="U75" s="134">
        <f>IF(ISBLANK(Governance_Clauses_by_Source!R75),0,$G75)</f>
        <v>0</v>
      </c>
      <c r="V75" s="134">
        <f>IF(ISBLANK(Governance_Clauses_by_Source!S75),0,$G75)</f>
        <v>0</v>
      </c>
      <c r="W75" s="134">
        <f>IF(ISBLANK(Governance_Clauses_by_Source!T75),0,$G75)*1*1.01</f>
        <v>6.0600000000000001E-2</v>
      </c>
      <c r="X75" s="134">
        <f>IF(ISBLANK(Governance_Clauses_by_Source!U75),0,$G75)</f>
        <v>0</v>
      </c>
      <c r="Y75" s="134">
        <f>IF(ISBLANK(Governance_Clauses_by_Source!V75),0,$G75)</f>
        <v>0</v>
      </c>
      <c r="Z75" s="134">
        <f>IF(ISBLANK(Governance_Clauses_by_Source!W75),0,$G75)</f>
        <v>0</v>
      </c>
      <c r="AA75" s="134">
        <f>IF(ISBLANK(Governance_Clauses_by_Source!X75),0,$G75)</f>
        <v>0</v>
      </c>
      <c r="AB75" s="134">
        <f>IF(ISBLANK(Governance_Clauses_by_Source!Y75),0,$G75)</f>
        <v>0</v>
      </c>
      <c r="AC75" s="134">
        <f>IF(ISBLANK(Governance_Clauses_by_Source!Z75),0,$G75)</f>
        <v>0</v>
      </c>
      <c r="AD75" s="134">
        <f>IF(ISBLANK(Governance_Clauses_by_Source!AA75),0,$G75)</f>
        <v>0</v>
      </c>
      <c r="AE75" s="134">
        <f>IF(ISBLANK(Governance_Clauses_by_Source!AB75),0,$G75)</f>
        <v>0</v>
      </c>
      <c r="AF75" s="134">
        <f>IF(ISBLANK(Governance_Clauses_by_Source!AC75),0,$G75)</f>
        <v>0</v>
      </c>
      <c r="AG75" s="134">
        <f>IF(ISBLANK(Governance_Clauses_by_Source!AD75),0,$G75)</f>
        <v>0</v>
      </c>
      <c r="AH75" s="134">
        <f>IF(ISBLANK(Governance_Clauses_by_Source!AE75),0,$G75)</f>
        <v>0</v>
      </c>
      <c r="AI75" s="134">
        <f>IF(ISBLANK(Governance_Clauses_by_Source!AF75),0,$G75)</f>
        <v>0</v>
      </c>
      <c r="AJ75" s="134">
        <f>IF(ISBLANK(Governance_Clauses_by_Source!AG75),0,$G75)</f>
        <v>0</v>
      </c>
      <c r="AK75" s="134">
        <f>IF(ISBLANK(Governance_Clauses_by_Source!AH75),0,$G75)</f>
        <v>0</v>
      </c>
      <c r="AL75" s="134">
        <f>IF(ISBLANK(Governance_Clauses_by_Source!AI75),0,$G75)</f>
        <v>0</v>
      </c>
      <c r="AM75" s="134">
        <f>IF(ISBLANK(Governance_Clauses_by_Source!AJ75),0,$G75)</f>
        <v>0</v>
      </c>
      <c r="AN75" s="134">
        <f>IF(ISBLANK(Governance_Clauses_by_Source!AK75),0,$G75)</f>
        <v>0</v>
      </c>
      <c r="AO75" s="134">
        <f>IF(ISBLANK(Governance_Clauses_by_Source!AL75),0,$G75)</f>
        <v>0</v>
      </c>
      <c r="AP75" s="134">
        <f>IF(ISBLANK(Governance_Clauses_by_Source!AM75),0,$G75)</f>
        <v>0</v>
      </c>
      <c r="AQ75" s="134">
        <f>IF(ISBLANK(Governance_Clauses_by_Source!AN75),0,$G75)</f>
        <v>0</v>
      </c>
      <c r="AR75" s="134">
        <f>IF(ISBLANK(Governance_Clauses_by_Source!AO75),0,$G75)</f>
        <v>0</v>
      </c>
      <c r="AS75" s="134">
        <f>IF(ISBLANK(Governance_Clauses_by_Source!AP75),0,$G75)</f>
        <v>0</v>
      </c>
      <c r="AT75" s="134">
        <f>IF(ISBLANK(Governance_Clauses_by_Source!AQ75),0,$G75)</f>
        <v>0</v>
      </c>
      <c r="AU75" s="134">
        <f>IF(ISBLANK(Governance_Clauses_by_Source!AR75),0,$G75)</f>
        <v>0</v>
      </c>
      <c r="AV75" s="134">
        <f>IF(ISBLANK(Governance_Clauses_by_Source!AS75),0,$G75)</f>
        <v>0</v>
      </c>
      <c r="AW75" s="134">
        <f>IF(ISBLANK(Governance_Clauses_by_Source!AT75),0,$G75)</f>
        <v>0</v>
      </c>
      <c r="AX75" s="134">
        <f>IF(ISBLANK(Governance_Clauses_by_Source!AU75),0,$G75)</f>
        <v>0</v>
      </c>
      <c r="AY75" s="134">
        <f>IF(ISBLANK(Governance_Clauses_by_Source!AV75),0,$G75)</f>
        <v>0</v>
      </c>
      <c r="AZ75" s="134">
        <f>IF(ISBLANK(Governance_Clauses_by_Source!AW75),0,$G75)</f>
        <v>0</v>
      </c>
      <c r="BA75" s="134">
        <f>IF(ISBLANK(Governance_Clauses_by_Source!AX75),0,$G75)</f>
        <v>0</v>
      </c>
      <c r="BB75" s="134">
        <f>IF(ISBLANK(Governance_Clauses_by_Source!AY75),0,$G75)*0.2*0.2</f>
        <v>2.4000000000000002E-3</v>
      </c>
      <c r="BC75" s="134">
        <f>IF(ISBLANK(Governance_Clauses_by_Source!AZ75),0,$G75)</f>
        <v>0</v>
      </c>
      <c r="BD75" s="134">
        <f>IF(ISBLANK(Governance_Clauses_by_Source!BA75),0,$G75)</f>
        <v>0</v>
      </c>
      <c r="BE75" s="134">
        <f>IF(ISBLANK(Governance_Clauses_by_Source!BB75),0,$G75)</f>
        <v>0</v>
      </c>
      <c r="BF75" s="134">
        <f>IF(ISBLANK(Governance_Clauses_by_Source!BC75),0,$G75)</f>
        <v>0</v>
      </c>
      <c r="BG75" s="134">
        <f>IF(ISBLANK(Governance_Clauses_by_Source!BD75),0,$G75)</f>
        <v>0</v>
      </c>
      <c r="BH75" s="134">
        <f>IF(ISBLANK(Governance_Clauses_by_Source!BE75),0,$G75)</f>
        <v>0</v>
      </c>
      <c r="BI75" s="134">
        <f>IF(ISBLANK(Governance_Clauses_by_Source!BF75),0,$G75)</f>
        <v>0</v>
      </c>
      <c r="BJ75" s="134">
        <f>IF(ISBLANK(Governance_Clauses_by_Source!BG75),0,$G75)</f>
        <v>0</v>
      </c>
      <c r="BK75" s="134">
        <f>IF(ISBLANK(Governance_Clauses_by_Source!BH75),0,$G75)</f>
        <v>0</v>
      </c>
      <c r="BL75" s="134">
        <f>IF(ISBLANK(Governance_Clauses_by_Source!BI75),0,$G75)</f>
        <v>0</v>
      </c>
      <c r="BM75" s="134">
        <f>IF(ISBLANK(Governance_Clauses_by_Source!BJ75),0,$G75)</f>
        <v>0</v>
      </c>
      <c r="BN75" s="134">
        <f>IF(ISBLANK(Governance_Clauses_by_Source!BK75),0,$G75)*2*4</f>
        <v>0.48</v>
      </c>
      <c r="BO75" s="134">
        <f>IF(ISBLANK(Governance_Clauses_by_Source!BL75),0,$G75)</f>
        <v>0</v>
      </c>
      <c r="BP75" s="134">
        <f>IF(ISBLANK(Governance_Clauses_by_Source!BM75),0,$G75)</f>
        <v>0</v>
      </c>
      <c r="BQ75" s="134">
        <f>IF(ISBLANK(Governance_Clauses_by_Source!BN75),0,$G75)</f>
        <v>0</v>
      </c>
      <c r="BR75" s="134">
        <f>IF(ISBLANK(Governance_Clauses_by_Source!BO75),0,$G75)</f>
        <v>0</v>
      </c>
      <c r="BS75" s="134">
        <f>IF(ISBLANK(Governance_Clauses_by_Source!BP75),0,$G75)</f>
        <v>0</v>
      </c>
      <c r="BT75" s="134">
        <f>IF(ISBLANK(Governance_Clauses_by_Source!BQ75),0,$G75)</f>
        <v>0</v>
      </c>
      <c r="BU75" s="134">
        <f>IF(ISBLANK(Governance_Clauses_by_Source!BR75),0,$G75)</f>
        <v>0</v>
      </c>
      <c r="BV75" s="134">
        <f>IF(ISBLANK(Governance_Clauses_by_Source!BS75),0,$G75)*2*2</f>
        <v>0.24</v>
      </c>
      <c r="BW75" s="134">
        <f>IF(ISBLANK(Governance_Clauses_by_Source!BT75),0,$G75)</f>
        <v>0</v>
      </c>
      <c r="BX75" s="134">
        <f>IF(ISBLANK(Governance_Clauses_by_Source!BU75),0,$G75)</f>
        <v>0</v>
      </c>
      <c r="BY75" s="134">
        <f>IF(ISBLANK(Governance_Clauses_by_Source!BV75),0,$G75)</f>
        <v>0</v>
      </c>
      <c r="BZ75" s="134">
        <f>IF(ISBLANK(Governance_Clauses_by_Source!BW75),0,$G75)*2*2</f>
        <v>0.24</v>
      </c>
      <c r="CA75" s="134">
        <f>IF(ISBLANK(Governance_Clauses_by_Source!BX75),0,$G75)</f>
        <v>0</v>
      </c>
      <c r="CB75" s="134">
        <f>IF(ISBLANK(Governance_Clauses_by_Source!BY75),0,$G75)</f>
        <v>0</v>
      </c>
      <c r="CC75" s="134">
        <f>IF(ISBLANK(Governance_Clauses_by_Source!BZ75),0,$G75)</f>
        <v>0</v>
      </c>
      <c r="CD75" s="134">
        <f>IF(ISBLANK(Governance_Clauses_by_Source!CA75),0,$G75)</f>
        <v>0</v>
      </c>
      <c r="CE75" s="134">
        <f>IF(ISBLANK(Governance_Clauses_by_Source!CB75),0,$G75)</f>
        <v>0</v>
      </c>
      <c r="CF75" s="134">
        <f>IF(ISBLANK(Governance_Clauses_by_Source!CC75),0,$G75)</f>
        <v>0</v>
      </c>
      <c r="CG75" s="134">
        <f>IF(ISBLANK(Governance_Clauses_by_Source!CD75),0,$G75)</f>
        <v>0</v>
      </c>
      <c r="CH75" s="134">
        <f>IF(ISBLANK(Governance_Clauses_by_Source!CE75),0,$G75)</f>
        <v>0</v>
      </c>
      <c r="CI75" s="134">
        <f>IF(ISBLANK(Governance_Clauses_by_Source!CF75),0,$G75)</f>
        <v>0</v>
      </c>
      <c r="CJ75" s="134">
        <f>IF(ISBLANK(Governance_Clauses_by_Source!CG75),0,$G75)</f>
        <v>0</v>
      </c>
      <c r="CK75" s="134">
        <f>IF(ISBLANK(Governance_Clauses_by_Source!CH75),0,$G75)</f>
        <v>0</v>
      </c>
      <c r="CL75" s="134">
        <f>IF(ISBLANK(Governance_Clauses_by_Source!CI75),0,$G75)</f>
        <v>0</v>
      </c>
      <c r="CM75" s="134">
        <f>IF(ISBLANK(Governance_Clauses_by_Source!CJ75),0,$G75)</f>
        <v>0</v>
      </c>
      <c r="CN75" s="134">
        <f>IF(ISBLANK(Governance_Clauses_by_Source!CK75),0,$G75)</f>
        <v>0</v>
      </c>
      <c r="CO75" s="134">
        <f>IF(ISBLANK(Governance_Clauses_by_Source!CL75),0,$G75)</f>
        <v>0</v>
      </c>
      <c r="CP75" s="134">
        <f>IF(ISBLANK(Governance_Clauses_by_Source!CM75),0,$G75)</f>
        <v>0</v>
      </c>
      <c r="CQ75" s="151">
        <f>IF(ISBLANK(Governance_Clauses_by_Source!CN75),0,$G75)</f>
        <v>0</v>
      </c>
    </row>
    <row r="76" spans="1:95">
      <c r="A76" s="2" t="s">
        <v>268</v>
      </c>
      <c r="B76" s="2" t="s">
        <v>566</v>
      </c>
      <c r="C76" s="2" t="s">
        <v>273</v>
      </c>
      <c r="D76" s="2" t="s">
        <v>358</v>
      </c>
      <c r="E76" s="2">
        <f t="shared" si="12"/>
        <v>5</v>
      </c>
      <c r="F76" s="2">
        <v>3</v>
      </c>
      <c r="G76" s="2">
        <f t="shared" si="15"/>
        <v>0.06</v>
      </c>
      <c r="H76" s="3" t="s">
        <v>449</v>
      </c>
      <c r="I76" s="120">
        <f>IF(ISBLANK(Governance_Clauses_by_Source!F76),0,G76)</f>
        <v>0</v>
      </c>
      <c r="J76" s="134">
        <f>IF(ISBLANK(Governance_Clauses_by_Source!G76),0,$G76)</f>
        <v>0</v>
      </c>
      <c r="K76" s="134">
        <f>IF(ISBLANK(Governance_Clauses_by_Source!H76),0,$G76)</f>
        <v>0</v>
      </c>
      <c r="L76" s="134">
        <f>IF(ISBLANK(Governance_Clauses_by_Source!I76),0,$G76)</f>
        <v>0</v>
      </c>
      <c r="M76" s="134">
        <f>IF(ISBLANK(Governance_Clauses_by_Source!J76),0,$G76)</f>
        <v>0</v>
      </c>
      <c r="N76" s="134">
        <f>IF(ISBLANK(Governance_Clauses_by_Source!K76),0,$G76)</f>
        <v>0</v>
      </c>
      <c r="O76" s="134">
        <f>IF(ISBLANK(Governance_Clauses_by_Source!L76),0,$G76)</f>
        <v>0</v>
      </c>
      <c r="P76" s="134">
        <f>IF(ISBLANK(Governance_Clauses_by_Source!M76),0,$G76)</f>
        <v>0</v>
      </c>
      <c r="Q76" s="134">
        <f>IF(ISBLANK(Governance_Clauses_by_Source!N76),0,$G76)*1.5*0.5</f>
        <v>4.4999999999999998E-2</v>
      </c>
      <c r="R76" s="134">
        <f>IF(ISBLANK(Governance_Clauses_by_Source!O76),0,$G76)</f>
        <v>0</v>
      </c>
      <c r="S76" s="134">
        <f>IF(ISBLANK(Governance_Clauses_by_Source!P76),0,$G76)</f>
        <v>0</v>
      </c>
      <c r="T76" s="134">
        <f>IF(ISBLANK(Governance_Clauses_by_Source!Q76),0,$G76)</f>
        <v>0</v>
      </c>
      <c r="U76" s="134">
        <f>IF(ISBLANK(Governance_Clauses_by_Source!R76),0,$G76)</f>
        <v>0</v>
      </c>
      <c r="V76" s="134">
        <f>IF(ISBLANK(Governance_Clauses_by_Source!S76),0,$G76)</f>
        <v>0</v>
      </c>
      <c r="W76" s="134">
        <f>IF(ISBLANK(Governance_Clauses_by_Source!T76),0,$G76)*1*1.01</f>
        <v>6.0600000000000001E-2</v>
      </c>
      <c r="X76" s="134">
        <f>IF(ISBLANK(Governance_Clauses_by_Source!U76),0,$G76)</f>
        <v>0</v>
      </c>
      <c r="Y76" s="134">
        <f>IF(ISBLANK(Governance_Clauses_by_Source!V76),0,$G76)</f>
        <v>0</v>
      </c>
      <c r="Z76" s="134">
        <f>IF(ISBLANK(Governance_Clauses_by_Source!W76),0,$G76)</f>
        <v>0</v>
      </c>
      <c r="AA76" s="134">
        <f>IF(ISBLANK(Governance_Clauses_by_Source!X76),0,$G76)</f>
        <v>0</v>
      </c>
      <c r="AB76" s="134">
        <f>IF(ISBLANK(Governance_Clauses_by_Source!Y76),0,$G76)</f>
        <v>0</v>
      </c>
      <c r="AC76" s="134">
        <f>IF(ISBLANK(Governance_Clauses_by_Source!Z76),0,$G76)</f>
        <v>0</v>
      </c>
      <c r="AD76" s="134">
        <f>IF(ISBLANK(Governance_Clauses_by_Source!AA76),0,$G76)</f>
        <v>0</v>
      </c>
      <c r="AE76" s="134">
        <f>IF(ISBLANK(Governance_Clauses_by_Source!AB76),0,$G76)</f>
        <v>0</v>
      </c>
      <c r="AF76" s="134">
        <f>IF(ISBLANK(Governance_Clauses_by_Source!AC76),0,$G76)</f>
        <v>0</v>
      </c>
      <c r="AG76" s="134">
        <f>IF(ISBLANK(Governance_Clauses_by_Source!AD76),0,$G76)</f>
        <v>0</v>
      </c>
      <c r="AH76" s="134">
        <f>IF(ISBLANK(Governance_Clauses_by_Source!AE76),0,$G76)</f>
        <v>0</v>
      </c>
      <c r="AI76" s="134">
        <f>IF(ISBLANK(Governance_Clauses_by_Source!AF76),0,$G76)</f>
        <v>0</v>
      </c>
      <c r="AJ76" s="134">
        <f>IF(ISBLANK(Governance_Clauses_by_Source!AG76),0,$G76)</f>
        <v>0</v>
      </c>
      <c r="AK76" s="134">
        <f>IF(ISBLANK(Governance_Clauses_by_Source!AH76),0,$G76)</f>
        <v>0</v>
      </c>
      <c r="AL76" s="134">
        <f>IF(ISBLANK(Governance_Clauses_by_Source!AI76),0,$G76)</f>
        <v>0</v>
      </c>
      <c r="AM76" s="134">
        <f>IF(ISBLANK(Governance_Clauses_by_Source!AJ76),0,$G76)</f>
        <v>0</v>
      </c>
      <c r="AN76" s="134">
        <f>IF(ISBLANK(Governance_Clauses_by_Source!AK76),0,$G76)</f>
        <v>0</v>
      </c>
      <c r="AO76" s="134">
        <f>IF(ISBLANK(Governance_Clauses_by_Source!AL76),0,$G76)</f>
        <v>0</v>
      </c>
      <c r="AP76" s="134">
        <f>IF(ISBLANK(Governance_Clauses_by_Source!AM76),0,$G76)</f>
        <v>0</v>
      </c>
      <c r="AQ76" s="134">
        <f>IF(ISBLANK(Governance_Clauses_by_Source!AN76),0,$G76)</f>
        <v>0</v>
      </c>
      <c r="AR76" s="134">
        <f>IF(ISBLANK(Governance_Clauses_by_Source!AO76),0,$G76)</f>
        <v>0</v>
      </c>
      <c r="AS76" s="134">
        <f>IF(ISBLANK(Governance_Clauses_by_Source!AP76),0,$G76)</f>
        <v>0</v>
      </c>
      <c r="AT76" s="134">
        <f>IF(ISBLANK(Governance_Clauses_by_Source!AQ76),0,$G76)</f>
        <v>0</v>
      </c>
      <c r="AU76" s="134">
        <f>IF(ISBLANK(Governance_Clauses_by_Source!AR76),0,$G76)</f>
        <v>0</v>
      </c>
      <c r="AV76" s="134">
        <f>IF(ISBLANK(Governance_Clauses_by_Source!AS76),0,$G76)</f>
        <v>0</v>
      </c>
      <c r="AW76" s="134">
        <f>IF(ISBLANK(Governance_Clauses_by_Source!AT76),0,$G76)</f>
        <v>0</v>
      </c>
      <c r="AX76" s="134">
        <f>IF(ISBLANK(Governance_Clauses_by_Source!AU76),0,$G76)</f>
        <v>0</v>
      </c>
      <c r="AY76" s="134">
        <f>IF(ISBLANK(Governance_Clauses_by_Source!AV76),0,$G76)</f>
        <v>0</v>
      </c>
      <c r="AZ76" s="134">
        <f>IF(ISBLANK(Governance_Clauses_by_Source!AW76),0,$G76)</f>
        <v>0</v>
      </c>
      <c r="BA76" s="134">
        <f>IF(ISBLANK(Governance_Clauses_by_Source!AX76),0,$G76)</f>
        <v>0</v>
      </c>
      <c r="BB76" s="134">
        <f>IF(ISBLANK(Governance_Clauses_by_Source!AY76),0,$G76)</f>
        <v>0</v>
      </c>
      <c r="BC76" s="134">
        <f>IF(ISBLANK(Governance_Clauses_by_Source!AZ76),0,$G76)</f>
        <v>0</v>
      </c>
      <c r="BD76" s="134">
        <f>IF(ISBLANK(Governance_Clauses_by_Source!BA76),0,$G76)</f>
        <v>0</v>
      </c>
      <c r="BE76" s="134">
        <f>IF(ISBLANK(Governance_Clauses_by_Source!BB76),0,$G76)</f>
        <v>0</v>
      </c>
      <c r="BF76" s="134">
        <f>IF(ISBLANK(Governance_Clauses_by_Source!BC76),0,$G76)</f>
        <v>0</v>
      </c>
      <c r="BG76" s="134">
        <f>IF(ISBLANK(Governance_Clauses_by_Source!BD76),0,$G76)</f>
        <v>0</v>
      </c>
      <c r="BH76" s="134">
        <f>IF(ISBLANK(Governance_Clauses_by_Source!BE76),0,$G76)</f>
        <v>0</v>
      </c>
      <c r="BI76" s="134">
        <f>IF(ISBLANK(Governance_Clauses_by_Source!BF76),0,$G76)</f>
        <v>0</v>
      </c>
      <c r="BJ76" s="134">
        <f>IF(ISBLANK(Governance_Clauses_by_Source!BG76),0,$G76)</f>
        <v>0</v>
      </c>
      <c r="BK76" s="134">
        <f>IF(ISBLANK(Governance_Clauses_by_Source!BH76),0,$G76)</f>
        <v>0</v>
      </c>
      <c r="BL76" s="134">
        <f>IF(ISBLANK(Governance_Clauses_by_Source!BI76),0,$G76)</f>
        <v>0</v>
      </c>
      <c r="BM76" s="134">
        <f>IF(ISBLANK(Governance_Clauses_by_Source!BJ76),0,$G76)</f>
        <v>0</v>
      </c>
      <c r="BN76" s="134">
        <f>IF(ISBLANK(Governance_Clauses_by_Source!BK76),0,$G76)*2*4</f>
        <v>0.48</v>
      </c>
      <c r="BO76" s="134">
        <f>IF(ISBLANK(Governance_Clauses_by_Source!BL76),0,$G76)</f>
        <v>0</v>
      </c>
      <c r="BP76" s="134">
        <f>IF(ISBLANK(Governance_Clauses_by_Source!BM76),0,$G76)</f>
        <v>0</v>
      </c>
      <c r="BQ76" s="134">
        <f>IF(ISBLANK(Governance_Clauses_by_Source!BN76),0,$G76)</f>
        <v>0</v>
      </c>
      <c r="BR76" s="134">
        <f>IF(ISBLANK(Governance_Clauses_by_Source!BO76),0,$G76)</f>
        <v>0</v>
      </c>
      <c r="BS76" s="134">
        <f>IF(ISBLANK(Governance_Clauses_by_Source!BP76),0,$G76)</f>
        <v>0</v>
      </c>
      <c r="BT76" s="134">
        <f>IF(ISBLANK(Governance_Clauses_by_Source!BQ76),0,$G76)</f>
        <v>0</v>
      </c>
      <c r="BU76" s="134">
        <f>IF(ISBLANK(Governance_Clauses_by_Source!BR76),0,$G76)</f>
        <v>0</v>
      </c>
      <c r="BV76" s="134">
        <f>IF(ISBLANK(Governance_Clauses_by_Source!BS76),0,$G76)*3*3</f>
        <v>0.54</v>
      </c>
      <c r="BW76" s="134">
        <f>IF(ISBLANK(Governance_Clauses_by_Source!BT76),0,$G76)</f>
        <v>0</v>
      </c>
      <c r="BX76" s="134">
        <f>IF(ISBLANK(Governance_Clauses_by_Source!BU76),0,$G76)*2*3</f>
        <v>0.36</v>
      </c>
      <c r="BY76" s="134">
        <f>IF(ISBLANK(Governance_Clauses_by_Source!BV76),0,$G76)</f>
        <v>0</v>
      </c>
      <c r="BZ76" s="134">
        <f>IF(ISBLANK(Governance_Clauses_by_Source!BW76),0,$G76)</f>
        <v>0</v>
      </c>
      <c r="CA76" s="134">
        <f>IF(ISBLANK(Governance_Clauses_by_Source!BX76),0,$G76)</f>
        <v>0</v>
      </c>
      <c r="CB76" s="134">
        <f>IF(ISBLANK(Governance_Clauses_by_Source!BY76),0,$G76)</f>
        <v>0</v>
      </c>
      <c r="CC76" s="134">
        <f>IF(ISBLANK(Governance_Clauses_by_Source!BZ76),0,$G76)</f>
        <v>0</v>
      </c>
      <c r="CD76" s="134">
        <f>IF(ISBLANK(Governance_Clauses_by_Source!CA76),0,$G76)</f>
        <v>0</v>
      </c>
      <c r="CE76" s="134">
        <f>IF(ISBLANK(Governance_Clauses_by_Source!CB76),0,$G76)</f>
        <v>0</v>
      </c>
      <c r="CF76" s="134">
        <f>IF(ISBLANK(Governance_Clauses_by_Source!CC76),0,$G76)</f>
        <v>0</v>
      </c>
      <c r="CG76" s="134">
        <f>IF(ISBLANK(Governance_Clauses_by_Source!CD76),0,$G76)</f>
        <v>0</v>
      </c>
      <c r="CH76" s="134">
        <f>IF(ISBLANK(Governance_Clauses_by_Source!CE76),0,$G76)</f>
        <v>0</v>
      </c>
      <c r="CI76" s="134">
        <f>IF(ISBLANK(Governance_Clauses_by_Source!CF76),0,$G76)</f>
        <v>0</v>
      </c>
      <c r="CJ76" s="134">
        <f>IF(ISBLANK(Governance_Clauses_by_Source!CG76),0,$G76)</f>
        <v>0</v>
      </c>
      <c r="CK76" s="134">
        <f>IF(ISBLANK(Governance_Clauses_by_Source!CH76),0,$G76)</f>
        <v>0</v>
      </c>
      <c r="CL76" s="134">
        <f>IF(ISBLANK(Governance_Clauses_by_Source!CI76),0,$G76)</f>
        <v>0</v>
      </c>
      <c r="CM76" s="134">
        <f>IF(ISBLANK(Governance_Clauses_by_Source!CJ76),0,$G76)</f>
        <v>0</v>
      </c>
      <c r="CN76" s="134">
        <f>IF(ISBLANK(Governance_Clauses_by_Source!CK76),0,$G76)</f>
        <v>0</v>
      </c>
      <c r="CO76" s="134">
        <f>IF(ISBLANK(Governance_Clauses_by_Source!CL76),0,$G76)</f>
        <v>0</v>
      </c>
      <c r="CP76" s="134">
        <f>IF(ISBLANK(Governance_Clauses_by_Source!CM76),0,$G76)</f>
        <v>0</v>
      </c>
      <c r="CQ76" s="151">
        <f>IF(ISBLANK(Governance_Clauses_by_Source!CN76),0,$G76)</f>
        <v>0</v>
      </c>
    </row>
    <row r="77" spans="1:95">
      <c r="A77" s="2" t="s">
        <v>268</v>
      </c>
      <c r="B77" s="2" t="s">
        <v>567</v>
      </c>
      <c r="C77" s="2" t="s">
        <v>363</v>
      </c>
      <c r="D77" s="2" t="s">
        <v>361</v>
      </c>
      <c r="E77" s="2">
        <f t="shared" si="12"/>
        <v>6</v>
      </c>
      <c r="F77" s="2">
        <v>2</v>
      </c>
      <c r="G77" s="2">
        <f t="shared" si="15"/>
        <v>0.04</v>
      </c>
      <c r="H77" s="3" t="s">
        <v>1120</v>
      </c>
      <c r="I77" s="120">
        <f>IF(ISBLANK(Governance_Clauses_by_Source!F77),0,G77)</f>
        <v>0</v>
      </c>
      <c r="J77" s="134">
        <f>IF(ISBLANK(Governance_Clauses_by_Source!G77),0,$G77)</f>
        <v>0</v>
      </c>
      <c r="K77" s="134">
        <f>IF(ISBLANK(Governance_Clauses_by_Source!H77),0,$G77)</f>
        <v>0</v>
      </c>
      <c r="L77" s="134">
        <f>IF(ISBLANK(Governance_Clauses_by_Source!I77),0,$G77)</f>
        <v>0</v>
      </c>
      <c r="M77" s="134">
        <f>IF(ISBLANK(Governance_Clauses_by_Source!J77),0,$G77)</f>
        <v>0</v>
      </c>
      <c r="N77" s="134">
        <f>IF(ISBLANK(Governance_Clauses_by_Source!K77),0,$G77)</f>
        <v>0</v>
      </c>
      <c r="O77" s="134">
        <f>IF(ISBLANK(Governance_Clauses_by_Source!L77),0,$G77)</f>
        <v>0</v>
      </c>
      <c r="P77" s="134">
        <f>IF(ISBLANK(Governance_Clauses_by_Source!M77),0,$G77)</f>
        <v>0</v>
      </c>
      <c r="Q77" s="134">
        <f>IF(ISBLANK(Governance_Clauses_by_Source!N77),0,$G77)</f>
        <v>0</v>
      </c>
      <c r="R77" s="134">
        <f>IF(ISBLANK(Governance_Clauses_by_Source!O77),0,$G77)</f>
        <v>0</v>
      </c>
      <c r="S77" s="134">
        <f>IF(ISBLANK(Governance_Clauses_by_Source!P77),0,$G77)</f>
        <v>0</v>
      </c>
      <c r="T77" s="134">
        <f>IF(ISBLANK(Governance_Clauses_by_Source!Q77),0,$G77)</f>
        <v>0</v>
      </c>
      <c r="U77" s="134">
        <f>IF(ISBLANK(Governance_Clauses_by_Source!R77),0,$G77)</f>
        <v>0</v>
      </c>
      <c r="V77" s="134">
        <f>IF(ISBLANK(Governance_Clauses_by_Source!S77),0,$G77)</f>
        <v>0</v>
      </c>
      <c r="W77" s="134">
        <f>IF(ISBLANK(Governance_Clauses_by_Source!T77),0,$G77)</f>
        <v>0</v>
      </c>
      <c r="X77" s="134">
        <f>IF(ISBLANK(Governance_Clauses_by_Source!U77),0,$G77)</f>
        <v>0</v>
      </c>
      <c r="Y77" s="134">
        <f>IF(ISBLANK(Governance_Clauses_by_Source!V77),0,$G77)</f>
        <v>0</v>
      </c>
      <c r="Z77" s="134">
        <f>IF(ISBLANK(Governance_Clauses_by_Source!W77),0,$G77)</f>
        <v>0</v>
      </c>
      <c r="AA77" s="134">
        <f>IF(ISBLANK(Governance_Clauses_by_Source!X77),0,$G77)</f>
        <v>0</v>
      </c>
      <c r="AB77" s="134">
        <f>IF(ISBLANK(Governance_Clauses_by_Source!Y77),0,$G77)</f>
        <v>0</v>
      </c>
      <c r="AC77" s="134">
        <f>IF(ISBLANK(Governance_Clauses_by_Source!Z77),0,$G77)</f>
        <v>0</v>
      </c>
      <c r="AD77" s="134">
        <f>IF(ISBLANK(Governance_Clauses_by_Source!AA77),0,$G77)</f>
        <v>0</v>
      </c>
      <c r="AE77" s="134">
        <f>IF(ISBLANK(Governance_Clauses_by_Source!AB77),0,$G77)</f>
        <v>0</v>
      </c>
      <c r="AF77" s="134">
        <f>IF(ISBLANK(Governance_Clauses_by_Source!AC77),0,$G77)</f>
        <v>0</v>
      </c>
      <c r="AG77" s="134">
        <f>IF(ISBLANK(Governance_Clauses_by_Source!AD77),0,$G77)</f>
        <v>0</v>
      </c>
      <c r="AH77" s="134">
        <f>IF(ISBLANK(Governance_Clauses_by_Source!AE77),0,$G77)</f>
        <v>0</v>
      </c>
      <c r="AI77" s="134">
        <f>IF(ISBLANK(Governance_Clauses_by_Source!AF77),0,$G77)</f>
        <v>0</v>
      </c>
      <c r="AJ77" s="134">
        <f>IF(ISBLANK(Governance_Clauses_by_Source!AG77),0,$G77)</f>
        <v>0</v>
      </c>
      <c r="AK77" s="134">
        <f>IF(ISBLANK(Governance_Clauses_by_Source!AH77),0,$G77)</f>
        <v>0</v>
      </c>
      <c r="AL77" s="134">
        <f>IF(ISBLANK(Governance_Clauses_by_Source!AI77),0,$G77)</f>
        <v>0</v>
      </c>
      <c r="AM77" s="134">
        <f>IF(ISBLANK(Governance_Clauses_by_Source!AJ77),0,$G77)</f>
        <v>0</v>
      </c>
      <c r="AN77" s="134">
        <f>IF(ISBLANK(Governance_Clauses_by_Source!AK77),0,$G77)</f>
        <v>0</v>
      </c>
      <c r="AO77" s="134">
        <f>IF(ISBLANK(Governance_Clauses_by_Source!AL77),0,$G77)</f>
        <v>0</v>
      </c>
      <c r="AP77" s="134">
        <f>IF(ISBLANK(Governance_Clauses_by_Source!AM77),0,$G77)</f>
        <v>0</v>
      </c>
      <c r="AQ77" s="134">
        <f>IF(ISBLANK(Governance_Clauses_by_Source!AN77),0,$G77)*1*1.01</f>
        <v>4.0399999999999998E-2</v>
      </c>
      <c r="AR77" s="134">
        <f>IF(ISBLANK(Governance_Clauses_by_Source!AO77),0,$G77)</f>
        <v>0</v>
      </c>
      <c r="AS77" s="134">
        <f>IF(ISBLANK(Governance_Clauses_by_Source!AP77),0,$G77)</f>
        <v>0</v>
      </c>
      <c r="AT77" s="134">
        <f>IF(ISBLANK(Governance_Clauses_by_Source!AQ77),0,$G77)</f>
        <v>0</v>
      </c>
      <c r="AU77" s="134">
        <f>IF(ISBLANK(Governance_Clauses_by_Source!AR77),0,$G77)</f>
        <v>0</v>
      </c>
      <c r="AV77" s="134">
        <f>IF(ISBLANK(Governance_Clauses_by_Source!AS77),0,$G77)</f>
        <v>0</v>
      </c>
      <c r="AW77" s="134">
        <f>IF(ISBLANK(Governance_Clauses_by_Source!AT77),0,$G77)</f>
        <v>0</v>
      </c>
      <c r="AX77" s="134">
        <f>IF(ISBLANK(Governance_Clauses_by_Source!AU77),0,$G77)</f>
        <v>0</v>
      </c>
      <c r="AY77" s="134">
        <f>IF(ISBLANK(Governance_Clauses_by_Source!AV77),0,$G77)</f>
        <v>0</v>
      </c>
      <c r="AZ77" s="134">
        <f>IF(ISBLANK(Governance_Clauses_by_Source!AW77),0,$G77)</f>
        <v>0</v>
      </c>
      <c r="BA77" s="134">
        <f>IF(ISBLANK(Governance_Clauses_by_Source!AX77),0,$G77)</f>
        <v>0</v>
      </c>
      <c r="BB77" s="134">
        <f>IF(ISBLANK(Governance_Clauses_by_Source!AY77),0,$G77)</f>
        <v>0</v>
      </c>
      <c r="BC77" s="134">
        <f>IF(ISBLANK(Governance_Clauses_by_Source!AZ77),0,$G77)</f>
        <v>0</v>
      </c>
      <c r="BD77" s="134">
        <f>IF(ISBLANK(Governance_Clauses_by_Source!BA77),0,$G77)</f>
        <v>0</v>
      </c>
      <c r="BE77" s="134">
        <f>IF(ISBLANK(Governance_Clauses_by_Source!BB77),0,$G77)</f>
        <v>0</v>
      </c>
      <c r="BF77" s="134">
        <f>IF(ISBLANK(Governance_Clauses_by_Source!BC77),0,$G77)</f>
        <v>0</v>
      </c>
      <c r="BG77" s="134">
        <f>IF(ISBLANK(Governance_Clauses_by_Source!BD77),0,$G77)</f>
        <v>0</v>
      </c>
      <c r="BH77" s="134">
        <f>IF(ISBLANK(Governance_Clauses_by_Source!BE77),0,$G77)</f>
        <v>0</v>
      </c>
      <c r="BI77" s="134">
        <f>IF(ISBLANK(Governance_Clauses_by_Source!BF77),0,$G77)*1*1.01</f>
        <v>4.0399999999999998E-2</v>
      </c>
      <c r="BJ77" s="134">
        <f>IF(ISBLANK(Governance_Clauses_by_Source!BG77),0,$G77)</f>
        <v>0</v>
      </c>
      <c r="BK77" s="134">
        <f>IF(ISBLANK(Governance_Clauses_by_Source!BH77),0,$G77)</f>
        <v>0</v>
      </c>
      <c r="BL77" s="134">
        <f>IF(ISBLANK(Governance_Clauses_by_Source!BI77),0,$G77)</f>
        <v>0</v>
      </c>
      <c r="BM77" s="134">
        <f>IF(ISBLANK(Governance_Clauses_by_Source!BJ77),0,$G77)*2*3</f>
        <v>0.24</v>
      </c>
      <c r="BN77" s="134">
        <f>IF(ISBLANK(Governance_Clauses_by_Source!BK77),0,$G77)*1*1.01</f>
        <v>4.0399999999999998E-2</v>
      </c>
      <c r="BO77" s="134">
        <f>IF(ISBLANK(Governance_Clauses_by_Source!BL77),0,$G77)</f>
        <v>0</v>
      </c>
      <c r="BP77" s="134">
        <f>IF(ISBLANK(Governance_Clauses_by_Source!BM77),0,$G77)</f>
        <v>0</v>
      </c>
      <c r="BQ77" s="134">
        <f>IF(ISBLANK(Governance_Clauses_by_Source!BN77),0,$G77)</f>
        <v>0</v>
      </c>
      <c r="BR77" s="134">
        <f>IF(ISBLANK(Governance_Clauses_by_Source!BO77),0,$G77)*4*5</f>
        <v>0.8</v>
      </c>
      <c r="BS77" s="134">
        <f>IF(ISBLANK(Governance_Clauses_by_Source!BP77),0,$G77)</f>
        <v>0</v>
      </c>
      <c r="BT77" s="134">
        <f>IF(ISBLANK(Governance_Clauses_by_Source!BQ77),0,$G77)</f>
        <v>0</v>
      </c>
      <c r="BU77" s="134">
        <f>IF(ISBLANK(Governance_Clauses_by_Source!BR77),0,$G77)</f>
        <v>0</v>
      </c>
      <c r="BV77" s="134">
        <f>IF(ISBLANK(Governance_Clauses_by_Source!BS77),0,$G77)</f>
        <v>0</v>
      </c>
      <c r="BW77" s="134">
        <f>IF(ISBLANK(Governance_Clauses_by_Source!BT77),0,$G77)</f>
        <v>0</v>
      </c>
      <c r="BX77" s="134">
        <f>IF(ISBLANK(Governance_Clauses_by_Source!BU77),0,$G77)*3*5</f>
        <v>0.6</v>
      </c>
      <c r="BY77" s="134">
        <f>IF(ISBLANK(Governance_Clauses_by_Source!BV77),0,$G77)</f>
        <v>0</v>
      </c>
      <c r="BZ77" s="134">
        <f>IF(ISBLANK(Governance_Clauses_by_Source!BW77),0,$G77)</f>
        <v>0</v>
      </c>
      <c r="CA77" s="134">
        <f>IF(ISBLANK(Governance_Clauses_by_Source!BX77),0,$G77)</f>
        <v>0</v>
      </c>
      <c r="CB77" s="134">
        <f>IF(ISBLANK(Governance_Clauses_by_Source!BY77),0,$G77)</f>
        <v>0</v>
      </c>
      <c r="CC77" s="134">
        <f>IF(ISBLANK(Governance_Clauses_by_Source!BZ77),0,$G77)</f>
        <v>0</v>
      </c>
      <c r="CD77" s="134">
        <f>IF(ISBLANK(Governance_Clauses_by_Source!CA77),0,$G77)</f>
        <v>0</v>
      </c>
      <c r="CE77" s="134">
        <f>IF(ISBLANK(Governance_Clauses_by_Source!CB77),0,$G77)</f>
        <v>0</v>
      </c>
      <c r="CF77" s="134">
        <f>IF(ISBLANK(Governance_Clauses_by_Source!CC77),0,$G77)</f>
        <v>0</v>
      </c>
      <c r="CG77" s="134">
        <f>IF(ISBLANK(Governance_Clauses_by_Source!CD77),0,$G77)</f>
        <v>0</v>
      </c>
      <c r="CH77" s="134">
        <f>IF(ISBLANK(Governance_Clauses_by_Source!CE77),0,$G77)</f>
        <v>0</v>
      </c>
      <c r="CI77" s="134">
        <f>IF(ISBLANK(Governance_Clauses_by_Source!CF77),0,$G77)</f>
        <v>0</v>
      </c>
      <c r="CJ77" s="134">
        <f>IF(ISBLANK(Governance_Clauses_by_Source!CG77),0,$G77)</f>
        <v>0</v>
      </c>
      <c r="CK77" s="134">
        <f>IF(ISBLANK(Governance_Clauses_by_Source!CH77),0,$G77)</f>
        <v>0</v>
      </c>
      <c r="CL77" s="134">
        <f>IF(ISBLANK(Governance_Clauses_by_Source!CI77),0,$G77)</f>
        <v>0</v>
      </c>
      <c r="CM77" s="134">
        <f>IF(ISBLANK(Governance_Clauses_by_Source!CJ77),0,$G77)</f>
        <v>0</v>
      </c>
      <c r="CN77" s="134">
        <f>IF(ISBLANK(Governance_Clauses_by_Source!CK77),0,$G77)</f>
        <v>0</v>
      </c>
      <c r="CO77" s="134">
        <f>IF(ISBLANK(Governance_Clauses_by_Source!CL77),0,$G77)</f>
        <v>0</v>
      </c>
      <c r="CP77" s="134">
        <f>IF(ISBLANK(Governance_Clauses_by_Source!CM77),0,$G77)</f>
        <v>0</v>
      </c>
      <c r="CQ77" s="151">
        <f>IF(ISBLANK(Governance_Clauses_by_Source!CN77),0,$G77)</f>
        <v>0</v>
      </c>
    </row>
    <row r="78" spans="1:95">
      <c r="A78" s="2" t="s">
        <v>268</v>
      </c>
      <c r="B78" s="2" t="s">
        <v>570</v>
      </c>
      <c r="C78" s="2" t="s">
        <v>363</v>
      </c>
      <c r="D78" s="2" t="s">
        <v>360</v>
      </c>
      <c r="E78" s="2">
        <f t="shared" si="12"/>
        <v>10</v>
      </c>
      <c r="F78" s="2">
        <v>3</v>
      </c>
      <c r="G78" s="2">
        <f t="shared" si="15"/>
        <v>0.06</v>
      </c>
      <c r="H78" s="3" t="s">
        <v>1301</v>
      </c>
      <c r="I78" s="120">
        <f>IF(ISBLANK(Governance_Clauses_by_Source!F78),0,G78)</f>
        <v>0</v>
      </c>
      <c r="J78" s="134">
        <f>IF(ISBLANK(Governance_Clauses_by_Source!G78),0,$G78)</f>
        <v>0</v>
      </c>
      <c r="K78" s="134">
        <f>IF(ISBLANK(Governance_Clauses_by_Source!H78),0,$G78)</f>
        <v>0</v>
      </c>
      <c r="L78" s="134">
        <f>IF(ISBLANK(Governance_Clauses_by_Source!I78),0,$G78)</f>
        <v>0</v>
      </c>
      <c r="M78" s="134">
        <f>IF(ISBLANK(Governance_Clauses_by_Source!J78),0,$G78)</f>
        <v>0</v>
      </c>
      <c r="N78" s="134">
        <f>IF(ISBLANK(Governance_Clauses_by_Source!K78),0,$G78)</f>
        <v>0</v>
      </c>
      <c r="O78" s="134">
        <f>IF(ISBLANK(Governance_Clauses_by_Source!L78),0,$G78)</f>
        <v>0</v>
      </c>
      <c r="P78" s="134">
        <f>IF(ISBLANK(Governance_Clauses_by_Source!M78),0,$G78)</f>
        <v>0</v>
      </c>
      <c r="Q78" s="134">
        <f>IF(ISBLANK(Governance_Clauses_by_Source!N78),0,$G78)*1*1.01</f>
        <v>6.0600000000000001E-2</v>
      </c>
      <c r="R78" s="134">
        <f>IF(ISBLANK(Governance_Clauses_by_Source!O78),0,$G78)</f>
        <v>0</v>
      </c>
      <c r="S78" s="134">
        <f>IF(ISBLANK(Governance_Clauses_by_Source!P78),0,$G78)</f>
        <v>0</v>
      </c>
      <c r="T78" s="134">
        <f>IF(ISBLANK(Governance_Clauses_by_Source!Q78),0,$G78)*1*1.01</f>
        <v>6.0600000000000001E-2</v>
      </c>
      <c r="U78" s="134">
        <f>IF(ISBLANK(Governance_Clauses_by_Source!R78),0,$G78)*1*1.01</f>
        <v>0</v>
      </c>
      <c r="V78" s="134">
        <f>IF(ISBLANK(Governance_Clauses_by_Source!S78),0,$G78)</f>
        <v>0</v>
      </c>
      <c r="W78" s="134">
        <f>IF(ISBLANK(Governance_Clauses_by_Source!T78),0,$G78)</f>
        <v>0</v>
      </c>
      <c r="X78" s="134">
        <f>IF(ISBLANK(Governance_Clauses_by_Source!U78),0,$G78)</f>
        <v>0</v>
      </c>
      <c r="Y78" s="134">
        <f>IF(ISBLANK(Governance_Clauses_by_Source!V78),0,$G78)</f>
        <v>0</v>
      </c>
      <c r="Z78" s="134">
        <f>IF(ISBLANK(Governance_Clauses_by_Source!W78),0,$G78)</f>
        <v>0</v>
      </c>
      <c r="AA78" s="134">
        <f>IF(ISBLANK(Governance_Clauses_by_Source!X78),0,$G78)</f>
        <v>0</v>
      </c>
      <c r="AB78" s="134">
        <f>IF(ISBLANK(Governance_Clauses_by_Source!Y78),0,$G78)</f>
        <v>0</v>
      </c>
      <c r="AC78" s="134">
        <f>IF(ISBLANK(Governance_Clauses_by_Source!Z78),0,$G78)</f>
        <v>0</v>
      </c>
      <c r="AD78" s="134">
        <f>IF(ISBLANK(Governance_Clauses_by_Source!AA78),0,$G78)</f>
        <v>0</v>
      </c>
      <c r="AE78" s="134">
        <f>IF(ISBLANK(Governance_Clauses_by_Source!AB78),0,$G78)</f>
        <v>0</v>
      </c>
      <c r="AF78" s="134">
        <f>IF(ISBLANK(Governance_Clauses_by_Source!AC78),0,$G78)</f>
        <v>0</v>
      </c>
      <c r="AG78" s="134">
        <f>IF(ISBLANK(Governance_Clauses_by_Source!AD78),0,$G78)</f>
        <v>0</v>
      </c>
      <c r="AH78" s="134">
        <f>IF(ISBLANK(Governance_Clauses_by_Source!AE78),0,$G78)</f>
        <v>0</v>
      </c>
      <c r="AI78" s="134">
        <f>IF(ISBLANK(Governance_Clauses_by_Source!AF78),0,$G78)</f>
        <v>0</v>
      </c>
      <c r="AJ78" s="134">
        <f>IF(ISBLANK(Governance_Clauses_by_Source!AG78),0,$G78)</f>
        <v>0</v>
      </c>
      <c r="AK78" s="134">
        <f>IF(ISBLANK(Governance_Clauses_by_Source!AH78),0,$G78)</f>
        <v>0</v>
      </c>
      <c r="AL78" s="134">
        <f>IF(ISBLANK(Governance_Clauses_by_Source!AI78),0,$G78)</f>
        <v>0</v>
      </c>
      <c r="AM78" s="134">
        <f>IF(ISBLANK(Governance_Clauses_by_Source!AJ78),0,$G78)</f>
        <v>0</v>
      </c>
      <c r="AN78" s="134">
        <f>IF(ISBLANK(Governance_Clauses_by_Source!AK78),0,$G78)</f>
        <v>0</v>
      </c>
      <c r="AO78" s="134">
        <f>IF(ISBLANK(Governance_Clauses_by_Source!AL78),0,$G78)</f>
        <v>0</v>
      </c>
      <c r="AP78" s="134">
        <f>IF(ISBLANK(Governance_Clauses_by_Source!AM78),0,$G78)</f>
        <v>0</v>
      </c>
      <c r="AQ78" s="134">
        <f>IF(ISBLANK(Governance_Clauses_by_Source!AN78),0,$G78)*2.5*2.5</f>
        <v>0.375</v>
      </c>
      <c r="AR78" s="134">
        <f>IF(ISBLANK(Governance_Clauses_by_Source!AO78),0,$G78)</f>
        <v>0</v>
      </c>
      <c r="AS78" s="134">
        <f>IF(ISBLANK(Governance_Clauses_by_Source!AP78),0,$G78)</f>
        <v>0</v>
      </c>
      <c r="AT78" s="134">
        <f>IF(ISBLANK(Governance_Clauses_by_Source!AQ78),0,$G78)</f>
        <v>0</v>
      </c>
      <c r="AU78" s="134">
        <f>IF(ISBLANK(Governance_Clauses_by_Source!AR78),0,$G78)</f>
        <v>0</v>
      </c>
      <c r="AV78" s="134">
        <f>IF(ISBLANK(Governance_Clauses_by_Source!AS78),0,$G78)</f>
        <v>0</v>
      </c>
      <c r="AW78" s="134">
        <f>IF(ISBLANK(Governance_Clauses_by_Source!AT78),0,$G78)</f>
        <v>0</v>
      </c>
      <c r="AX78" s="134">
        <f>IF(ISBLANK(Governance_Clauses_by_Source!AU78),0,$G78)</f>
        <v>0</v>
      </c>
      <c r="AY78" s="134">
        <f>IF(ISBLANK(Governance_Clauses_by_Source!AV78),0,$G78)*0.2*0.2</f>
        <v>0</v>
      </c>
      <c r="AZ78" s="134">
        <f>IF(ISBLANK(Governance_Clauses_by_Source!AW78),0,$G78)</f>
        <v>0</v>
      </c>
      <c r="BA78" s="134">
        <f>IF(ISBLANK(Governance_Clauses_by_Source!AX78),0,$G78)</f>
        <v>0</v>
      </c>
      <c r="BB78" s="134">
        <f>IF(ISBLANK(Governance_Clauses_by_Source!AY78),0,$G78)</f>
        <v>0</v>
      </c>
      <c r="BC78" s="134">
        <f>IF(ISBLANK(Governance_Clauses_by_Source!AZ78),0,$G78)</f>
        <v>0</v>
      </c>
      <c r="BD78" s="134">
        <f>IF(ISBLANK(Governance_Clauses_by_Source!BA78),0,$G78)</f>
        <v>0</v>
      </c>
      <c r="BE78" s="134">
        <f>IF(ISBLANK(Governance_Clauses_by_Source!BB78),0,$G78)</f>
        <v>0</v>
      </c>
      <c r="BF78" s="134">
        <f>IF(ISBLANK(Governance_Clauses_by_Source!BC78),0,$G78)</f>
        <v>0</v>
      </c>
      <c r="BG78" s="134">
        <f>IF(ISBLANK(Governance_Clauses_by_Source!BD78),0,$G78)*1*1.01</f>
        <v>6.0600000000000001E-2</v>
      </c>
      <c r="BH78" s="134">
        <f>IF(ISBLANK(Governance_Clauses_by_Source!BE78),0,$G78)*3*3</f>
        <v>0.54</v>
      </c>
      <c r="BI78" s="134">
        <f>IF(ISBLANK(Governance_Clauses_by_Source!BF78),0,$G78)*4*5</f>
        <v>1.2</v>
      </c>
      <c r="BJ78" s="134">
        <f>IF(ISBLANK(Governance_Clauses_by_Source!BG78),0,$G78)</f>
        <v>0</v>
      </c>
      <c r="BK78" s="134">
        <f>IF(ISBLANK(Governance_Clauses_by_Source!BH78),0,$G78)</f>
        <v>0</v>
      </c>
      <c r="BL78" s="134">
        <f>IF(ISBLANK(Governance_Clauses_by_Source!BI78),0,$G78)</f>
        <v>0</v>
      </c>
      <c r="BM78" s="134">
        <f>IF(ISBLANK(Governance_Clauses_by_Source!BJ78),0,$G78)*5*5</f>
        <v>1.5</v>
      </c>
      <c r="BN78" s="134">
        <f>IF(ISBLANK(Governance_Clauses_by_Source!BK78),0,$G78)</f>
        <v>0</v>
      </c>
      <c r="BO78" s="134">
        <f>IF(ISBLANK(Governance_Clauses_by_Source!BL78),0,$G78)</f>
        <v>0</v>
      </c>
      <c r="BP78" s="134">
        <f>IF(ISBLANK(Governance_Clauses_by_Source!BM78),0,$G78)</f>
        <v>0</v>
      </c>
      <c r="BQ78" s="134">
        <f>IF(ISBLANK(Governance_Clauses_by_Source!BN78),0,$G78)</f>
        <v>0</v>
      </c>
      <c r="BR78" s="134">
        <f>IF(ISBLANK(Governance_Clauses_by_Source!BO78),0,$G78)</f>
        <v>0</v>
      </c>
      <c r="BS78" s="134">
        <f>IF(ISBLANK(Governance_Clauses_by_Source!BP78),0,$G78)*1*2</f>
        <v>0.12</v>
      </c>
      <c r="BT78" s="134">
        <f>IF(ISBLANK(Governance_Clauses_by_Source!BQ78),0,$G78)</f>
        <v>0</v>
      </c>
      <c r="BU78" s="134">
        <f>IF(ISBLANK(Governance_Clauses_by_Source!BR78),0,$G78)</f>
        <v>0</v>
      </c>
      <c r="BV78" s="134">
        <f>IF(ISBLANK(Governance_Clauses_by_Source!BS78),0,$G78)</f>
        <v>0</v>
      </c>
      <c r="BW78" s="134">
        <f>IF(ISBLANK(Governance_Clauses_by_Source!BT78),0,$G78)</f>
        <v>0</v>
      </c>
      <c r="BX78" s="134">
        <f>IF(ISBLANK(Governance_Clauses_by_Source!BU78),0,$G78)*5*5</f>
        <v>1.5</v>
      </c>
      <c r="BY78" s="134">
        <f>IF(ISBLANK(Governance_Clauses_by_Source!BV78),0,$G78)</f>
        <v>0</v>
      </c>
      <c r="BZ78" s="134">
        <f>IF(ISBLANK(Governance_Clauses_by_Source!BW78),0,$G78)</f>
        <v>0</v>
      </c>
      <c r="CA78" s="134">
        <f>IF(ISBLANK(Governance_Clauses_by_Source!BX78),0,$G78)</f>
        <v>0</v>
      </c>
      <c r="CB78" s="134">
        <f>IF(ISBLANK(Governance_Clauses_by_Source!BY78),0,$G78)</f>
        <v>0</v>
      </c>
      <c r="CC78" s="134">
        <f>IF(ISBLANK(Governance_Clauses_by_Source!BZ78),0,$G78)</f>
        <v>0</v>
      </c>
      <c r="CD78" s="134">
        <f>IF(ISBLANK(Governance_Clauses_by_Source!CA78),0,$G78)</f>
        <v>0</v>
      </c>
      <c r="CE78" s="134">
        <f>IF(ISBLANK(Governance_Clauses_by_Source!CB78),0,$G78)*3*3</f>
        <v>0.54</v>
      </c>
      <c r="CF78" s="134">
        <f>IF(ISBLANK(Governance_Clauses_by_Source!CC78),0,$G78)</f>
        <v>0</v>
      </c>
      <c r="CG78" s="134">
        <f>IF(ISBLANK(Governance_Clauses_by_Source!CD78),0,$G78)</f>
        <v>0</v>
      </c>
      <c r="CH78" s="134">
        <f>IF(ISBLANK(Governance_Clauses_by_Source!CE78),0,$G78)</f>
        <v>0</v>
      </c>
      <c r="CI78" s="134">
        <f>IF(ISBLANK(Governance_Clauses_by_Source!CF78),0,$G78)</f>
        <v>0</v>
      </c>
      <c r="CJ78" s="134">
        <f>IF(ISBLANK(Governance_Clauses_by_Source!CG78),0,$G78)</f>
        <v>0</v>
      </c>
      <c r="CK78" s="134">
        <f>IF(ISBLANK(Governance_Clauses_by_Source!CH78),0,$G78)</f>
        <v>0</v>
      </c>
      <c r="CL78" s="134">
        <f>IF(ISBLANK(Governance_Clauses_by_Source!CI78),0,$G78)</f>
        <v>0</v>
      </c>
      <c r="CM78" s="134">
        <f>IF(ISBLANK(Governance_Clauses_by_Source!CJ78),0,$G78)</f>
        <v>0</v>
      </c>
      <c r="CN78" s="134">
        <f>IF(ISBLANK(Governance_Clauses_by_Source!CK78),0,$G78)</f>
        <v>0</v>
      </c>
      <c r="CO78" s="134">
        <f>IF(ISBLANK(Governance_Clauses_by_Source!CL78),0,$G78)</f>
        <v>0</v>
      </c>
      <c r="CP78" s="134">
        <f>IF(ISBLANK(Governance_Clauses_by_Source!CM78),0,$G78)</f>
        <v>0</v>
      </c>
      <c r="CQ78" s="151">
        <f>IF(ISBLANK(Governance_Clauses_by_Source!CN78),0,$G78)</f>
        <v>0</v>
      </c>
    </row>
    <row r="79" spans="1:95">
      <c r="A79" s="2" t="s">
        <v>268</v>
      </c>
      <c r="B79" s="2" t="s">
        <v>570</v>
      </c>
      <c r="C79" s="2" t="s">
        <v>607</v>
      </c>
      <c r="D79" s="2" t="s">
        <v>360</v>
      </c>
      <c r="E79" s="2">
        <f t="shared" si="12"/>
        <v>2</v>
      </c>
      <c r="F79" s="2">
        <v>1</v>
      </c>
      <c r="G79" s="2">
        <f t="shared" si="15"/>
        <v>0.02</v>
      </c>
      <c r="H79" s="3" t="s">
        <v>1299</v>
      </c>
      <c r="I79" s="120">
        <f>IF(ISBLANK(Governance_Clauses_by_Source!F79),0,G79)</f>
        <v>0</v>
      </c>
      <c r="J79" s="134">
        <f>IF(ISBLANK(Governance_Clauses_by_Source!G79),0,$G79)</f>
        <v>0</v>
      </c>
      <c r="K79" s="134">
        <f>IF(ISBLANK(Governance_Clauses_by_Source!H79),0,$G79)</f>
        <v>0</v>
      </c>
      <c r="L79" s="134">
        <f>IF(ISBLANK(Governance_Clauses_by_Source!I79),0,$G79)</f>
        <v>0</v>
      </c>
      <c r="M79" s="134">
        <f>IF(ISBLANK(Governance_Clauses_by_Source!J79),0,$G79)</f>
        <v>0</v>
      </c>
      <c r="N79" s="134">
        <f>IF(ISBLANK(Governance_Clauses_by_Source!K79),0,$G79)</f>
        <v>0</v>
      </c>
      <c r="O79" s="134">
        <f>IF(ISBLANK(Governance_Clauses_by_Source!L79),0,$G79)</f>
        <v>0</v>
      </c>
      <c r="P79" s="134">
        <f>IF(ISBLANK(Governance_Clauses_by_Source!M79),0,$G79)</f>
        <v>0</v>
      </c>
      <c r="Q79" s="134">
        <f>IF(ISBLANK(Governance_Clauses_by_Source!N79),0,$G79)*1*1.01</f>
        <v>2.0199999999999999E-2</v>
      </c>
      <c r="R79" s="134">
        <f>IF(ISBLANK(Governance_Clauses_by_Source!O79),0,$G79)</f>
        <v>0</v>
      </c>
      <c r="S79" s="134">
        <f>IF(ISBLANK(Governance_Clauses_by_Source!P79),0,$G79)</f>
        <v>0</v>
      </c>
      <c r="T79" s="134">
        <f>IF(ISBLANK(Governance_Clauses_by_Source!Q79),0,$G79)</f>
        <v>0</v>
      </c>
      <c r="U79" s="134">
        <f>IF(ISBLANK(Governance_Clauses_by_Source!R79),0,$G79)</f>
        <v>0</v>
      </c>
      <c r="V79" s="134">
        <f>IF(ISBLANK(Governance_Clauses_by_Source!S79),0,$G79)</f>
        <v>0</v>
      </c>
      <c r="W79" s="134">
        <f>IF(ISBLANK(Governance_Clauses_by_Source!T79),0,$G79)</f>
        <v>0</v>
      </c>
      <c r="X79" s="134">
        <f>IF(ISBLANK(Governance_Clauses_by_Source!U79),0,$G79)</f>
        <v>0</v>
      </c>
      <c r="Y79" s="134">
        <f>IF(ISBLANK(Governance_Clauses_by_Source!V79),0,$G79)</f>
        <v>0</v>
      </c>
      <c r="Z79" s="134">
        <f>IF(ISBLANK(Governance_Clauses_by_Source!W79),0,$G79)</f>
        <v>0</v>
      </c>
      <c r="AA79" s="134">
        <f>IF(ISBLANK(Governance_Clauses_by_Source!X79),0,$G79)</f>
        <v>0</v>
      </c>
      <c r="AB79" s="134">
        <f>IF(ISBLANK(Governance_Clauses_by_Source!Y79),0,$G79)</f>
        <v>0</v>
      </c>
      <c r="AC79" s="134">
        <f>IF(ISBLANK(Governance_Clauses_by_Source!Z79),0,$G79)</f>
        <v>0</v>
      </c>
      <c r="AD79" s="134">
        <f>IF(ISBLANK(Governance_Clauses_by_Source!AA79),0,$G79)</f>
        <v>0</v>
      </c>
      <c r="AE79" s="134">
        <f>IF(ISBLANK(Governance_Clauses_by_Source!AB79),0,$G79)</f>
        <v>0</v>
      </c>
      <c r="AF79" s="134">
        <f>IF(ISBLANK(Governance_Clauses_by_Source!AC79),0,$G79)</f>
        <v>0</v>
      </c>
      <c r="AG79" s="134">
        <f>IF(ISBLANK(Governance_Clauses_by_Source!AD79),0,$G79)</f>
        <v>0</v>
      </c>
      <c r="AH79" s="134">
        <f>IF(ISBLANK(Governance_Clauses_by_Source!AE79),0,$G79)</f>
        <v>0</v>
      </c>
      <c r="AI79" s="134">
        <f>IF(ISBLANK(Governance_Clauses_by_Source!AF79),0,$G79)</f>
        <v>0</v>
      </c>
      <c r="AJ79" s="134">
        <f>IF(ISBLANK(Governance_Clauses_by_Source!AG79),0,$G79)</f>
        <v>0</v>
      </c>
      <c r="AK79" s="134">
        <f>IF(ISBLANK(Governance_Clauses_by_Source!AH79),0,$G79)</f>
        <v>0</v>
      </c>
      <c r="AL79" s="134">
        <f>IF(ISBLANK(Governance_Clauses_by_Source!AI79),0,$G79)</f>
        <v>0</v>
      </c>
      <c r="AM79" s="134">
        <f>IF(ISBLANK(Governance_Clauses_by_Source!AJ79),0,$G79)</f>
        <v>0</v>
      </c>
      <c r="AN79" s="134">
        <f>IF(ISBLANK(Governance_Clauses_by_Source!AK79),0,$G79)</f>
        <v>0</v>
      </c>
      <c r="AO79" s="134">
        <f>IF(ISBLANK(Governance_Clauses_by_Source!AL79),0,$G79)</f>
        <v>0</v>
      </c>
      <c r="AP79" s="134">
        <f>IF(ISBLANK(Governance_Clauses_by_Source!AM79),0,$G79)</f>
        <v>0</v>
      </c>
      <c r="AQ79" s="134">
        <f>IF(ISBLANK(Governance_Clauses_by_Source!AN79),0,$G79)</f>
        <v>0</v>
      </c>
      <c r="AR79" s="134">
        <f>IF(ISBLANK(Governance_Clauses_by_Source!AO79),0,$G79)</f>
        <v>0</v>
      </c>
      <c r="AS79" s="134">
        <f>IF(ISBLANK(Governance_Clauses_by_Source!AP79),0,$G79)</f>
        <v>0</v>
      </c>
      <c r="AT79" s="134">
        <f>IF(ISBLANK(Governance_Clauses_by_Source!AQ79),0,$G79)</f>
        <v>0</v>
      </c>
      <c r="AU79" s="134">
        <f>IF(ISBLANK(Governance_Clauses_by_Source!AR79),0,$G79)</f>
        <v>0</v>
      </c>
      <c r="AV79" s="134">
        <f>IF(ISBLANK(Governance_Clauses_by_Source!AS79),0,$G79)</f>
        <v>0</v>
      </c>
      <c r="AW79" s="134">
        <f>IF(ISBLANK(Governance_Clauses_by_Source!AT79),0,$G79)</f>
        <v>0</v>
      </c>
      <c r="AX79" s="134">
        <f>IF(ISBLANK(Governance_Clauses_by_Source!AU79),0,$G79)</f>
        <v>0</v>
      </c>
      <c r="AY79" s="134">
        <f>IF(ISBLANK(Governance_Clauses_by_Source!AV79),0,$G79)</f>
        <v>0</v>
      </c>
      <c r="AZ79" s="134">
        <f>IF(ISBLANK(Governance_Clauses_by_Source!AW79),0,$G79)</f>
        <v>0</v>
      </c>
      <c r="BA79" s="134">
        <f>IF(ISBLANK(Governance_Clauses_by_Source!AX79),0,$G79)</f>
        <v>0</v>
      </c>
      <c r="BB79" s="134">
        <f>IF(ISBLANK(Governance_Clauses_by_Source!AY79),0,$G79)</f>
        <v>0</v>
      </c>
      <c r="BC79" s="134">
        <f>IF(ISBLANK(Governance_Clauses_by_Source!AZ79),0,$G79)</f>
        <v>0</v>
      </c>
      <c r="BD79" s="134">
        <f>IF(ISBLANK(Governance_Clauses_by_Source!BA79),0,$G79)</f>
        <v>0</v>
      </c>
      <c r="BE79" s="134">
        <f>IF(ISBLANK(Governance_Clauses_by_Source!BB79),0,$G79)</f>
        <v>0</v>
      </c>
      <c r="BF79" s="134">
        <f>IF(ISBLANK(Governance_Clauses_by_Source!BC79),0,$G79)</f>
        <v>0</v>
      </c>
      <c r="BG79" s="134">
        <f>IF(ISBLANK(Governance_Clauses_by_Source!BD79),0,$G79)</f>
        <v>0</v>
      </c>
      <c r="BH79" s="134">
        <f>IF(ISBLANK(Governance_Clauses_by_Source!BE79),0,$G79)</f>
        <v>0</v>
      </c>
      <c r="BI79" s="134">
        <f>IF(ISBLANK(Governance_Clauses_by_Source!BF79),0,$G79)</f>
        <v>0</v>
      </c>
      <c r="BJ79" s="134">
        <f>IF(ISBLANK(Governance_Clauses_by_Source!BG79),0,$G79)</f>
        <v>0</v>
      </c>
      <c r="BK79" s="134">
        <f>IF(ISBLANK(Governance_Clauses_by_Source!BH79),0,$G79)</f>
        <v>0</v>
      </c>
      <c r="BL79" s="134">
        <f>IF(ISBLANK(Governance_Clauses_by_Source!BI79),0,$G79)</f>
        <v>0</v>
      </c>
      <c r="BM79" s="134">
        <f>IF(ISBLANK(Governance_Clauses_by_Source!BJ79),0,$G79)</f>
        <v>0</v>
      </c>
      <c r="BN79" s="134">
        <f>IF(ISBLANK(Governance_Clauses_by_Source!BK79),0,$G79)</f>
        <v>0</v>
      </c>
      <c r="BO79" s="134">
        <f>IF(ISBLANK(Governance_Clauses_by_Source!BL79),0,$G79)</f>
        <v>0</v>
      </c>
      <c r="BP79" s="134">
        <f>IF(ISBLANK(Governance_Clauses_by_Source!BM79),0,$G79)</f>
        <v>0</v>
      </c>
      <c r="BQ79" s="134">
        <f>IF(ISBLANK(Governance_Clauses_by_Source!BN79),0,$G79)</f>
        <v>0</v>
      </c>
      <c r="BR79" s="134">
        <f>IF(ISBLANK(Governance_Clauses_by_Source!BO79),0,$G79)*1*3</f>
        <v>0.06</v>
      </c>
      <c r="BS79" s="134">
        <f>IF(ISBLANK(Governance_Clauses_by_Source!BP79),0,$G79)</f>
        <v>0</v>
      </c>
      <c r="BT79" s="134">
        <f>IF(ISBLANK(Governance_Clauses_by_Source!BQ79),0,$G79)</f>
        <v>0</v>
      </c>
      <c r="BU79" s="134">
        <f>IF(ISBLANK(Governance_Clauses_by_Source!BR79),0,$G79)</f>
        <v>0</v>
      </c>
      <c r="BV79" s="134">
        <f>IF(ISBLANK(Governance_Clauses_by_Source!BS79),0,$G79)</f>
        <v>0</v>
      </c>
      <c r="BW79" s="134">
        <f>IF(ISBLANK(Governance_Clauses_by_Source!BT79),0,$G79)</f>
        <v>0</v>
      </c>
      <c r="BX79" s="134">
        <f>IF(ISBLANK(Governance_Clauses_by_Source!BU79),0,$G79)</f>
        <v>0</v>
      </c>
      <c r="BY79" s="134">
        <f>IF(ISBLANK(Governance_Clauses_by_Source!BV79),0,$G79)</f>
        <v>0</v>
      </c>
      <c r="BZ79" s="134">
        <f>IF(ISBLANK(Governance_Clauses_by_Source!BW79),0,$G79)</f>
        <v>0</v>
      </c>
      <c r="CA79" s="134">
        <f>IF(ISBLANK(Governance_Clauses_by_Source!BX79),0,$G79)</f>
        <v>0</v>
      </c>
      <c r="CB79" s="134">
        <f>IF(ISBLANK(Governance_Clauses_by_Source!BY79),0,$G79)</f>
        <v>0</v>
      </c>
      <c r="CC79" s="134">
        <f>IF(ISBLANK(Governance_Clauses_by_Source!BZ79),0,$G79)</f>
        <v>0</v>
      </c>
      <c r="CD79" s="134">
        <f>IF(ISBLANK(Governance_Clauses_by_Source!CA79),0,$G79)</f>
        <v>0</v>
      </c>
      <c r="CE79" s="134">
        <f>IF(ISBLANK(Governance_Clauses_by_Source!CB79),0,$G79)</f>
        <v>0</v>
      </c>
      <c r="CF79" s="134">
        <f>IF(ISBLANK(Governance_Clauses_by_Source!CC79),0,$G79)</f>
        <v>0</v>
      </c>
      <c r="CG79" s="134">
        <f>IF(ISBLANK(Governance_Clauses_by_Source!CD79),0,$G79)</f>
        <v>0</v>
      </c>
      <c r="CH79" s="134">
        <f>IF(ISBLANK(Governance_Clauses_by_Source!CE79),0,$G79)</f>
        <v>0</v>
      </c>
      <c r="CI79" s="134">
        <f>IF(ISBLANK(Governance_Clauses_by_Source!CF79),0,$G79)</f>
        <v>0</v>
      </c>
      <c r="CJ79" s="134">
        <f>IF(ISBLANK(Governance_Clauses_by_Source!CG79),0,$G79)</f>
        <v>0</v>
      </c>
      <c r="CK79" s="134">
        <f>IF(ISBLANK(Governance_Clauses_by_Source!CH79),0,$G79)</f>
        <v>0</v>
      </c>
      <c r="CL79" s="134">
        <f>IF(ISBLANK(Governance_Clauses_by_Source!CI79),0,$G79)</f>
        <v>0</v>
      </c>
      <c r="CM79" s="134">
        <f>IF(ISBLANK(Governance_Clauses_by_Source!CJ79),0,$G79)</f>
        <v>0</v>
      </c>
      <c r="CN79" s="134">
        <f>IF(ISBLANK(Governance_Clauses_by_Source!CK79),0,$G79)</f>
        <v>0</v>
      </c>
      <c r="CO79" s="134">
        <f>IF(ISBLANK(Governance_Clauses_by_Source!CL79),0,$G79)</f>
        <v>0</v>
      </c>
      <c r="CP79" s="134">
        <f>IF(ISBLANK(Governance_Clauses_by_Source!CM79),0,$G79)</f>
        <v>0</v>
      </c>
      <c r="CQ79" s="151">
        <f>IF(ISBLANK(Governance_Clauses_by_Source!CN79),0,$G79)</f>
        <v>0</v>
      </c>
    </row>
    <row r="80" spans="1:95">
      <c r="A80" s="2" t="s">
        <v>268</v>
      </c>
      <c r="B80" s="2" t="s">
        <v>570</v>
      </c>
      <c r="C80" s="2" t="s">
        <v>607</v>
      </c>
      <c r="D80" s="2" t="s">
        <v>360</v>
      </c>
      <c r="E80" s="2">
        <f t="shared" si="12"/>
        <v>4</v>
      </c>
      <c r="F80" s="2">
        <v>3</v>
      </c>
      <c r="G80" s="2">
        <f t="shared" si="15"/>
        <v>0.06</v>
      </c>
      <c r="H80" s="3" t="s">
        <v>1300</v>
      </c>
      <c r="I80" s="120">
        <f>IF(ISBLANK(Governance_Clauses_by_Source!F80),0,G80)</f>
        <v>0</v>
      </c>
      <c r="J80" s="134">
        <f>IF(ISBLANK(Governance_Clauses_by_Source!G80),0,$G80)</f>
        <v>0</v>
      </c>
      <c r="K80" s="134">
        <f>IF(ISBLANK(Governance_Clauses_by_Source!H80),0,$G80)</f>
        <v>0</v>
      </c>
      <c r="L80" s="134">
        <f>IF(ISBLANK(Governance_Clauses_by_Source!I80),0,$G80)</f>
        <v>0</v>
      </c>
      <c r="M80" s="134">
        <f>IF(ISBLANK(Governance_Clauses_by_Source!J80),0,$G80)</f>
        <v>0</v>
      </c>
      <c r="N80" s="134">
        <f>IF(ISBLANK(Governance_Clauses_by_Source!K80),0,$G80)</f>
        <v>0</v>
      </c>
      <c r="O80" s="134">
        <f>IF(ISBLANK(Governance_Clauses_by_Source!L80),0,$G80)</f>
        <v>0</v>
      </c>
      <c r="P80" s="134">
        <f>IF(ISBLANK(Governance_Clauses_by_Source!M80),0,$G80)</f>
        <v>0</v>
      </c>
      <c r="Q80" s="134">
        <f>IF(ISBLANK(Governance_Clauses_by_Source!N80),0,$G80)*1*1.01</f>
        <v>6.0600000000000001E-2</v>
      </c>
      <c r="R80" s="134">
        <f>IF(ISBLANK(Governance_Clauses_by_Source!O80),0,$G80)</f>
        <v>0</v>
      </c>
      <c r="S80" s="134">
        <f>IF(ISBLANK(Governance_Clauses_by_Source!P80),0,$G80)</f>
        <v>0</v>
      </c>
      <c r="T80" s="134">
        <f>IF(ISBLANK(Governance_Clauses_by_Source!Q80),0,$G80)</f>
        <v>0</v>
      </c>
      <c r="U80" s="134">
        <f>IF(ISBLANK(Governance_Clauses_by_Source!R80),0,$G80)</f>
        <v>0</v>
      </c>
      <c r="V80" s="134">
        <f>IF(ISBLANK(Governance_Clauses_by_Source!S80),0,$G80)</f>
        <v>0</v>
      </c>
      <c r="W80" s="134">
        <f>IF(ISBLANK(Governance_Clauses_by_Source!T80),0,$G80)</f>
        <v>0</v>
      </c>
      <c r="X80" s="134">
        <f>IF(ISBLANK(Governance_Clauses_by_Source!U80),0,$G80)</f>
        <v>0</v>
      </c>
      <c r="Y80" s="134">
        <f>IF(ISBLANK(Governance_Clauses_by_Source!V80),0,$G80)</f>
        <v>0</v>
      </c>
      <c r="Z80" s="134">
        <f>IF(ISBLANK(Governance_Clauses_by_Source!W80),0,$G80)</f>
        <v>0</v>
      </c>
      <c r="AA80" s="134">
        <f>IF(ISBLANK(Governance_Clauses_by_Source!X80),0,$G80)</f>
        <v>0</v>
      </c>
      <c r="AB80" s="134">
        <f>IF(ISBLANK(Governance_Clauses_by_Source!Y80),0,$G80)</f>
        <v>0</v>
      </c>
      <c r="AC80" s="134">
        <f>IF(ISBLANK(Governance_Clauses_by_Source!Z80),0,$G80)</f>
        <v>0</v>
      </c>
      <c r="AD80" s="134">
        <f>IF(ISBLANK(Governance_Clauses_by_Source!AA80),0,$G80)</f>
        <v>0</v>
      </c>
      <c r="AE80" s="134">
        <f>IF(ISBLANK(Governance_Clauses_by_Source!AB80),0,$G80)</f>
        <v>0</v>
      </c>
      <c r="AF80" s="134">
        <f>IF(ISBLANK(Governance_Clauses_by_Source!AC80),0,$G80)</f>
        <v>0</v>
      </c>
      <c r="AG80" s="134">
        <f>IF(ISBLANK(Governance_Clauses_by_Source!AD80),0,$G80)</f>
        <v>0</v>
      </c>
      <c r="AH80" s="134">
        <f>IF(ISBLANK(Governance_Clauses_by_Source!AE80),0,$G80)*1.5*2.5</f>
        <v>0.22499999999999998</v>
      </c>
      <c r="AI80" s="134">
        <f>IF(ISBLANK(Governance_Clauses_by_Source!AF80),0,$G80)</f>
        <v>0</v>
      </c>
      <c r="AJ80" s="134">
        <f>IF(ISBLANK(Governance_Clauses_by_Source!AG80),0,$G80)</f>
        <v>0</v>
      </c>
      <c r="AK80" s="134">
        <f>IF(ISBLANK(Governance_Clauses_by_Source!AH80),0,$G80)</f>
        <v>0</v>
      </c>
      <c r="AL80" s="134">
        <f>IF(ISBLANK(Governance_Clauses_by_Source!AI80),0,$G80)</f>
        <v>0</v>
      </c>
      <c r="AM80" s="134">
        <f>IF(ISBLANK(Governance_Clauses_by_Source!AJ80),0,$G80)</f>
        <v>0</v>
      </c>
      <c r="AN80" s="134">
        <f>IF(ISBLANK(Governance_Clauses_by_Source!AK80),0,$G80)</f>
        <v>0</v>
      </c>
      <c r="AO80" s="134">
        <f>IF(ISBLANK(Governance_Clauses_by_Source!AL80),0,$G80)</f>
        <v>0</v>
      </c>
      <c r="AP80" s="134">
        <f>IF(ISBLANK(Governance_Clauses_by_Source!AM80),0,$G80)</f>
        <v>0</v>
      </c>
      <c r="AQ80" s="134">
        <f>IF(ISBLANK(Governance_Clauses_by_Source!AN80),0,$G80)</f>
        <v>0</v>
      </c>
      <c r="AR80" s="134">
        <f>IF(ISBLANK(Governance_Clauses_by_Source!AO80),0,$G80)</f>
        <v>0</v>
      </c>
      <c r="AS80" s="134">
        <f>IF(ISBLANK(Governance_Clauses_by_Source!AP80),0,$G80)*4*4.5</f>
        <v>1.08</v>
      </c>
      <c r="AT80" s="134">
        <f>IF(ISBLANK(Governance_Clauses_by_Source!AQ80),0,$G80)</f>
        <v>0</v>
      </c>
      <c r="AU80" s="134">
        <f>IF(ISBLANK(Governance_Clauses_by_Source!AR80),0,$G80)</f>
        <v>0</v>
      </c>
      <c r="AV80" s="134">
        <f>IF(ISBLANK(Governance_Clauses_by_Source!AS80),0,$G80)</f>
        <v>0</v>
      </c>
      <c r="AW80" s="134">
        <f>IF(ISBLANK(Governance_Clauses_by_Source!AT80),0,$G80)</f>
        <v>0</v>
      </c>
      <c r="AX80" s="134">
        <f>IF(ISBLANK(Governance_Clauses_by_Source!AU80),0,$G80)</f>
        <v>0</v>
      </c>
      <c r="AY80" s="134">
        <f>IF(ISBLANK(Governance_Clauses_by_Source!AV80),0,$G80)</f>
        <v>0</v>
      </c>
      <c r="AZ80" s="134">
        <f>IF(ISBLANK(Governance_Clauses_by_Source!AW80),0,$G80)</f>
        <v>0</v>
      </c>
      <c r="BA80" s="134">
        <f>IF(ISBLANK(Governance_Clauses_by_Source!AX80),0,$G80)</f>
        <v>0</v>
      </c>
      <c r="BB80" s="134">
        <f>IF(ISBLANK(Governance_Clauses_by_Source!AY80),0,$G80)</f>
        <v>0</v>
      </c>
      <c r="BC80" s="134">
        <f>IF(ISBLANK(Governance_Clauses_by_Source!AZ80),0,$G80)</f>
        <v>0</v>
      </c>
      <c r="BD80" s="134">
        <f>IF(ISBLANK(Governance_Clauses_by_Source!BA80),0,$G80)</f>
        <v>0</v>
      </c>
      <c r="BE80" s="134">
        <f>IF(ISBLANK(Governance_Clauses_by_Source!BB80),0,$G80)</f>
        <v>0</v>
      </c>
      <c r="BF80" s="134">
        <f>IF(ISBLANK(Governance_Clauses_by_Source!BC80),0,$G80)</f>
        <v>0</v>
      </c>
      <c r="BG80" s="134">
        <f>IF(ISBLANK(Governance_Clauses_by_Source!BD80),0,$G80)</f>
        <v>0</v>
      </c>
      <c r="BH80" s="134">
        <f>IF(ISBLANK(Governance_Clauses_by_Source!BE80),0,$G80)</f>
        <v>0</v>
      </c>
      <c r="BI80" s="134">
        <f>IF(ISBLANK(Governance_Clauses_by_Source!BF80),0,$G80)</f>
        <v>0</v>
      </c>
      <c r="BJ80" s="134">
        <f>IF(ISBLANK(Governance_Clauses_by_Source!BG80),0,$G80)</f>
        <v>0</v>
      </c>
      <c r="BK80" s="134">
        <f>IF(ISBLANK(Governance_Clauses_by_Source!BH80),0,$G80)</f>
        <v>0</v>
      </c>
      <c r="BL80" s="134">
        <f>IF(ISBLANK(Governance_Clauses_by_Source!BI80),0,$G80)</f>
        <v>0</v>
      </c>
      <c r="BM80" s="134">
        <f>IF(ISBLANK(Governance_Clauses_by_Source!BJ80),0,$G80)</f>
        <v>0</v>
      </c>
      <c r="BN80" s="134">
        <f>IF(ISBLANK(Governance_Clauses_by_Source!BK80),0,$G80)</f>
        <v>0</v>
      </c>
      <c r="BO80" s="134">
        <f>IF(ISBLANK(Governance_Clauses_by_Source!BL80),0,$G80)</f>
        <v>0</v>
      </c>
      <c r="BP80" s="134">
        <f>IF(ISBLANK(Governance_Clauses_by_Source!BM80),0,$G80)</f>
        <v>0</v>
      </c>
      <c r="BQ80" s="134">
        <f>IF(ISBLANK(Governance_Clauses_by_Source!BN80),0,$G80)</f>
        <v>0</v>
      </c>
      <c r="BR80" s="134">
        <f>IF(ISBLANK(Governance_Clauses_by_Source!BO80),0,$G80)*5*5</f>
        <v>1.5</v>
      </c>
      <c r="BS80" s="134">
        <f>IF(ISBLANK(Governance_Clauses_by_Source!BP80),0,$G80)</f>
        <v>0</v>
      </c>
      <c r="BT80" s="134">
        <f>IF(ISBLANK(Governance_Clauses_by_Source!BQ80),0,$G80)</f>
        <v>0</v>
      </c>
      <c r="BU80" s="134">
        <f>IF(ISBLANK(Governance_Clauses_by_Source!BR80),0,$G80)</f>
        <v>0</v>
      </c>
      <c r="BV80" s="134">
        <f>IF(ISBLANK(Governance_Clauses_by_Source!BS80),0,$G80)</f>
        <v>0</v>
      </c>
      <c r="BW80" s="134">
        <f>IF(ISBLANK(Governance_Clauses_by_Source!BT80),0,$G80)</f>
        <v>0</v>
      </c>
      <c r="BX80" s="134">
        <f>IF(ISBLANK(Governance_Clauses_by_Source!BU80),0,$G80)</f>
        <v>0</v>
      </c>
      <c r="BY80" s="134">
        <f>IF(ISBLANK(Governance_Clauses_by_Source!BV80),0,$G80)</f>
        <v>0</v>
      </c>
      <c r="BZ80" s="134">
        <f>IF(ISBLANK(Governance_Clauses_by_Source!BW80),0,$G80)</f>
        <v>0</v>
      </c>
      <c r="CA80" s="134">
        <f>IF(ISBLANK(Governance_Clauses_by_Source!BX80),0,$G80)</f>
        <v>0</v>
      </c>
      <c r="CB80" s="134">
        <f>IF(ISBLANK(Governance_Clauses_by_Source!BY80),0,$G80)</f>
        <v>0</v>
      </c>
      <c r="CC80" s="134">
        <f>IF(ISBLANK(Governance_Clauses_by_Source!BZ80),0,$G80)</f>
        <v>0</v>
      </c>
      <c r="CD80" s="134">
        <f>IF(ISBLANK(Governance_Clauses_by_Source!CA80),0,$G80)</f>
        <v>0</v>
      </c>
      <c r="CE80" s="134">
        <f>IF(ISBLANK(Governance_Clauses_by_Source!CB80),0,$G80)</f>
        <v>0</v>
      </c>
      <c r="CF80" s="134">
        <f>IF(ISBLANK(Governance_Clauses_by_Source!CC80),0,$G80)</f>
        <v>0</v>
      </c>
      <c r="CG80" s="134">
        <f>IF(ISBLANK(Governance_Clauses_by_Source!CD80),0,$G80)</f>
        <v>0</v>
      </c>
      <c r="CH80" s="134">
        <f>IF(ISBLANK(Governance_Clauses_by_Source!CE80),0,$G80)</f>
        <v>0</v>
      </c>
      <c r="CI80" s="134">
        <f>IF(ISBLANK(Governance_Clauses_by_Source!CF80),0,$G80)</f>
        <v>0</v>
      </c>
      <c r="CJ80" s="134">
        <f>IF(ISBLANK(Governance_Clauses_by_Source!CG80),0,$G80)</f>
        <v>0</v>
      </c>
      <c r="CK80" s="134">
        <f>IF(ISBLANK(Governance_Clauses_by_Source!CH80),0,$G80)</f>
        <v>0</v>
      </c>
      <c r="CL80" s="134">
        <f>IF(ISBLANK(Governance_Clauses_by_Source!CI80),0,$G80)</f>
        <v>0</v>
      </c>
      <c r="CM80" s="134">
        <f>IF(ISBLANK(Governance_Clauses_by_Source!CJ80),0,$G80)</f>
        <v>0</v>
      </c>
      <c r="CN80" s="134">
        <f>IF(ISBLANK(Governance_Clauses_by_Source!CK80),0,$G80)</f>
        <v>0</v>
      </c>
      <c r="CO80" s="134">
        <f>IF(ISBLANK(Governance_Clauses_by_Source!CL80),0,$G80)</f>
        <v>0</v>
      </c>
      <c r="CP80" s="134">
        <f>IF(ISBLANK(Governance_Clauses_by_Source!CM80),0,$G80)</f>
        <v>0</v>
      </c>
      <c r="CQ80" s="151">
        <f>IF(ISBLANK(Governance_Clauses_by_Source!CN80),0,$G80)</f>
        <v>0</v>
      </c>
    </row>
    <row r="81" spans="1:95">
      <c r="A81" s="2" t="s">
        <v>268</v>
      </c>
      <c r="B81" s="2" t="s">
        <v>540</v>
      </c>
      <c r="C81" s="2" t="s">
        <v>273</v>
      </c>
      <c r="D81" s="2" t="s">
        <v>354</v>
      </c>
      <c r="E81" s="2">
        <f t="shared" si="12"/>
        <v>19</v>
      </c>
      <c r="F81" s="2">
        <v>4</v>
      </c>
      <c r="G81" s="2">
        <f t="shared" si="15"/>
        <v>0.08</v>
      </c>
      <c r="H81" s="3" t="s">
        <v>544</v>
      </c>
      <c r="I81" s="120">
        <f>IF(ISBLANK(Governance_Clauses_by_Source!F81),0,G81)</f>
        <v>0</v>
      </c>
      <c r="J81" s="134">
        <f>IF(ISBLANK(Governance_Clauses_by_Source!G81),0,$G81)</f>
        <v>0</v>
      </c>
      <c r="K81" s="134">
        <f>IF(ISBLANK(Governance_Clauses_by_Source!H81),0,$G81)</f>
        <v>0</v>
      </c>
      <c r="L81" s="134">
        <f>IF(ISBLANK(Governance_Clauses_by_Source!I81),0,$G81)</f>
        <v>0</v>
      </c>
      <c r="M81" s="134">
        <f>IF(ISBLANK(Governance_Clauses_by_Source!J81),0,$G81)</f>
        <v>0</v>
      </c>
      <c r="N81" s="134">
        <f>IF(ISBLANK(Governance_Clauses_by_Source!K81),0,$G81)</f>
        <v>0</v>
      </c>
      <c r="O81" s="134">
        <f>IF(ISBLANK(Governance_Clauses_by_Source!L81),0,$G81)</f>
        <v>0</v>
      </c>
      <c r="P81" s="134">
        <f>IF(ISBLANK(Governance_Clauses_by_Source!M81),0,$G81)</f>
        <v>0</v>
      </c>
      <c r="Q81" s="134">
        <f>IF(ISBLANK(Governance_Clauses_by_Source!N81),0,$G81)*2*2</f>
        <v>0.32</v>
      </c>
      <c r="R81" s="134">
        <f>IF(ISBLANK(Governance_Clauses_by_Source!O81),0,$G81)</f>
        <v>0</v>
      </c>
      <c r="S81" s="134">
        <f>IF(ISBLANK(Governance_Clauses_by_Source!P81),0,$G81)</f>
        <v>0</v>
      </c>
      <c r="T81" s="134">
        <f>IF(ISBLANK(Governance_Clauses_by_Source!Q81),0,$G81)*1*1.01</f>
        <v>8.0799999999999997E-2</v>
      </c>
      <c r="U81" s="134">
        <f>IF(ISBLANK(Governance_Clauses_by_Source!R81),0,$G81)*1*1.01</f>
        <v>0</v>
      </c>
      <c r="V81" s="134">
        <f>IF(ISBLANK(Governance_Clauses_by_Source!S81),0,$G81)</f>
        <v>0</v>
      </c>
      <c r="W81" s="134">
        <f>IF(ISBLANK(Governance_Clauses_by_Source!T81),0,$G81)*2.5*2.5</f>
        <v>0.5</v>
      </c>
      <c r="X81" s="134">
        <f>IF(ISBLANK(Governance_Clauses_by_Source!U81),0,$G81)</f>
        <v>0</v>
      </c>
      <c r="Y81" s="134">
        <f>IF(ISBLANK(Governance_Clauses_by_Source!V81),0,$G81)</f>
        <v>0</v>
      </c>
      <c r="Z81" s="134">
        <f>IF(ISBLANK(Governance_Clauses_by_Source!W81),0,$G81)</f>
        <v>0</v>
      </c>
      <c r="AA81" s="134">
        <f>IF(ISBLANK(Governance_Clauses_by_Source!X81),0,$G81)</f>
        <v>0</v>
      </c>
      <c r="AB81" s="134">
        <f>IF(ISBLANK(Governance_Clauses_by_Source!Y81),0,$G81)</f>
        <v>0</v>
      </c>
      <c r="AC81" s="134">
        <f>IF(ISBLANK(Governance_Clauses_by_Source!Z81),0,$G81)</f>
        <v>0</v>
      </c>
      <c r="AD81" s="134">
        <f>IF(ISBLANK(Governance_Clauses_by_Source!AA81),0,$G81)</f>
        <v>0</v>
      </c>
      <c r="AE81" s="134">
        <f>IF(ISBLANK(Governance_Clauses_by_Source!AB81),0,$G81)</f>
        <v>0</v>
      </c>
      <c r="AF81" s="134">
        <f>IF(ISBLANK(Governance_Clauses_by_Source!AC81),0,$G81)</f>
        <v>0</v>
      </c>
      <c r="AG81" s="134">
        <f>IF(ISBLANK(Governance_Clauses_by_Source!AD81),0,$G81)</f>
        <v>0</v>
      </c>
      <c r="AH81" s="134">
        <f>IF(ISBLANK(Governance_Clauses_by_Source!AE81),0,$G81)*1.5*2</f>
        <v>0.24</v>
      </c>
      <c r="AI81" s="134">
        <f>IF(ISBLANK(Governance_Clauses_by_Source!AF81),0,$G81)</f>
        <v>0</v>
      </c>
      <c r="AJ81" s="134">
        <f>IF(ISBLANK(Governance_Clauses_by_Source!AG81),0,$G81)</f>
        <v>0</v>
      </c>
      <c r="AK81" s="134">
        <f>IF(ISBLANK(Governance_Clauses_by_Source!AH81),0,$G81)</f>
        <v>0</v>
      </c>
      <c r="AL81" s="134">
        <f>IF(ISBLANK(Governance_Clauses_by_Source!AI81),0,$G81)</f>
        <v>0</v>
      </c>
      <c r="AM81" s="134">
        <f>IF(ISBLANK(Governance_Clauses_by_Source!AJ81),0,$G81)</f>
        <v>0</v>
      </c>
      <c r="AN81" s="134">
        <f>IF(ISBLANK(Governance_Clauses_by_Source!AK81),0,$G81)*2*2</f>
        <v>0.32</v>
      </c>
      <c r="AO81" s="134">
        <f>IF(ISBLANK(Governance_Clauses_by_Source!AL81),0,$G81)</f>
        <v>0</v>
      </c>
      <c r="AP81" s="134">
        <f>IF(ISBLANK(Governance_Clauses_by_Source!AM81),0,$G81)*2*2</f>
        <v>0.32</v>
      </c>
      <c r="AQ81" s="134">
        <f>IF(ISBLANK(Governance_Clauses_by_Source!AN81),0,$G81)*2*3</f>
        <v>0.48</v>
      </c>
      <c r="AR81" s="134">
        <f>IF(ISBLANK(Governance_Clauses_by_Source!AO81),0,$G81)*3*3</f>
        <v>0.72</v>
      </c>
      <c r="AS81" s="134">
        <f>IF(ISBLANK(Governance_Clauses_by_Source!AP81),0,$G81)</f>
        <v>0</v>
      </c>
      <c r="AT81" s="134">
        <f>IF(ISBLANK(Governance_Clauses_by_Source!AQ81),0,$G81)</f>
        <v>0</v>
      </c>
      <c r="AU81" s="134">
        <f>IF(ISBLANK(Governance_Clauses_by_Source!AR81),0,$G81)</f>
        <v>0</v>
      </c>
      <c r="AV81" s="134">
        <f>IF(ISBLANK(Governance_Clauses_by_Source!AS81),0,$G81)*2*2</f>
        <v>0.32</v>
      </c>
      <c r="AW81" s="134">
        <f>IF(ISBLANK(Governance_Clauses_by_Source!AT81),0,$G81)*1.5*2</f>
        <v>0.24</v>
      </c>
      <c r="AX81" s="134">
        <f>IF(ISBLANK(Governance_Clauses_by_Source!AU81),0,$G81)</f>
        <v>0</v>
      </c>
      <c r="AY81" s="134">
        <f>IF(ISBLANK(Governance_Clauses_by_Source!AV81),0,$G81)*0.2*0.2</f>
        <v>0</v>
      </c>
      <c r="AZ81" s="134">
        <f>IF(ISBLANK(Governance_Clauses_by_Source!AW81),0,$G81)</f>
        <v>0</v>
      </c>
      <c r="BA81" s="134">
        <f>IF(ISBLANK(Governance_Clauses_by_Source!AX81),0,$G81)</f>
        <v>0</v>
      </c>
      <c r="BB81" s="134">
        <f>IF(ISBLANK(Governance_Clauses_by_Source!AY81),0,$G81)</f>
        <v>0</v>
      </c>
      <c r="BC81" s="134">
        <f>IF(ISBLANK(Governance_Clauses_by_Source!AZ81),0,$G81)</f>
        <v>0</v>
      </c>
      <c r="BD81" s="134">
        <f>IF(ISBLANK(Governance_Clauses_by_Source!BA81),0,$G81)</f>
        <v>0</v>
      </c>
      <c r="BE81" s="134">
        <f>IF(ISBLANK(Governance_Clauses_by_Source!BB81),0,$G81)</f>
        <v>0</v>
      </c>
      <c r="BF81" s="134">
        <f>IF(ISBLANK(Governance_Clauses_by_Source!BC81),0,$G81)*0.5*0.5</f>
        <v>0.02</v>
      </c>
      <c r="BG81" s="134">
        <f>IF(ISBLANK(Governance_Clauses_by_Source!BD81),0,$G81)</f>
        <v>0</v>
      </c>
      <c r="BH81" s="134">
        <f>IF(ISBLANK(Governance_Clauses_by_Source!BE81),0,$G81)*1*1.01</f>
        <v>8.0799999999999997E-2</v>
      </c>
      <c r="BI81" s="134">
        <f>IF(ISBLANK(Governance_Clauses_by_Source!BF81),0,$G81)</f>
        <v>0</v>
      </c>
      <c r="BJ81" s="134">
        <f>IF(ISBLANK(Governance_Clauses_by_Source!BG81),0,$G81)</f>
        <v>0</v>
      </c>
      <c r="BK81" s="134">
        <f>IF(ISBLANK(Governance_Clauses_by_Source!BH81),0,$G81)</f>
        <v>0</v>
      </c>
      <c r="BL81" s="134">
        <f>IF(ISBLANK(Governance_Clauses_by_Source!BI81),0,$G81)</f>
        <v>0</v>
      </c>
      <c r="BM81" s="134">
        <f>IF(ISBLANK(Governance_Clauses_by_Source!BJ81),0,$G81)</f>
        <v>0</v>
      </c>
      <c r="BN81" s="134">
        <f>IF(ISBLANK(Governance_Clauses_by_Source!BK81),0,$G81)*2*5</f>
        <v>0.8</v>
      </c>
      <c r="BO81" s="134">
        <f>IF(ISBLANK(Governance_Clauses_by_Source!BL81),0,$G81)</f>
        <v>0</v>
      </c>
      <c r="BP81" s="134">
        <f>IF(ISBLANK(Governance_Clauses_by_Source!BM81),0,$G81)</f>
        <v>0</v>
      </c>
      <c r="BQ81" s="134">
        <f>IF(ISBLANK(Governance_Clauses_by_Source!BN81),0,$G81)</f>
        <v>0</v>
      </c>
      <c r="BR81" s="134">
        <f>IF(ISBLANK(Governance_Clauses_by_Source!BO81),0,$G81)</f>
        <v>0</v>
      </c>
      <c r="BS81" s="134">
        <f>IF(ISBLANK(Governance_Clauses_by_Source!BP81),0,$G81)</f>
        <v>0</v>
      </c>
      <c r="BT81" s="134">
        <f>IF(ISBLANK(Governance_Clauses_by_Source!BQ81),0,$G81)</f>
        <v>0</v>
      </c>
      <c r="BU81" s="134">
        <f>IF(ISBLANK(Governance_Clauses_by_Source!BR81),0,$G81)</f>
        <v>0</v>
      </c>
      <c r="BV81" s="134">
        <f>IF(ISBLANK(Governance_Clauses_by_Source!BS81),0,$G81)*3*3</f>
        <v>0.72</v>
      </c>
      <c r="BW81" s="134">
        <f>IF(ISBLANK(Governance_Clauses_by_Source!BT81),0,$G81)</f>
        <v>0</v>
      </c>
      <c r="BX81" s="134">
        <f>IF(ISBLANK(Governance_Clauses_by_Source!BU81),0,$G81)*2*3</f>
        <v>0.48</v>
      </c>
      <c r="BY81" s="134">
        <f>IF(ISBLANK(Governance_Clauses_by_Source!BV81),0,$G81)*2*2</f>
        <v>0.32</v>
      </c>
      <c r="BZ81" s="134">
        <f>IF(ISBLANK(Governance_Clauses_by_Source!BW81),0,$G81)*3*3</f>
        <v>0.72</v>
      </c>
      <c r="CA81" s="134">
        <f>IF(ISBLANK(Governance_Clauses_by_Source!BX81),0,$G81)</f>
        <v>0</v>
      </c>
      <c r="CB81" s="134">
        <f>IF(ISBLANK(Governance_Clauses_by_Source!BY81),0,$G81)*1.5*1.5</f>
        <v>0.18</v>
      </c>
      <c r="CC81" s="134">
        <f>IF(ISBLANK(Governance_Clauses_by_Source!BZ81),0,$G81)</f>
        <v>0</v>
      </c>
      <c r="CD81" s="134">
        <f>IF(ISBLANK(Governance_Clauses_by_Source!CA81),0,$G81)</f>
        <v>0</v>
      </c>
      <c r="CE81" s="134">
        <f>IF(ISBLANK(Governance_Clauses_by_Source!CB81),0,$G81)*3*4</f>
        <v>0.96</v>
      </c>
      <c r="CF81" s="134">
        <f>IF(ISBLANK(Governance_Clauses_by_Source!CC81),0,$G81)</f>
        <v>0</v>
      </c>
      <c r="CG81" s="134">
        <f>IF(ISBLANK(Governance_Clauses_by_Source!CD81),0,$G81)</f>
        <v>0</v>
      </c>
      <c r="CH81" s="134">
        <f>IF(ISBLANK(Governance_Clauses_by_Source!CE81),0,$G81)</f>
        <v>0</v>
      </c>
      <c r="CI81" s="134">
        <f>IF(ISBLANK(Governance_Clauses_by_Source!CF81),0,$G81)</f>
        <v>0</v>
      </c>
      <c r="CJ81" s="134">
        <f>IF(ISBLANK(Governance_Clauses_by_Source!CG81),0,$G81)</f>
        <v>0</v>
      </c>
      <c r="CK81" s="134">
        <f>IF(ISBLANK(Governance_Clauses_by_Source!CH81),0,$G81)</f>
        <v>0</v>
      </c>
      <c r="CL81" s="134">
        <f>IF(ISBLANK(Governance_Clauses_by_Source!CI81),0,$G81)</f>
        <v>0</v>
      </c>
      <c r="CM81" s="134">
        <f>IF(ISBLANK(Governance_Clauses_by_Source!CJ81),0,$G81)</f>
        <v>0</v>
      </c>
      <c r="CN81" s="134">
        <f>IF(ISBLANK(Governance_Clauses_by_Source!CK81),0,$G81)</f>
        <v>0</v>
      </c>
      <c r="CO81" s="134">
        <f>IF(ISBLANK(Governance_Clauses_by_Source!CL81),0,$G81)</f>
        <v>0</v>
      </c>
      <c r="CP81" s="134">
        <f>IF(ISBLANK(Governance_Clauses_by_Source!CM81),0,$G81)</f>
        <v>0</v>
      </c>
      <c r="CQ81" s="151">
        <f>IF(ISBLANK(Governance_Clauses_by_Source!CN81),0,$G81)</f>
        <v>0</v>
      </c>
    </row>
    <row r="82" spans="1:95">
      <c r="A82" s="2" t="s">
        <v>268</v>
      </c>
      <c r="B82" s="2" t="s">
        <v>571</v>
      </c>
      <c r="C82" s="2" t="s">
        <v>273</v>
      </c>
      <c r="D82" s="2" t="s">
        <v>357</v>
      </c>
      <c r="E82" s="2">
        <f t="shared" si="12"/>
        <v>11</v>
      </c>
      <c r="F82" s="2">
        <v>3</v>
      </c>
      <c r="G82" s="2">
        <f t="shared" si="15"/>
        <v>0.06</v>
      </c>
      <c r="H82" s="3" t="s">
        <v>415</v>
      </c>
      <c r="I82" s="120">
        <f>IF(ISBLANK(Governance_Clauses_by_Source!F82),0,G82)</f>
        <v>0</v>
      </c>
      <c r="J82" s="134">
        <f>IF(ISBLANK(Governance_Clauses_by_Source!G82),0,$G82)</f>
        <v>0</v>
      </c>
      <c r="K82" s="134">
        <f>IF(ISBLANK(Governance_Clauses_by_Source!H82),0,$G82)</f>
        <v>0</v>
      </c>
      <c r="L82" s="134">
        <f>IF(ISBLANK(Governance_Clauses_by_Source!I82),0,$G82)</f>
        <v>0</v>
      </c>
      <c r="M82" s="134">
        <f>IF(ISBLANK(Governance_Clauses_by_Source!J82),0,$G82)</f>
        <v>0</v>
      </c>
      <c r="N82" s="134">
        <f>IF(ISBLANK(Governance_Clauses_by_Source!K82),0,$G82)</f>
        <v>0</v>
      </c>
      <c r="O82" s="134">
        <f>IF(ISBLANK(Governance_Clauses_by_Source!L82),0,$G82)</f>
        <v>0</v>
      </c>
      <c r="P82" s="134">
        <f>IF(ISBLANK(Governance_Clauses_by_Source!M82),0,$G82)</f>
        <v>0</v>
      </c>
      <c r="Q82" s="134">
        <f>IF(ISBLANK(Governance_Clauses_by_Source!N82),0,$G82)</f>
        <v>0</v>
      </c>
      <c r="R82" s="134">
        <f>IF(ISBLANK(Governance_Clauses_by_Source!O82),0,$G82)</f>
        <v>0</v>
      </c>
      <c r="S82" s="134">
        <f>IF(ISBLANK(Governance_Clauses_by_Source!P82),0,$G82)</f>
        <v>0</v>
      </c>
      <c r="T82" s="134">
        <f>IF(ISBLANK(Governance_Clauses_by_Source!Q82),0,$G82)*1.5*1.5</f>
        <v>0.13500000000000001</v>
      </c>
      <c r="U82" s="134">
        <f>IF(ISBLANK(Governance_Clauses_by_Source!R82),0,$G82)*1.5*1.5</f>
        <v>0</v>
      </c>
      <c r="V82" s="134">
        <f>IF(ISBLANK(Governance_Clauses_by_Source!S82),0,$G82)</f>
        <v>0</v>
      </c>
      <c r="W82" s="134">
        <f>IF(ISBLANK(Governance_Clauses_by_Source!T82),0,$G82)*2*3</f>
        <v>0.36</v>
      </c>
      <c r="X82" s="134">
        <f>IF(ISBLANK(Governance_Clauses_by_Source!U82),0,$G82)</f>
        <v>0</v>
      </c>
      <c r="Y82" s="134">
        <f>IF(ISBLANK(Governance_Clauses_by_Source!V82),0,$G82)</f>
        <v>0</v>
      </c>
      <c r="Z82" s="134">
        <f>IF(ISBLANK(Governance_Clauses_by_Source!W82),0,$G82)</f>
        <v>0</v>
      </c>
      <c r="AA82" s="134">
        <f>IF(ISBLANK(Governance_Clauses_by_Source!X82),0,$G82)*3*3</f>
        <v>0.54</v>
      </c>
      <c r="AB82" s="134">
        <f>IF(ISBLANK(Governance_Clauses_by_Source!Y82),0,$G82)</f>
        <v>0</v>
      </c>
      <c r="AC82" s="134">
        <f>IF(ISBLANK(Governance_Clauses_by_Source!Z82),0,$G82)</f>
        <v>0</v>
      </c>
      <c r="AD82" s="134">
        <f>IF(ISBLANK(Governance_Clauses_by_Source!AA82),0,$G82)</f>
        <v>0</v>
      </c>
      <c r="AE82" s="134">
        <f>IF(ISBLANK(Governance_Clauses_by_Source!AB82),0,$G82)</f>
        <v>0</v>
      </c>
      <c r="AF82" s="134">
        <f>IF(ISBLANK(Governance_Clauses_by_Source!AC82),0,$G82)</f>
        <v>0</v>
      </c>
      <c r="AG82" s="134">
        <f>IF(ISBLANK(Governance_Clauses_by_Source!AD82),0,$G82)</f>
        <v>0</v>
      </c>
      <c r="AH82" s="134">
        <f>IF(ISBLANK(Governance_Clauses_by_Source!AE82),0,$G82)</f>
        <v>0</v>
      </c>
      <c r="AI82" s="134">
        <f>IF(ISBLANK(Governance_Clauses_by_Source!AF82),0,$G82)</f>
        <v>0</v>
      </c>
      <c r="AJ82" s="134">
        <f>IF(ISBLANK(Governance_Clauses_by_Source!AG82),0,$G82)</f>
        <v>0</v>
      </c>
      <c r="AK82" s="134">
        <f>IF(ISBLANK(Governance_Clauses_by_Source!AH82),0,$G82)</f>
        <v>0</v>
      </c>
      <c r="AL82" s="134">
        <f>IF(ISBLANK(Governance_Clauses_by_Source!AI82),0,$G82)</f>
        <v>0</v>
      </c>
      <c r="AM82" s="134">
        <f>IF(ISBLANK(Governance_Clauses_by_Source!AJ82),0,$G82)</f>
        <v>0</v>
      </c>
      <c r="AN82" s="134">
        <f>IF(ISBLANK(Governance_Clauses_by_Source!AK82),0,$G82)</f>
        <v>0</v>
      </c>
      <c r="AO82" s="134">
        <f>IF(ISBLANK(Governance_Clauses_by_Source!AL82),0,$G82)</f>
        <v>0</v>
      </c>
      <c r="AP82" s="134">
        <f>IF(ISBLANK(Governance_Clauses_by_Source!AM82),0,$G82)</f>
        <v>0</v>
      </c>
      <c r="AQ82" s="134">
        <f>IF(ISBLANK(Governance_Clauses_by_Source!AN82),0,$G82)</f>
        <v>0</v>
      </c>
      <c r="AR82" s="134">
        <f>IF(ISBLANK(Governance_Clauses_by_Source!AO82),0,$G82)</f>
        <v>0</v>
      </c>
      <c r="AS82" s="134">
        <f>IF(ISBLANK(Governance_Clauses_by_Source!AP82),0,$G82)</f>
        <v>0</v>
      </c>
      <c r="AT82" s="134">
        <f>IF(ISBLANK(Governance_Clauses_by_Source!AQ82),0,$G82)</f>
        <v>0</v>
      </c>
      <c r="AU82" s="134">
        <f>IF(ISBLANK(Governance_Clauses_by_Source!AR82),0,$G82)</f>
        <v>0</v>
      </c>
      <c r="AV82" s="134">
        <f>IF(ISBLANK(Governance_Clauses_by_Source!AS82),0,$G82)*1.5*1.5</f>
        <v>0.13500000000000001</v>
      </c>
      <c r="AW82" s="134">
        <f>IF(ISBLANK(Governance_Clauses_by_Source!AT82),0,$G82)</f>
        <v>0</v>
      </c>
      <c r="AX82" s="134">
        <f>IF(ISBLANK(Governance_Clauses_by_Source!AU82),0,$G82)</f>
        <v>0</v>
      </c>
      <c r="AY82" s="134">
        <f>IF(ISBLANK(Governance_Clauses_by_Source!AV82),0,$G82)</f>
        <v>0</v>
      </c>
      <c r="AZ82" s="134">
        <f>IF(ISBLANK(Governance_Clauses_by_Source!AW82),0,$G82)</f>
        <v>0</v>
      </c>
      <c r="BA82" s="134">
        <f>IF(ISBLANK(Governance_Clauses_by_Source!AX82),0,$G82)</f>
        <v>0</v>
      </c>
      <c r="BB82" s="134">
        <f>IF(ISBLANK(Governance_Clauses_by_Source!AY82),0,$G82)</f>
        <v>0</v>
      </c>
      <c r="BC82" s="134">
        <f>IF(ISBLANK(Governance_Clauses_by_Source!AZ82),0,$G82)</f>
        <v>0</v>
      </c>
      <c r="BD82" s="134">
        <f>IF(ISBLANK(Governance_Clauses_by_Source!BA82),0,$G82)</f>
        <v>0</v>
      </c>
      <c r="BE82" s="134">
        <f>IF(ISBLANK(Governance_Clauses_by_Source!BB82),0,$G82)</f>
        <v>0</v>
      </c>
      <c r="BF82" s="134">
        <f>IF(ISBLANK(Governance_Clauses_by_Source!BC82),0,$G82)</f>
        <v>0</v>
      </c>
      <c r="BG82" s="134">
        <f>IF(ISBLANK(Governance_Clauses_by_Source!BD82),0,$G82)</f>
        <v>0</v>
      </c>
      <c r="BH82" s="134">
        <f>IF(ISBLANK(Governance_Clauses_by_Source!BE82),0,$G82)*3*4</f>
        <v>0.72</v>
      </c>
      <c r="BI82" s="134">
        <f>IF(ISBLANK(Governance_Clauses_by_Source!BF82),0,$G82)</f>
        <v>0</v>
      </c>
      <c r="BJ82" s="134">
        <f>IF(ISBLANK(Governance_Clauses_by_Source!BG82),0,$G82)</f>
        <v>0</v>
      </c>
      <c r="BK82" s="134">
        <f>IF(ISBLANK(Governance_Clauses_by_Source!BH82),0,$G82)</f>
        <v>0</v>
      </c>
      <c r="BL82" s="134">
        <f>IF(ISBLANK(Governance_Clauses_by_Source!BI82),0,$G82)</f>
        <v>0</v>
      </c>
      <c r="BM82" s="134">
        <f>IF(ISBLANK(Governance_Clauses_by_Source!BJ82),0,$G82)</f>
        <v>0</v>
      </c>
      <c r="BN82" s="134">
        <f>IF(ISBLANK(Governance_Clauses_by_Source!BK82),0,$G82)*2*5</f>
        <v>0.6</v>
      </c>
      <c r="BO82" s="134">
        <f>IF(ISBLANK(Governance_Clauses_by_Source!BL82),0,$G82)</f>
        <v>0</v>
      </c>
      <c r="BP82" s="134">
        <f>IF(ISBLANK(Governance_Clauses_by_Source!BM82),0,$G82)</f>
        <v>0</v>
      </c>
      <c r="BQ82" s="134">
        <f>IF(ISBLANK(Governance_Clauses_by_Source!BN82),0,$G82)</f>
        <v>0</v>
      </c>
      <c r="BR82" s="134">
        <f>IF(ISBLANK(Governance_Clauses_by_Source!BO82),0,$G82)</f>
        <v>0</v>
      </c>
      <c r="BS82" s="134">
        <f>IF(ISBLANK(Governance_Clauses_by_Source!BP82),0,$G82)</f>
        <v>0</v>
      </c>
      <c r="BT82" s="134">
        <f>IF(ISBLANK(Governance_Clauses_by_Source!BQ82),0,$G82)</f>
        <v>0</v>
      </c>
      <c r="BU82" s="134">
        <f>IF(ISBLANK(Governance_Clauses_by_Source!BR82),0,$G82)</f>
        <v>0</v>
      </c>
      <c r="BV82" s="134">
        <f>IF(ISBLANK(Governance_Clauses_by_Source!BS82),0,$G82)</f>
        <v>0</v>
      </c>
      <c r="BW82" s="134">
        <f>IF(ISBLANK(Governance_Clauses_by_Source!BT82),0,$G82)</f>
        <v>0</v>
      </c>
      <c r="BX82" s="134">
        <f>IF(ISBLANK(Governance_Clauses_by_Source!BU82),0,$G82)*2*3</f>
        <v>0.36</v>
      </c>
      <c r="BY82" s="134">
        <f>IF(ISBLANK(Governance_Clauses_by_Source!BV82),0,$G82)</f>
        <v>0</v>
      </c>
      <c r="BZ82" s="134">
        <f>IF(ISBLANK(Governance_Clauses_by_Source!BW82),0,$G82)*2*3</f>
        <v>0.36</v>
      </c>
      <c r="CA82" s="134">
        <f>IF(ISBLANK(Governance_Clauses_by_Source!BX82),0,$G82)</f>
        <v>0</v>
      </c>
      <c r="CB82" s="134">
        <f>IF(ISBLANK(Governance_Clauses_by_Source!BY82),0,$G82)*1*1.01</f>
        <v>6.0600000000000001E-2</v>
      </c>
      <c r="CC82" s="134">
        <f>IF(ISBLANK(Governance_Clauses_by_Source!BZ82),0,$G82)*2*2</f>
        <v>0.24</v>
      </c>
      <c r="CD82" s="134">
        <f>IF(ISBLANK(Governance_Clauses_by_Source!CA82),0,$G82)</f>
        <v>0</v>
      </c>
      <c r="CE82" s="134">
        <f>IF(ISBLANK(Governance_Clauses_by_Source!CB82),0,$G82)*3*4</f>
        <v>0.72</v>
      </c>
      <c r="CF82" s="134">
        <f>IF(ISBLANK(Governance_Clauses_by_Source!CC82),0,$G82)</f>
        <v>0</v>
      </c>
      <c r="CG82" s="134">
        <f>IF(ISBLANK(Governance_Clauses_by_Source!CD82),0,$G82)</f>
        <v>0</v>
      </c>
      <c r="CH82" s="134">
        <f>IF(ISBLANK(Governance_Clauses_by_Source!CE82),0,$G82)</f>
        <v>0</v>
      </c>
      <c r="CI82" s="134">
        <f>IF(ISBLANK(Governance_Clauses_by_Source!CF82),0,$G82)</f>
        <v>0</v>
      </c>
      <c r="CJ82" s="134">
        <f>IF(ISBLANK(Governance_Clauses_by_Source!CG82),0,$G82)</f>
        <v>0</v>
      </c>
      <c r="CK82" s="134">
        <f>IF(ISBLANK(Governance_Clauses_by_Source!CH82),0,$G82)</f>
        <v>0</v>
      </c>
      <c r="CL82" s="134">
        <f>IF(ISBLANK(Governance_Clauses_by_Source!CI82),0,$G82)</f>
        <v>0</v>
      </c>
      <c r="CM82" s="134">
        <f>IF(ISBLANK(Governance_Clauses_by_Source!CJ82),0,$G82)</f>
        <v>0</v>
      </c>
      <c r="CN82" s="134">
        <f>IF(ISBLANK(Governance_Clauses_by_Source!CK82),0,$G82)</f>
        <v>0</v>
      </c>
      <c r="CO82" s="134">
        <f>IF(ISBLANK(Governance_Clauses_by_Source!CL82),0,$G82)</f>
        <v>0</v>
      </c>
      <c r="CP82" s="134">
        <f>IF(ISBLANK(Governance_Clauses_by_Source!CM82),0,$G82)</f>
        <v>0</v>
      </c>
      <c r="CQ82" s="151">
        <f>IF(ISBLANK(Governance_Clauses_by_Source!CN82),0,$G82)</f>
        <v>0</v>
      </c>
    </row>
    <row r="83" spans="1:95">
      <c r="A83" s="2" t="s">
        <v>268</v>
      </c>
      <c r="B83" s="2" t="s">
        <v>642</v>
      </c>
      <c r="C83" s="2" t="s">
        <v>1234</v>
      </c>
      <c r="D83" s="2" t="s">
        <v>618</v>
      </c>
      <c r="E83" s="2">
        <f t="shared" si="12"/>
        <v>4</v>
      </c>
      <c r="F83" s="2">
        <v>5</v>
      </c>
      <c r="G83" s="2">
        <f t="shared" si="15"/>
        <v>0.1</v>
      </c>
      <c r="H83" s="3" t="s">
        <v>1235</v>
      </c>
      <c r="I83" s="120">
        <f>IF(ISBLANK(Governance_Clauses_by_Source!F83),0,G83)</f>
        <v>0</v>
      </c>
      <c r="J83" s="134">
        <f>IF(ISBLANK(Governance_Clauses_by_Source!G83),0,$G83)</f>
        <v>0</v>
      </c>
      <c r="K83" s="134">
        <f>IF(ISBLANK(Governance_Clauses_by_Source!H83),0,$G83)</f>
        <v>0</v>
      </c>
      <c r="L83" s="134">
        <f>IF(ISBLANK(Governance_Clauses_by_Source!I83),0,$G83)</f>
        <v>0</v>
      </c>
      <c r="M83" s="134">
        <f>IF(ISBLANK(Governance_Clauses_by_Source!J83),0,$G83)</f>
        <v>0</v>
      </c>
      <c r="N83" s="134">
        <f>IF(ISBLANK(Governance_Clauses_by_Source!K83),0,$G83)</f>
        <v>0</v>
      </c>
      <c r="O83" s="134">
        <f>IF(ISBLANK(Governance_Clauses_by_Source!L83),0,$G83)</f>
        <v>0</v>
      </c>
      <c r="P83" s="134">
        <f>IF(ISBLANK(Governance_Clauses_by_Source!M83),0,$G83)</f>
        <v>0</v>
      </c>
      <c r="Q83" s="134">
        <f>IF(ISBLANK(Governance_Clauses_by_Source!N83),0,$G83)</f>
        <v>0</v>
      </c>
      <c r="R83" s="134">
        <f>IF(ISBLANK(Governance_Clauses_by_Source!O83),0,$G83)*4*4</f>
        <v>1.6</v>
      </c>
      <c r="S83" s="134">
        <f>IF(ISBLANK(Governance_Clauses_by_Source!P83),0,$G83)</f>
        <v>0</v>
      </c>
      <c r="T83" s="134">
        <f>IF(ISBLANK(Governance_Clauses_by_Source!Q83),0,$G83)</f>
        <v>0</v>
      </c>
      <c r="U83" s="134">
        <f>IF(ISBLANK(Governance_Clauses_by_Source!R83),0,$G83)</f>
        <v>0</v>
      </c>
      <c r="V83" s="134">
        <f>IF(ISBLANK(Governance_Clauses_by_Source!S83),0,$G83)</f>
        <v>0</v>
      </c>
      <c r="W83" s="134">
        <f>IF(ISBLANK(Governance_Clauses_by_Source!T83),0,$G83)</f>
        <v>0</v>
      </c>
      <c r="X83" s="134">
        <f>IF(ISBLANK(Governance_Clauses_by_Source!U83),0,$G83)</f>
        <v>0</v>
      </c>
      <c r="Y83" s="134">
        <f>IF(ISBLANK(Governance_Clauses_by_Source!V83),0,$G83)</f>
        <v>0</v>
      </c>
      <c r="Z83" s="134">
        <f>IF(ISBLANK(Governance_Clauses_by_Source!W83),0,$G83)</f>
        <v>0</v>
      </c>
      <c r="AA83" s="134">
        <f>IF(ISBLANK(Governance_Clauses_by_Source!X83),0,$G83)</f>
        <v>0</v>
      </c>
      <c r="AB83" s="134">
        <f>IF(ISBLANK(Governance_Clauses_by_Source!Y83),0,$G83)</f>
        <v>0</v>
      </c>
      <c r="AC83" s="134">
        <f>IF(ISBLANK(Governance_Clauses_by_Source!Z83),0,$G83)</f>
        <v>0</v>
      </c>
      <c r="AD83" s="134">
        <f>IF(ISBLANK(Governance_Clauses_by_Source!AA83),0,$G83)</f>
        <v>0</v>
      </c>
      <c r="AE83" s="134">
        <f>IF(ISBLANK(Governance_Clauses_by_Source!AB83),0,$G83)</f>
        <v>0</v>
      </c>
      <c r="AF83" s="134">
        <f>IF(ISBLANK(Governance_Clauses_by_Source!AC83),0,$G83)</f>
        <v>0</v>
      </c>
      <c r="AG83" s="134">
        <f>IF(ISBLANK(Governance_Clauses_by_Source!AD83),0,$G83)</f>
        <v>0</v>
      </c>
      <c r="AH83" s="134">
        <f>IF(ISBLANK(Governance_Clauses_by_Source!AE83),0,$G83)*0*0</f>
        <v>0</v>
      </c>
      <c r="AI83" s="134">
        <f>IF(ISBLANK(Governance_Clauses_by_Source!AF83),0,$G83)</f>
        <v>0</v>
      </c>
      <c r="AJ83" s="134">
        <f>IF(ISBLANK(Governance_Clauses_by_Source!AG83),0,$G83)</f>
        <v>0</v>
      </c>
      <c r="AK83" s="134">
        <f>IF(ISBLANK(Governance_Clauses_by_Source!AH83),0,$G83)</f>
        <v>0</v>
      </c>
      <c r="AL83" s="134">
        <f>IF(ISBLANK(Governance_Clauses_by_Source!AI83),0,$G83)</f>
        <v>0</v>
      </c>
      <c r="AM83" s="134">
        <f>IF(ISBLANK(Governance_Clauses_by_Source!AJ83),0,$G83)</f>
        <v>0</v>
      </c>
      <c r="AN83" s="134">
        <f>IF(ISBLANK(Governance_Clauses_by_Source!AK83),0,$G83)</f>
        <v>0</v>
      </c>
      <c r="AO83" s="134">
        <f>IF(ISBLANK(Governance_Clauses_by_Source!AL83),0,$G83)</f>
        <v>0</v>
      </c>
      <c r="AP83" s="134">
        <f>IF(ISBLANK(Governance_Clauses_by_Source!AM83),0,$G83)*1*1.01</f>
        <v>0.10100000000000001</v>
      </c>
      <c r="AQ83" s="134">
        <f>IF(ISBLANK(Governance_Clauses_by_Source!AN83),0,$G83)*1*1.01</f>
        <v>0.10100000000000001</v>
      </c>
      <c r="AR83" s="134">
        <f>IF(ISBLANK(Governance_Clauses_by_Source!AO83),0,$G83)</f>
        <v>0</v>
      </c>
      <c r="AS83" s="134">
        <f>IF(ISBLANK(Governance_Clauses_by_Source!AP83),0,$G83)</f>
        <v>0</v>
      </c>
      <c r="AT83" s="134">
        <f>IF(ISBLANK(Governance_Clauses_by_Source!AQ83),0,$G83)</f>
        <v>0</v>
      </c>
      <c r="AU83" s="134">
        <f>IF(ISBLANK(Governance_Clauses_by_Source!AR83),0,$G83)</f>
        <v>0</v>
      </c>
      <c r="AV83" s="134">
        <f>IF(ISBLANK(Governance_Clauses_by_Source!AS83),0,$G83)*1*1.01</f>
        <v>0.10100000000000001</v>
      </c>
      <c r="AW83" s="134">
        <f>IF(ISBLANK(Governance_Clauses_by_Source!AT83),0,$G83)</f>
        <v>0</v>
      </c>
      <c r="AX83" s="134">
        <f>IF(ISBLANK(Governance_Clauses_by_Source!AU83),0,$G83)</f>
        <v>0</v>
      </c>
      <c r="AY83" s="134">
        <f>IF(ISBLANK(Governance_Clauses_by_Source!AV83),0,$G83)</f>
        <v>0</v>
      </c>
      <c r="AZ83" s="134">
        <f>IF(ISBLANK(Governance_Clauses_by_Source!AW83),0,$G83)</f>
        <v>0</v>
      </c>
      <c r="BA83" s="134">
        <f>IF(ISBLANK(Governance_Clauses_by_Source!AX83),0,$G83)</f>
        <v>0</v>
      </c>
      <c r="BB83" s="134">
        <f>IF(ISBLANK(Governance_Clauses_by_Source!AY83),0,$G83)</f>
        <v>0</v>
      </c>
      <c r="BC83" s="134">
        <f>IF(ISBLANK(Governance_Clauses_by_Source!AZ83),0,$G83)</f>
        <v>0</v>
      </c>
      <c r="BD83" s="134">
        <f>IF(ISBLANK(Governance_Clauses_by_Source!BA83),0,$G83)</f>
        <v>0</v>
      </c>
      <c r="BE83" s="134">
        <f>IF(ISBLANK(Governance_Clauses_by_Source!BB83),0,$G83)</f>
        <v>0</v>
      </c>
      <c r="BF83" s="134">
        <f>IF(ISBLANK(Governance_Clauses_by_Source!BC83),0,$G83)</f>
        <v>0</v>
      </c>
      <c r="BG83" s="134">
        <f>IF(ISBLANK(Governance_Clauses_by_Source!BD83),0,$G83)</f>
        <v>0</v>
      </c>
      <c r="BH83" s="134">
        <f>IF(ISBLANK(Governance_Clauses_by_Source!BE83),0,$G83)</f>
        <v>0</v>
      </c>
      <c r="BI83" s="134">
        <f>IF(ISBLANK(Governance_Clauses_by_Source!BF83),0,$G83)</f>
        <v>0</v>
      </c>
      <c r="BJ83" s="134">
        <f>IF(ISBLANK(Governance_Clauses_by_Source!BG83),0,$G83)</f>
        <v>0</v>
      </c>
      <c r="BK83" s="134">
        <f>IF(ISBLANK(Governance_Clauses_by_Source!BH83),0,$G83)</f>
        <v>0</v>
      </c>
      <c r="BL83" s="134">
        <f>IF(ISBLANK(Governance_Clauses_by_Source!BI83),0,$G83)</f>
        <v>0</v>
      </c>
      <c r="BM83" s="134">
        <f>IF(ISBLANK(Governance_Clauses_by_Source!BJ83),0,$G83)</f>
        <v>0</v>
      </c>
      <c r="BN83" s="134">
        <f>IF(ISBLANK(Governance_Clauses_by_Source!BK83),0,$G83)</f>
        <v>0</v>
      </c>
      <c r="BO83" s="134">
        <f>IF(ISBLANK(Governance_Clauses_by_Source!BL83),0,$G83)</f>
        <v>0</v>
      </c>
      <c r="BP83" s="134">
        <f>IF(ISBLANK(Governance_Clauses_by_Source!BM83),0,$G83)</f>
        <v>0</v>
      </c>
      <c r="BQ83" s="134">
        <f>IF(ISBLANK(Governance_Clauses_by_Source!BN83),0,$G83)</f>
        <v>0</v>
      </c>
      <c r="BR83" s="134">
        <f>IF(ISBLANK(Governance_Clauses_by_Source!BO83),0,$G83)</f>
        <v>0</v>
      </c>
      <c r="BS83" s="134">
        <f>IF(ISBLANK(Governance_Clauses_by_Source!BP83),0,$G83)</f>
        <v>0</v>
      </c>
      <c r="BT83" s="134">
        <f>IF(ISBLANK(Governance_Clauses_by_Source!BQ83),0,$G83)</f>
        <v>0</v>
      </c>
      <c r="BU83" s="134">
        <f>IF(ISBLANK(Governance_Clauses_by_Source!BR83),0,$G83)</f>
        <v>0</v>
      </c>
      <c r="BV83" s="134">
        <f>IF(ISBLANK(Governance_Clauses_by_Source!BS83),0,$G83)</f>
        <v>0</v>
      </c>
      <c r="BW83" s="134">
        <f>IF(ISBLANK(Governance_Clauses_by_Source!BT83),0,$G83)</f>
        <v>0</v>
      </c>
      <c r="BX83" s="134">
        <f>IF(ISBLANK(Governance_Clauses_by_Source!BU83),0,$G83)</f>
        <v>0</v>
      </c>
      <c r="BY83" s="134">
        <f>IF(ISBLANK(Governance_Clauses_by_Source!BV83),0,$G83)</f>
        <v>0</v>
      </c>
      <c r="BZ83" s="134">
        <f>IF(ISBLANK(Governance_Clauses_by_Source!BW83),0,$G83)</f>
        <v>0</v>
      </c>
      <c r="CA83" s="134">
        <f>IF(ISBLANK(Governance_Clauses_by_Source!BX83),0,$G83)</f>
        <v>0</v>
      </c>
      <c r="CB83" s="134">
        <f>IF(ISBLANK(Governance_Clauses_by_Source!BY83),0,$G83)</f>
        <v>0</v>
      </c>
      <c r="CC83" s="134">
        <f>IF(ISBLANK(Governance_Clauses_by_Source!BZ83),0,$G83)</f>
        <v>0</v>
      </c>
      <c r="CD83" s="134">
        <f>IF(ISBLANK(Governance_Clauses_by_Source!CA83),0,$G83)</f>
        <v>0</v>
      </c>
      <c r="CE83" s="134">
        <f>IF(ISBLANK(Governance_Clauses_by_Source!CB83),0,$G83)</f>
        <v>0</v>
      </c>
      <c r="CF83" s="134">
        <f>IF(ISBLANK(Governance_Clauses_by_Source!CC83),0,$G83)</f>
        <v>0</v>
      </c>
      <c r="CG83" s="134">
        <f>IF(ISBLANK(Governance_Clauses_by_Source!CD83),0,$G83)</f>
        <v>0</v>
      </c>
      <c r="CH83" s="134">
        <f>IF(ISBLANK(Governance_Clauses_by_Source!CE83),0,$G83)</f>
        <v>0</v>
      </c>
      <c r="CI83" s="134">
        <f>IF(ISBLANK(Governance_Clauses_by_Source!CF83),0,$G83)</f>
        <v>0</v>
      </c>
      <c r="CJ83" s="134">
        <f>IF(ISBLANK(Governance_Clauses_by_Source!CG83),0,$G83)</f>
        <v>0</v>
      </c>
      <c r="CK83" s="134">
        <f>IF(ISBLANK(Governance_Clauses_by_Source!CH83),0,$G83)</f>
        <v>0</v>
      </c>
      <c r="CL83" s="134">
        <f>IF(ISBLANK(Governance_Clauses_by_Source!CI83),0,$G83)</f>
        <v>0</v>
      </c>
      <c r="CM83" s="134">
        <f>IF(ISBLANK(Governance_Clauses_by_Source!CJ83),0,$G83)</f>
        <v>0</v>
      </c>
      <c r="CN83" s="134">
        <f>IF(ISBLANK(Governance_Clauses_by_Source!CK83),0,$G83)</f>
        <v>0</v>
      </c>
      <c r="CO83" s="134">
        <f>IF(ISBLANK(Governance_Clauses_by_Source!CL83),0,$G83)</f>
        <v>0</v>
      </c>
      <c r="CP83" s="134">
        <f>IF(ISBLANK(Governance_Clauses_by_Source!CM83),0,$G83)</f>
        <v>0</v>
      </c>
      <c r="CQ83" s="151">
        <f>IF(ISBLANK(Governance_Clauses_by_Source!CN83),0,$G83)</f>
        <v>0</v>
      </c>
    </row>
    <row r="84" spans="1:95">
      <c r="A84" s="2" t="s">
        <v>268</v>
      </c>
      <c r="B84" s="2" t="s">
        <v>642</v>
      </c>
      <c r="C84" s="2" t="s">
        <v>282</v>
      </c>
      <c r="D84" s="2" t="s">
        <v>618</v>
      </c>
      <c r="E84" s="2">
        <f t="shared" si="12"/>
        <v>10</v>
      </c>
      <c r="F84" s="2">
        <v>2</v>
      </c>
      <c r="G84" s="2">
        <f t="shared" si="15"/>
        <v>0.04</v>
      </c>
      <c r="H84" s="3" t="s">
        <v>1335</v>
      </c>
      <c r="I84" s="120">
        <f>IF(ISBLANK(Governance_Clauses_by_Source!F84),0,G84)*3*5</f>
        <v>0.6</v>
      </c>
      <c r="J84" s="134">
        <f>IF(ISBLANK(Governance_Clauses_by_Source!G84),0,$G84)</f>
        <v>0</v>
      </c>
      <c r="K84" s="134">
        <f>IF(ISBLANK(Governance_Clauses_by_Source!H84),0,$G84)</f>
        <v>0</v>
      </c>
      <c r="L84" s="134">
        <f>IF(ISBLANK(Governance_Clauses_by_Source!I84),0,$G84)</f>
        <v>0</v>
      </c>
      <c r="M84" s="134">
        <f>IF(ISBLANK(Governance_Clauses_by_Source!J84),0,$G84)</f>
        <v>0</v>
      </c>
      <c r="N84" s="134">
        <f>IF(ISBLANK(Governance_Clauses_by_Source!K84),0,$G84)</f>
        <v>0</v>
      </c>
      <c r="O84" s="134">
        <f>IF(ISBLANK(Governance_Clauses_by_Source!L84),0,$G84)</f>
        <v>0</v>
      </c>
      <c r="P84" s="134">
        <f>IF(ISBLANK(Governance_Clauses_by_Source!M84),0,$G84)</f>
        <v>0</v>
      </c>
      <c r="Q84" s="134">
        <f>IF(ISBLANK(Governance_Clauses_by_Source!N84),0,$G84)*1*1.01</f>
        <v>4.0399999999999998E-2</v>
      </c>
      <c r="R84" s="134">
        <f>IF(ISBLANK(Governance_Clauses_by_Source!O84),0,$G84)*4*4</f>
        <v>0.64</v>
      </c>
      <c r="S84" s="134">
        <f>IF(ISBLANK(Governance_Clauses_by_Source!P84),0,$G84)</f>
        <v>0</v>
      </c>
      <c r="T84" s="134">
        <f>IF(ISBLANK(Governance_Clauses_by_Source!Q84),0,$G84)</f>
        <v>0</v>
      </c>
      <c r="U84" s="134">
        <f>IF(ISBLANK(Governance_Clauses_by_Source!R84),0,$G84)</f>
        <v>0</v>
      </c>
      <c r="V84" s="134">
        <f>IF(ISBLANK(Governance_Clauses_by_Source!S84),0,$G84)</f>
        <v>0</v>
      </c>
      <c r="W84" s="134">
        <f>IF(ISBLANK(Governance_Clauses_by_Source!T84),0,$G84)</f>
        <v>0</v>
      </c>
      <c r="X84" s="134">
        <f>IF(ISBLANK(Governance_Clauses_by_Source!U84),0,$G84)</f>
        <v>0</v>
      </c>
      <c r="Y84" s="134">
        <f>IF(ISBLANK(Governance_Clauses_by_Source!V84),0,$G84)</f>
        <v>0</v>
      </c>
      <c r="Z84" s="134">
        <f>IF(ISBLANK(Governance_Clauses_by_Source!W84),0,$G84)</f>
        <v>0</v>
      </c>
      <c r="AA84" s="134">
        <f>IF(ISBLANK(Governance_Clauses_by_Source!X84),0,$G84)</f>
        <v>0</v>
      </c>
      <c r="AB84" s="134">
        <f>IF(ISBLANK(Governance_Clauses_by_Source!Y84),0,$G84)</f>
        <v>0</v>
      </c>
      <c r="AC84" s="134">
        <f>IF(ISBLANK(Governance_Clauses_by_Source!Z84),0,$G84)</f>
        <v>0</v>
      </c>
      <c r="AD84" s="134">
        <f>IF(ISBLANK(Governance_Clauses_by_Source!AA84),0,$G84)</f>
        <v>0</v>
      </c>
      <c r="AE84" s="134">
        <f>IF(ISBLANK(Governance_Clauses_by_Source!AB84),0,$G84)</f>
        <v>0</v>
      </c>
      <c r="AF84" s="134">
        <f>IF(ISBLANK(Governance_Clauses_by_Source!AC84),0,$G84)</f>
        <v>0</v>
      </c>
      <c r="AG84" s="134">
        <f>IF(ISBLANK(Governance_Clauses_by_Source!AD84),0,$G84)</f>
        <v>0</v>
      </c>
      <c r="AH84" s="134">
        <f>IF(ISBLANK(Governance_Clauses_by_Source!AE84),0,$G84)*0.5*0.1</f>
        <v>2E-3</v>
      </c>
      <c r="AI84" s="134">
        <f>IF(ISBLANK(Governance_Clauses_by_Source!AF84),0,$G84)</f>
        <v>0</v>
      </c>
      <c r="AJ84" s="134">
        <f>IF(ISBLANK(Governance_Clauses_by_Source!AG84),0,$G84)</f>
        <v>0</v>
      </c>
      <c r="AK84" s="134">
        <f>IF(ISBLANK(Governance_Clauses_by_Source!AH84),0,$G84)</f>
        <v>0</v>
      </c>
      <c r="AL84" s="134">
        <f>IF(ISBLANK(Governance_Clauses_by_Source!AI84),0,$G84)</f>
        <v>0</v>
      </c>
      <c r="AM84" s="134">
        <f>IF(ISBLANK(Governance_Clauses_by_Source!AJ84),0,$G84)</f>
        <v>0</v>
      </c>
      <c r="AN84" s="134">
        <f>IF(ISBLANK(Governance_Clauses_by_Source!AK84),0,$G84)*1.5*1.5</f>
        <v>0.09</v>
      </c>
      <c r="AO84" s="134">
        <f>IF(ISBLANK(Governance_Clauses_by_Source!AL84),0,$G84)</f>
        <v>0</v>
      </c>
      <c r="AP84" s="134">
        <f>IF(ISBLANK(Governance_Clauses_by_Source!AM84),0,$G84)*1*1.01</f>
        <v>4.0399999999999998E-2</v>
      </c>
      <c r="AQ84" s="134">
        <f>IF(ISBLANK(Governance_Clauses_by_Source!AN84),0,$G84)*1*1.01</f>
        <v>4.0399999999999998E-2</v>
      </c>
      <c r="AR84" s="134">
        <f>IF(ISBLANK(Governance_Clauses_by_Source!AO84),0,$G84)</f>
        <v>0</v>
      </c>
      <c r="AS84" s="134">
        <f>IF(ISBLANK(Governance_Clauses_by_Source!AP84),0,$G84)</f>
        <v>0</v>
      </c>
      <c r="AT84" s="134">
        <f>IF(ISBLANK(Governance_Clauses_by_Source!AQ84),0,$G84)</f>
        <v>0</v>
      </c>
      <c r="AU84" s="134">
        <f>IF(ISBLANK(Governance_Clauses_by_Source!AR84),0,$G84)</f>
        <v>0</v>
      </c>
      <c r="AV84" s="134">
        <f>IF(ISBLANK(Governance_Clauses_by_Source!AS84),0,$G84)*1*1.01</f>
        <v>4.0399999999999998E-2</v>
      </c>
      <c r="AW84" s="134">
        <f>IF(ISBLANK(Governance_Clauses_by_Source!AT84),0,$G84)*1*1.01</f>
        <v>4.0399999999999998E-2</v>
      </c>
      <c r="AX84" s="134">
        <f>IF(ISBLANK(Governance_Clauses_by_Source!AU84),0,$G84)</f>
        <v>0</v>
      </c>
      <c r="AY84" s="134">
        <f>IF(ISBLANK(Governance_Clauses_by_Source!AV84),0,$G84)</f>
        <v>0</v>
      </c>
      <c r="AZ84" s="134">
        <f>IF(ISBLANK(Governance_Clauses_by_Source!AW84),0,$G84)</f>
        <v>0</v>
      </c>
      <c r="BA84" s="134">
        <f>IF(ISBLANK(Governance_Clauses_by_Source!AX84),0,$G84)</f>
        <v>0</v>
      </c>
      <c r="BB84" s="134">
        <f>IF(ISBLANK(Governance_Clauses_by_Source!AY84),0,$G84)</f>
        <v>0</v>
      </c>
      <c r="BC84" s="134">
        <f>IF(ISBLANK(Governance_Clauses_by_Source!AZ84),0,$G84)</f>
        <v>0</v>
      </c>
      <c r="BD84" s="134">
        <f>IF(ISBLANK(Governance_Clauses_by_Source!BA84),0,$G84)</f>
        <v>0</v>
      </c>
      <c r="BE84" s="134">
        <f>IF(ISBLANK(Governance_Clauses_by_Source!BB84),0,$G84)</f>
        <v>0</v>
      </c>
      <c r="BF84" s="134">
        <f>IF(ISBLANK(Governance_Clauses_by_Source!BC84),0,$G84)</f>
        <v>0</v>
      </c>
      <c r="BG84" s="134">
        <f>IF(ISBLANK(Governance_Clauses_by_Source!BD84),0,$G84)</f>
        <v>0</v>
      </c>
      <c r="BH84" s="134">
        <f>IF(ISBLANK(Governance_Clauses_by_Source!BE84),0,$G84)</f>
        <v>0</v>
      </c>
      <c r="BI84" s="134">
        <f>IF(ISBLANK(Governance_Clauses_by_Source!BF84),0,$G84)</f>
        <v>0</v>
      </c>
      <c r="BJ84" s="134">
        <f>IF(ISBLANK(Governance_Clauses_by_Source!BG84),0,$G84)</f>
        <v>0</v>
      </c>
      <c r="BK84" s="134">
        <f>IF(ISBLANK(Governance_Clauses_by_Source!BH84),0,$G84)</f>
        <v>0</v>
      </c>
      <c r="BL84" s="134">
        <f>IF(ISBLANK(Governance_Clauses_by_Source!BI84),0,$G84)</f>
        <v>0</v>
      </c>
      <c r="BM84" s="134">
        <f>IF(ISBLANK(Governance_Clauses_by_Source!BJ84),0,$G84)</f>
        <v>0</v>
      </c>
      <c r="BN84" s="134">
        <f>IF(ISBLANK(Governance_Clauses_by_Source!BK84),0,$G84)</f>
        <v>0</v>
      </c>
      <c r="BO84" s="134">
        <f>IF(ISBLANK(Governance_Clauses_by_Source!BL84),0,$G84)</f>
        <v>0</v>
      </c>
      <c r="BP84" s="134">
        <f>IF(ISBLANK(Governance_Clauses_by_Source!BM84),0,$G84)</f>
        <v>0</v>
      </c>
      <c r="BQ84" s="134">
        <f>IF(ISBLANK(Governance_Clauses_by_Source!BN84),0,$G84)</f>
        <v>0</v>
      </c>
      <c r="BR84" s="134">
        <f>IF(ISBLANK(Governance_Clauses_by_Source!BO84),0,$G84)</f>
        <v>0</v>
      </c>
      <c r="BS84" s="134">
        <f>IF(ISBLANK(Governance_Clauses_by_Source!BP84),0,$G84)*2*2</f>
        <v>0.16</v>
      </c>
      <c r="BT84" s="134">
        <f>IF(ISBLANK(Governance_Clauses_by_Source!BQ84),0,$G84)</f>
        <v>0</v>
      </c>
      <c r="BU84" s="134">
        <f>IF(ISBLANK(Governance_Clauses_by_Source!BR84),0,$G84)</f>
        <v>0</v>
      </c>
      <c r="BV84" s="134">
        <f>IF(ISBLANK(Governance_Clauses_by_Source!BS84),0,$G84)</f>
        <v>0</v>
      </c>
      <c r="BW84" s="134">
        <f>IF(ISBLANK(Governance_Clauses_by_Source!BT84),0,$G84)</f>
        <v>0</v>
      </c>
      <c r="BX84" s="134">
        <f>IF(ISBLANK(Governance_Clauses_by_Source!BU84),0,$G84)</f>
        <v>0</v>
      </c>
      <c r="BY84" s="134">
        <f>IF(ISBLANK(Governance_Clauses_by_Source!BV84),0,$G84)</f>
        <v>0</v>
      </c>
      <c r="BZ84" s="134">
        <f>IF(ISBLANK(Governance_Clauses_by_Source!BW84),0,$G84)</f>
        <v>0</v>
      </c>
      <c r="CA84" s="134">
        <f>IF(ISBLANK(Governance_Clauses_by_Source!BX84),0,$G84)</f>
        <v>0</v>
      </c>
      <c r="CB84" s="134">
        <f>IF(ISBLANK(Governance_Clauses_by_Source!BY84),0,$G84)</f>
        <v>0</v>
      </c>
      <c r="CC84" s="134">
        <f>IF(ISBLANK(Governance_Clauses_by_Source!BZ84),0,$G84)</f>
        <v>0</v>
      </c>
      <c r="CD84" s="134">
        <f>IF(ISBLANK(Governance_Clauses_by_Source!CA84),0,$G84)</f>
        <v>0</v>
      </c>
      <c r="CE84" s="134">
        <f>IF(ISBLANK(Governance_Clauses_by_Source!CB84),0,$G84)</f>
        <v>0</v>
      </c>
      <c r="CF84" s="134">
        <f>IF(ISBLANK(Governance_Clauses_by_Source!CC84),0,$G84)</f>
        <v>0</v>
      </c>
      <c r="CG84" s="134">
        <f>IF(ISBLANK(Governance_Clauses_by_Source!CD84),0,$G84)</f>
        <v>0</v>
      </c>
      <c r="CH84" s="134">
        <f>IF(ISBLANK(Governance_Clauses_by_Source!CE84),0,$G84)</f>
        <v>0</v>
      </c>
      <c r="CI84" s="134">
        <f>IF(ISBLANK(Governance_Clauses_by_Source!CF84),0,$G84)</f>
        <v>0</v>
      </c>
      <c r="CJ84" s="134">
        <f>IF(ISBLANK(Governance_Clauses_by_Source!CG84),0,$G84)</f>
        <v>0</v>
      </c>
      <c r="CK84" s="134">
        <f>IF(ISBLANK(Governance_Clauses_by_Source!CH84),0,$G84)</f>
        <v>0</v>
      </c>
      <c r="CL84" s="134">
        <f>IF(ISBLANK(Governance_Clauses_by_Source!CI84),0,$G84)</f>
        <v>0</v>
      </c>
      <c r="CM84" s="134">
        <f>IF(ISBLANK(Governance_Clauses_by_Source!CJ84),0,$G84)</f>
        <v>0</v>
      </c>
      <c r="CN84" s="134">
        <f>IF(ISBLANK(Governance_Clauses_by_Source!CK84),0,$G84)</f>
        <v>0</v>
      </c>
      <c r="CO84" s="134">
        <f>IF(ISBLANK(Governance_Clauses_by_Source!CL84),0,$G84)</f>
        <v>0</v>
      </c>
      <c r="CP84" s="134">
        <f>IF(ISBLANK(Governance_Clauses_by_Source!CM84),0,$G84)</f>
        <v>0</v>
      </c>
      <c r="CQ84" s="151">
        <f>IF(ISBLANK(Governance_Clauses_by_Source!CN84),0,$G84)</f>
        <v>0</v>
      </c>
    </row>
    <row r="85" spans="1:95">
      <c r="A85" s="2" t="s">
        <v>268</v>
      </c>
      <c r="B85" s="2" t="s">
        <v>540</v>
      </c>
      <c r="C85" s="2" t="s">
        <v>273</v>
      </c>
      <c r="D85" s="2" t="s">
        <v>358</v>
      </c>
      <c r="E85" s="2">
        <f t="shared" si="12"/>
        <v>3</v>
      </c>
      <c r="F85" s="2">
        <v>2</v>
      </c>
      <c r="G85" s="2">
        <f t="shared" si="15"/>
        <v>0.04</v>
      </c>
      <c r="H85" s="3" t="s">
        <v>413</v>
      </c>
      <c r="I85" s="120">
        <f>IF(ISBLANK(Governance_Clauses_by_Source!F85),0,G85)</f>
        <v>0</v>
      </c>
      <c r="J85" s="134">
        <f>IF(ISBLANK(Governance_Clauses_by_Source!G85),0,$G85)</f>
        <v>0</v>
      </c>
      <c r="K85" s="134">
        <f>IF(ISBLANK(Governance_Clauses_by_Source!H85),0,$G85)</f>
        <v>0</v>
      </c>
      <c r="L85" s="134">
        <f>IF(ISBLANK(Governance_Clauses_by_Source!I85),0,$G85)</f>
        <v>0</v>
      </c>
      <c r="M85" s="134">
        <f>IF(ISBLANK(Governance_Clauses_by_Source!J85),0,$G85)</f>
        <v>0</v>
      </c>
      <c r="N85" s="134">
        <f>IF(ISBLANK(Governance_Clauses_by_Source!K85),0,$G85)</f>
        <v>0</v>
      </c>
      <c r="O85" s="134">
        <f>IF(ISBLANK(Governance_Clauses_by_Source!L85),0,$G85)</f>
        <v>0</v>
      </c>
      <c r="P85" s="134">
        <f>IF(ISBLANK(Governance_Clauses_by_Source!M85),0,$G85)</f>
        <v>0</v>
      </c>
      <c r="Q85" s="134">
        <f>IF(ISBLANK(Governance_Clauses_by_Source!N85),0,$G85)</f>
        <v>0</v>
      </c>
      <c r="R85" s="134">
        <f>IF(ISBLANK(Governance_Clauses_by_Source!O85),0,$G85)</f>
        <v>0</v>
      </c>
      <c r="S85" s="134">
        <f>IF(ISBLANK(Governance_Clauses_by_Source!P85),0,$G85)</f>
        <v>0</v>
      </c>
      <c r="T85" s="134">
        <f>IF(ISBLANK(Governance_Clauses_by_Source!Q85),0,$G85)</f>
        <v>0</v>
      </c>
      <c r="U85" s="134">
        <f>IF(ISBLANK(Governance_Clauses_by_Source!R85),0,$G85)</f>
        <v>0</v>
      </c>
      <c r="V85" s="134">
        <f>IF(ISBLANK(Governance_Clauses_by_Source!S85),0,$G85)</f>
        <v>0</v>
      </c>
      <c r="W85" s="134">
        <f>IF(ISBLANK(Governance_Clauses_by_Source!T85),0,$G85)*2*2</f>
        <v>0.16</v>
      </c>
      <c r="X85" s="134">
        <f>IF(ISBLANK(Governance_Clauses_by_Source!U85),0,$G85)</f>
        <v>0</v>
      </c>
      <c r="Y85" s="134">
        <f>IF(ISBLANK(Governance_Clauses_by_Source!V85),0,$G85)</f>
        <v>0</v>
      </c>
      <c r="Z85" s="134">
        <f>IF(ISBLANK(Governance_Clauses_by_Source!W85),0,$G85)</f>
        <v>0</v>
      </c>
      <c r="AA85" s="134">
        <f>IF(ISBLANK(Governance_Clauses_by_Source!X85),0,$G85)</f>
        <v>0</v>
      </c>
      <c r="AB85" s="134">
        <f>IF(ISBLANK(Governance_Clauses_by_Source!Y85),0,$G85)</f>
        <v>0</v>
      </c>
      <c r="AC85" s="134">
        <f>IF(ISBLANK(Governance_Clauses_by_Source!Z85),0,$G85)</f>
        <v>0</v>
      </c>
      <c r="AD85" s="134">
        <f>IF(ISBLANK(Governance_Clauses_by_Source!AA85),0,$G85)</f>
        <v>0</v>
      </c>
      <c r="AE85" s="134">
        <f>IF(ISBLANK(Governance_Clauses_by_Source!AB85),0,$G85)</f>
        <v>0</v>
      </c>
      <c r="AF85" s="134">
        <f>IF(ISBLANK(Governance_Clauses_by_Source!AC85),0,$G85)</f>
        <v>0</v>
      </c>
      <c r="AG85" s="134">
        <f>IF(ISBLANK(Governance_Clauses_by_Source!AD85),0,$G85)</f>
        <v>0</v>
      </c>
      <c r="AH85" s="134">
        <f>IF(ISBLANK(Governance_Clauses_by_Source!AE85),0,$G85)</f>
        <v>0</v>
      </c>
      <c r="AI85" s="134">
        <f>IF(ISBLANK(Governance_Clauses_by_Source!AF85),0,$G85)</f>
        <v>0</v>
      </c>
      <c r="AJ85" s="134">
        <f>IF(ISBLANK(Governance_Clauses_by_Source!AG85),0,$G85)</f>
        <v>0</v>
      </c>
      <c r="AK85" s="134">
        <f>IF(ISBLANK(Governance_Clauses_by_Source!AH85),0,$G85)</f>
        <v>0</v>
      </c>
      <c r="AL85" s="134">
        <f>IF(ISBLANK(Governance_Clauses_by_Source!AI85),0,$G85)</f>
        <v>0</v>
      </c>
      <c r="AM85" s="134">
        <f>IF(ISBLANK(Governance_Clauses_by_Source!AJ85),0,$G85)</f>
        <v>0</v>
      </c>
      <c r="AN85" s="134">
        <f>IF(ISBLANK(Governance_Clauses_by_Source!AK85),0,$G85)</f>
        <v>0</v>
      </c>
      <c r="AO85" s="134">
        <f>IF(ISBLANK(Governance_Clauses_by_Source!AL85),0,$G85)</f>
        <v>0</v>
      </c>
      <c r="AP85" s="134">
        <f>IF(ISBLANK(Governance_Clauses_by_Source!AM85),0,$G85)</f>
        <v>0</v>
      </c>
      <c r="AQ85" s="134">
        <f>IF(ISBLANK(Governance_Clauses_by_Source!AN85),0,$G85)</f>
        <v>0</v>
      </c>
      <c r="AR85" s="134">
        <f>IF(ISBLANK(Governance_Clauses_by_Source!AO85),0,$G85)</f>
        <v>0</v>
      </c>
      <c r="AS85" s="134">
        <f>IF(ISBLANK(Governance_Clauses_by_Source!AP85),0,$G85)</f>
        <v>0</v>
      </c>
      <c r="AT85" s="134">
        <f>IF(ISBLANK(Governance_Clauses_by_Source!AQ85),0,$G85)</f>
        <v>0</v>
      </c>
      <c r="AU85" s="134">
        <f>IF(ISBLANK(Governance_Clauses_by_Source!AR85),0,$G85)</f>
        <v>0</v>
      </c>
      <c r="AV85" s="134">
        <f>IF(ISBLANK(Governance_Clauses_by_Source!AS85),0,$G85)</f>
        <v>0</v>
      </c>
      <c r="AW85" s="134">
        <f>IF(ISBLANK(Governance_Clauses_by_Source!AT85),0,$G85)</f>
        <v>0</v>
      </c>
      <c r="AX85" s="134">
        <f>IF(ISBLANK(Governance_Clauses_by_Source!AU85),0,$G85)</f>
        <v>0</v>
      </c>
      <c r="AY85" s="134">
        <f>IF(ISBLANK(Governance_Clauses_by_Source!AV85),0,$G85)</f>
        <v>0</v>
      </c>
      <c r="AZ85" s="134">
        <f>IF(ISBLANK(Governance_Clauses_by_Source!AW85),0,$G85)</f>
        <v>0</v>
      </c>
      <c r="BA85" s="134">
        <f>IF(ISBLANK(Governance_Clauses_by_Source!AX85),0,$G85)</f>
        <v>0</v>
      </c>
      <c r="BB85" s="134">
        <f>IF(ISBLANK(Governance_Clauses_by_Source!AY85),0,$G85)</f>
        <v>0</v>
      </c>
      <c r="BC85" s="134">
        <f>IF(ISBLANK(Governance_Clauses_by_Source!AZ85),0,$G85)</f>
        <v>0</v>
      </c>
      <c r="BD85" s="134">
        <f>IF(ISBLANK(Governance_Clauses_by_Source!BA85),0,$G85)</f>
        <v>0</v>
      </c>
      <c r="BE85" s="134">
        <f>IF(ISBLANK(Governance_Clauses_by_Source!BB85),0,$G85)</f>
        <v>0</v>
      </c>
      <c r="BF85" s="134">
        <f>IF(ISBLANK(Governance_Clauses_by_Source!BC85),0,$G85)</f>
        <v>0</v>
      </c>
      <c r="BG85" s="134">
        <f>IF(ISBLANK(Governance_Clauses_by_Source!BD85),0,$G85)</f>
        <v>0</v>
      </c>
      <c r="BH85" s="134">
        <f>IF(ISBLANK(Governance_Clauses_by_Source!BE85),0,$G85)</f>
        <v>0</v>
      </c>
      <c r="BI85" s="134">
        <f>IF(ISBLANK(Governance_Clauses_by_Source!BF85),0,$G85)</f>
        <v>0</v>
      </c>
      <c r="BJ85" s="134">
        <f>IF(ISBLANK(Governance_Clauses_by_Source!BG85),0,$G85)</f>
        <v>0</v>
      </c>
      <c r="BK85" s="134">
        <f>IF(ISBLANK(Governance_Clauses_by_Source!BH85),0,$G85)</f>
        <v>0</v>
      </c>
      <c r="BL85" s="134">
        <f>IF(ISBLANK(Governance_Clauses_by_Source!BI85),0,$G85)</f>
        <v>0</v>
      </c>
      <c r="BM85" s="134">
        <f>IF(ISBLANK(Governance_Clauses_by_Source!BJ85),0,$G85)*3*3</f>
        <v>0.36</v>
      </c>
      <c r="BN85" s="134">
        <f>IF(ISBLANK(Governance_Clauses_by_Source!BK85),0,$G85)</f>
        <v>0</v>
      </c>
      <c r="BO85" s="134">
        <f>IF(ISBLANK(Governance_Clauses_by_Source!BL85),0,$G85)</f>
        <v>0</v>
      </c>
      <c r="BP85" s="134">
        <f>IF(ISBLANK(Governance_Clauses_by_Source!BM85),0,$G85)</f>
        <v>0</v>
      </c>
      <c r="BQ85" s="134">
        <f>IF(ISBLANK(Governance_Clauses_by_Source!BN85),0,$G85)</f>
        <v>0</v>
      </c>
      <c r="BR85" s="134">
        <f>IF(ISBLANK(Governance_Clauses_by_Source!BO85),0,$G85)</f>
        <v>0</v>
      </c>
      <c r="BS85" s="134">
        <f>IF(ISBLANK(Governance_Clauses_by_Source!BP85),0,$G85)</f>
        <v>0</v>
      </c>
      <c r="BT85" s="134">
        <f>IF(ISBLANK(Governance_Clauses_by_Source!BQ85),0,$G85)</f>
        <v>0</v>
      </c>
      <c r="BU85" s="134">
        <f>IF(ISBLANK(Governance_Clauses_by_Source!BR85),0,$G85)</f>
        <v>0</v>
      </c>
      <c r="BV85" s="134">
        <f>IF(ISBLANK(Governance_Clauses_by_Source!BS85),0,$G85)*1.5*2</f>
        <v>0.12</v>
      </c>
      <c r="BW85" s="134">
        <f>IF(ISBLANK(Governance_Clauses_by_Source!BT85),0,$G85)</f>
        <v>0</v>
      </c>
      <c r="BX85" s="134">
        <f>IF(ISBLANK(Governance_Clauses_by_Source!BU85),0,$G85)</f>
        <v>0</v>
      </c>
      <c r="BY85" s="134">
        <f>IF(ISBLANK(Governance_Clauses_by_Source!BV85),0,$G85)</f>
        <v>0</v>
      </c>
      <c r="BZ85" s="134">
        <f>IF(ISBLANK(Governance_Clauses_by_Source!BW85),0,$G85)</f>
        <v>0</v>
      </c>
      <c r="CA85" s="134">
        <f>IF(ISBLANK(Governance_Clauses_by_Source!BX85),0,$G85)</f>
        <v>0</v>
      </c>
      <c r="CB85" s="134">
        <f>IF(ISBLANK(Governance_Clauses_by_Source!BY85),0,$G85)</f>
        <v>0</v>
      </c>
      <c r="CC85" s="134">
        <f>IF(ISBLANK(Governance_Clauses_by_Source!BZ85),0,$G85)</f>
        <v>0</v>
      </c>
      <c r="CD85" s="134">
        <f>IF(ISBLANK(Governance_Clauses_by_Source!CA85),0,$G85)</f>
        <v>0</v>
      </c>
      <c r="CE85" s="134">
        <f>IF(ISBLANK(Governance_Clauses_by_Source!CB85),0,$G85)</f>
        <v>0</v>
      </c>
      <c r="CF85" s="134">
        <f>IF(ISBLANK(Governance_Clauses_by_Source!CC85),0,$G85)</f>
        <v>0</v>
      </c>
      <c r="CG85" s="134">
        <f>IF(ISBLANK(Governance_Clauses_by_Source!CD85),0,$G85)</f>
        <v>0</v>
      </c>
      <c r="CH85" s="134">
        <f>IF(ISBLANK(Governance_Clauses_by_Source!CE85),0,$G85)</f>
        <v>0</v>
      </c>
      <c r="CI85" s="134">
        <f>IF(ISBLANK(Governance_Clauses_by_Source!CF85),0,$G85)</f>
        <v>0</v>
      </c>
      <c r="CJ85" s="134">
        <f>IF(ISBLANK(Governance_Clauses_by_Source!CG85),0,$G85)</f>
        <v>0</v>
      </c>
      <c r="CK85" s="134">
        <f>IF(ISBLANK(Governance_Clauses_by_Source!CH85),0,$G85)</f>
        <v>0</v>
      </c>
      <c r="CL85" s="134">
        <f>IF(ISBLANK(Governance_Clauses_by_Source!CI85),0,$G85)</f>
        <v>0</v>
      </c>
      <c r="CM85" s="134">
        <f>IF(ISBLANK(Governance_Clauses_by_Source!CJ85),0,$G85)</f>
        <v>0</v>
      </c>
      <c r="CN85" s="134">
        <f>IF(ISBLANK(Governance_Clauses_by_Source!CK85),0,$G85)</f>
        <v>0</v>
      </c>
      <c r="CO85" s="134">
        <f>IF(ISBLANK(Governance_Clauses_by_Source!CL85),0,$G85)</f>
        <v>0</v>
      </c>
      <c r="CP85" s="134">
        <f>IF(ISBLANK(Governance_Clauses_by_Source!CM85),0,$G85)</f>
        <v>0</v>
      </c>
      <c r="CQ85" s="151">
        <f>IF(ISBLANK(Governance_Clauses_by_Source!CN85),0,$G85)</f>
        <v>0</v>
      </c>
    </row>
    <row r="86" spans="1:95">
      <c r="A86" s="2" t="s">
        <v>268</v>
      </c>
      <c r="B86" s="2" t="s">
        <v>570</v>
      </c>
      <c r="C86" s="2" t="s">
        <v>368</v>
      </c>
      <c r="D86" s="2" t="s">
        <v>360</v>
      </c>
      <c r="E86" s="2">
        <f t="shared" si="12"/>
        <v>4</v>
      </c>
      <c r="F86" s="2">
        <v>5</v>
      </c>
      <c r="G86" s="2">
        <f t="shared" si="15"/>
        <v>0.1</v>
      </c>
      <c r="H86" s="3" t="s">
        <v>1355</v>
      </c>
      <c r="I86" s="120">
        <f>IF(ISBLANK(Governance_Clauses_by_Source!F86),0,G86)</f>
        <v>0</v>
      </c>
      <c r="J86" s="134">
        <f>IF(ISBLANK(Governance_Clauses_by_Source!G86),0,$G86)</f>
        <v>0</v>
      </c>
      <c r="K86" s="134">
        <f>IF(ISBLANK(Governance_Clauses_by_Source!H86),0,$G86)</f>
        <v>0</v>
      </c>
      <c r="L86" s="134">
        <f>IF(ISBLANK(Governance_Clauses_by_Source!I86),0,$G86)</f>
        <v>0</v>
      </c>
      <c r="M86" s="134">
        <f>IF(ISBLANK(Governance_Clauses_by_Source!J86),0,$G86)</f>
        <v>0</v>
      </c>
      <c r="N86" s="134">
        <f>IF(ISBLANK(Governance_Clauses_by_Source!K86),0,$G86)</f>
        <v>0</v>
      </c>
      <c r="O86" s="134">
        <f>IF(ISBLANK(Governance_Clauses_by_Source!L86),0,$G86)</f>
        <v>0</v>
      </c>
      <c r="P86" s="134">
        <f>IF(ISBLANK(Governance_Clauses_by_Source!M86),0,$G86)</f>
        <v>0</v>
      </c>
      <c r="Q86" s="134">
        <f>IF(ISBLANK(Governance_Clauses_by_Source!N86),0,$G86)</f>
        <v>0</v>
      </c>
      <c r="R86" s="134">
        <f>IF(ISBLANK(Governance_Clauses_by_Source!O86),0,$G86)</f>
        <v>0</v>
      </c>
      <c r="S86" s="134">
        <f>IF(ISBLANK(Governance_Clauses_by_Source!P86),0,$G86)</f>
        <v>0</v>
      </c>
      <c r="T86" s="134">
        <f>IF(ISBLANK(Governance_Clauses_by_Source!Q86),0,$G86)</f>
        <v>0</v>
      </c>
      <c r="U86" s="134">
        <f>IF(ISBLANK(Governance_Clauses_by_Source!R86),0,$G86)</f>
        <v>0</v>
      </c>
      <c r="V86" s="134">
        <f>IF(ISBLANK(Governance_Clauses_by_Source!S86),0,$G86)</f>
        <v>0</v>
      </c>
      <c r="W86" s="134">
        <f>IF(ISBLANK(Governance_Clauses_by_Source!T86),0,$G86)</f>
        <v>0</v>
      </c>
      <c r="X86" s="134">
        <f>IF(ISBLANK(Governance_Clauses_by_Source!U86),0,$G86)</f>
        <v>0</v>
      </c>
      <c r="Y86" s="134">
        <f>IF(ISBLANK(Governance_Clauses_by_Source!V86),0,$G86)</f>
        <v>0</v>
      </c>
      <c r="Z86" s="134">
        <f>IF(ISBLANK(Governance_Clauses_by_Source!W86),0,$G86)</f>
        <v>0</v>
      </c>
      <c r="AA86" s="134">
        <f>IF(ISBLANK(Governance_Clauses_by_Source!X86),0,$G86)</f>
        <v>0</v>
      </c>
      <c r="AB86" s="134">
        <f>IF(ISBLANK(Governance_Clauses_by_Source!Y86),0,$G86)*2*3</f>
        <v>0.60000000000000009</v>
      </c>
      <c r="AC86" s="134">
        <f>IF(ISBLANK(Governance_Clauses_by_Source!Z86),0,$G86)</f>
        <v>0</v>
      </c>
      <c r="AD86" s="134">
        <f>IF(ISBLANK(Governance_Clauses_by_Source!AA86),0,$G86)</f>
        <v>0</v>
      </c>
      <c r="AE86" s="134">
        <f>IF(ISBLANK(Governance_Clauses_by_Source!AB86),0,$G86)</f>
        <v>0</v>
      </c>
      <c r="AF86" s="134">
        <f>IF(ISBLANK(Governance_Clauses_by_Source!AC86),0,$G86)</f>
        <v>0</v>
      </c>
      <c r="AG86" s="134">
        <f>IF(ISBLANK(Governance_Clauses_by_Source!AD86),0,$G86)</f>
        <v>0</v>
      </c>
      <c r="AH86" s="134">
        <f>IF(ISBLANK(Governance_Clauses_by_Source!AE86),0,$G86)*3.5*3.5</f>
        <v>1.2250000000000001</v>
      </c>
      <c r="AI86" s="134">
        <f>IF(ISBLANK(Governance_Clauses_by_Source!AF86),0,$G86)</f>
        <v>0</v>
      </c>
      <c r="AJ86" s="134">
        <f>IF(ISBLANK(Governance_Clauses_by_Source!AG86),0,$G86)</f>
        <v>0</v>
      </c>
      <c r="AK86" s="134">
        <f>IF(ISBLANK(Governance_Clauses_by_Source!AH86),0,$G86)</f>
        <v>0</v>
      </c>
      <c r="AL86" s="134">
        <f>IF(ISBLANK(Governance_Clauses_by_Source!AI86),0,$G86)</f>
        <v>0</v>
      </c>
      <c r="AM86" s="134">
        <f>IF(ISBLANK(Governance_Clauses_by_Source!AJ86),0,$G86)</f>
        <v>0</v>
      </c>
      <c r="AN86" s="134">
        <f>IF(ISBLANK(Governance_Clauses_by_Source!AK86),0,$G86)</f>
        <v>0</v>
      </c>
      <c r="AO86" s="134">
        <f>IF(ISBLANK(Governance_Clauses_by_Source!AL86),0,$G86)</f>
        <v>0</v>
      </c>
      <c r="AP86" s="134">
        <f>IF(ISBLANK(Governance_Clauses_by_Source!AM86),0,$G86)</f>
        <v>0</v>
      </c>
      <c r="AQ86" s="134">
        <f>IF(ISBLANK(Governance_Clauses_by_Source!AN86),0,$G86)</f>
        <v>0</v>
      </c>
      <c r="AR86" s="134">
        <f>IF(ISBLANK(Governance_Clauses_by_Source!AO86),0,$G86)</f>
        <v>0</v>
      </c>
      <c r="AS86" s="134">
        <f>IF(ISBLANK(Governance_Clauses_by_Source!AP86),0,$G86)</f>
        <v>0</v>
      </c>
      <c r="AT86" s="134">
        <f>IF(ISBLANK(Governance_Clauses_by_Source!AQ86),0,$G86)</f>
        <v>0</v>
      </c>
      <c r="AU86" s="134">
        <f>IF(ISBLANK(Governance_Clauses_by_Source!AR86),0,$G86)</f>
        <v>0</v>
      </c>
      <c r="AV86" s="134">
        <f>IF(ISBLANK(Governance_Clauses_by_Source!AS86),0,$G86)</f>
        <v>0</v>
      </c>
      <c r="AW86" s="134">
        <f>IF(ISBLANK(Governance_Clauses_by_Source!AT86),0,$G86)</f>
        <v>0</v>
      </c>
      <c r="AX86" s="134">
        <f>IF(ISBLANK(Governance_Clauses_by_Source!AU86),0,$G86)</f>
        <v>0</v>
      </c>
      <c r="AY86" s="134">
        <f>IF(ISBLANK(Governance_Clauses_by_Source!AV86),0,$G86)</f>
        <v>0</v>
      </c>
      <c r="AZ86" s="134">
        <f>IF(ISBLANK(Governance_Clauses_by_Source!AW86),0,$G86)</f>
        <v>0</v>
      </c>
      <c r="BA86" s="134">
        <f>IF(ISBLANK(Governance_Clauses_by_Source!AX86),0,$G86)</f>
        <v>0</v>
      </c>
      <c r="BB86" s="134">
        <f>IF(ISBLANK(Governance_Clauses_by_Source!AY86),0,$G86)</f>
        <v>0</v>
      </c>
      <c r="BC86" s="134">
        <f>IF(ISBLANK(Governance_Clauses_by_Source!AZ86),0,$G86)</f>
        <v>0</v>
      </c>
      <c r="BD86" s="134">
        <f>IF(ISBLANK(Governance_Clauses_by_Source!BA86),0,$G86)</f>
        <v>0</v>
      </c>
      <c r="BE86" s="134">
        <f>IF(ISBLANK(Governance_Clauses_by_Source!BB86),0,$G86)</f>
        <v>0</v>
      </c>
      <c r="BF86" s="134">
        <f>IF(ISBLANK(Governance_Clauses_by_Source!BC86),0,$G86)</f>
        <v>0</v>
      </c>
      <c r="BG86" s="134">
        <f>IF(ISBLANK(Governance_Clauses_by_Source!BD86),0,$G86)</f>
        <v>0</v>
      </c>
      <c r="BH86" s="134">
        <f>IF(ISBLANK(Governance_Clauses_by_Source!BE86),0,$G86)</f>
        <v>0</v>
      </c>
      <c r="BI86" s="134">
        <f>IF(ISBLANK(Governance_Clauses_by_Source!BF86),0,$G86)</f>
        <v>0</v>
      </c>
      <c r="BJ86" s="134">
        <f>IF(ISBLANK(Governance_Clauses_by_Source!BG86),0,$G86)</f>
        <v>0</v>
      </c>
      <c r="BK86" s="134">
        <f>IF(ISBLANK(Governance_Clauses_by_Source!BH86),0,$G86)</f>
        <v>0</v>
      </c>
      <c r="BL86" s="134">
        <f>IF(ISBLANK(Governance_Clauses_by_Source!BI86),0,$G86)</f>
        <v>0</v>
      </c>
      <c r="BM86" s="134">
        <f>IF(ISBLANK(Governance_Clauses_by_Source!BJ86),0,$G86)</f>
        <v>0</v>
      </c>
      <c r="BN86" s="134">
        <f>IF(ISBLANK(Governance_Clauses_by_Source!BK86),0,$G86)</f>
        <v>0</v>
      </c>
      <c r="BO86" s="134">
        <f>IF(ISBLANK(Governance_Clauses_by_Source!BL86),0,$G86)</f>
        <v>0</v>
      </c>
      <c r="BP86" s="134">
        <f>IF(ISBLANK(Governance_Clauses_by_Source!BM86),0,$G86)</f>
        <v>0</v>
      </c>
      <c r="BQ86" s="134">
        <f>IF(ISBLANK(Governance_Clauses_by_Source!BN86),0,$G86)</f>
        <v>0</v>
      </c>
      <c r="BR86" s="134">
        <f>IF(ISBLANK(Governance_Clauses_by_Source!BO86),0,$G86)</f>
        <v>0</v>
      </c>
      <c r="BS86" s="134">
        <f>IF(ISBLANK(Governance_Clauses_by_Source!BP86),0,$G86)</f>
        <v>0</v>
      </c>
      <c r="BT86" s="134">
        <f>IF(ISBLANK(Governance_Clauses_by_Source!BQ86),0,$G86)</f>
        <v>0</v>
      </c>
      <c r="BU86" s="134">
        <f>IF(ISBLANK(Governance_Clauses_by_Source!BR86),0,$G86)</f>
        <v>0</v>
      </c>
      <c r="BV86" s="134">
        <f>IF(ISBLANK(Governance_Clauses_by_Source!BS86),0,$G86)</f>
        <v>0</v>
      </c>
      <c r="BW86" s="134">
        <f>IF(ISBLANK(Governance_Clauses_by_Source!BT86),0,$G86)</f>
        <v>0</v>
      </c>
      <c r="BX86" s="134">
        <f>IF(ISBLANK(Governance_Clauses_by_Source!BU86),0,$G86)*1*1.01</f>
        <v>0.10100000000000001</v>
      </c>
      <c r="BY86" s="134">
        <f>IF(ISBLANK(Governance_Clauses_by_Source!BV86),0,$G86)</f>
        <v>0</v>
      </c>
      <c r="BZ86" s="134">
        <f>IF(ISBLANK(Governance_Clauses_by_Source!BW86),0,$G86)</f>
        <v>0</v>
      </c>
      <c r="CA86" s="134">
        <f>IF(ISBLANK(Governance_Clauses_by_Source!BX86),0,$G86)</f>
        <v>0</v>
      </c>
      <c r="CB86" s="134">
        <f>IF(ISBLANK(Governance_Clauses_by_Source!BY86),0,$G86)</f>
        <v>0</v>
      </c>
      <c r="CC86" s="134">
        <f>IF(ISBLANK(Governance_Clauses_by_Source!BZ86),0,$G86)</f>
        <v>0</v>
      </c>
      <c r="CD86" s="134">
        <f>IF(ISBLANK(Governance_Clauses_by_Source!CA86),0,$G86)</f>
        <v>0</v>
      </c>
      <c r="CE86" s="134">
        <f>IF(ISBLANK(Governance_Clauses_by_Source!CB86),0,$G86)*3*3</f>
        <v>0.90000000000000013</v>
      </c>
      <c r="CF86" s="134">
        <f>IF(ISBLANK(Governance_Clauses_by_Source!CC86),0,$G86)</f>
        <v>0</v>
      </c>
      <c r="CG86" s="134">
        <f>IF(ISBLANK(Governance_Clauses_by_Source!CD86),0,$G86)</f>
        <v>0</v>
      </c>
      <c r="CH86" s="134">
        <f>IF(ISBLANK(Governance_Clauses_by_Source!CE86),0,$G86)</f>
        <v>0</v>
      </c>
      <c r="CI86" s="134">
        <f>IF(ISBLANK(Governance_Clauses_by_Source!CF86),0,$G86)</f>
        <v>0</v>
      </c>
      <c r="CJ86" s="134">
        <f>IF(ISBLANK(Governance_Clauses_by_Source!CG86),0,$G86)</f>
        <v>0</v>
      </c>
      <c r="CK86" s="134">
        <f>IF(ISBLANK(Governance_Clauses_by_Source!CH86),0,$G86)</f>
        <v>0</v>
      </c>
      <c r="CL86" s="134">
        <f>IF(ISBLANK(Governance_Clauses_by_Source!CI86),0,$G86)</f>
        <v>0</v>
      </c>
      <c r="CM86" s="134">
        <f>IF(ISBLANK(Governance_Clauses_by_Source!CJ86),0,$G86)</f>
        <v>0</v>
      </c>
      <c r="CN86" s="134">
        <f>IF(ISBLANK(Governance_Clauses_by_Source!CK86),0,$G86)</f>
        <v>0</v>
      </c>
      <c r="CO86" s="134">
        <f>IF(ISBLANK(Governance_Clauses_by_Source!CL86),0,$G86)</f>
        <v>0</v>
      </c>
      <c r="CP86" s="134">
        <f>IF(ISBLANK(Governance_Clauses_by_Source!CM86),0,$G86)</f>
        <v>0</v>
      </c>
      <c r="CQ86" s="151">
        <f>IF(ISBLANK(Governance_Clauses_by_Source!CN86),0,$G86)</f>
        <v>0</v>
      </c>
    </row>
    <row r="87" spans="1:95">
      <c r="A87" s="2" t="s">
        <v>268</v>
      </c>
      <c r="B87" s="2" t="s">
        <v>571</v>
      </c>
      <c r="C87" s="2" t="s">
        <v>273</v>
      </c>
      <c r="D87" s="2" t="s">
        <v>356</v>
      </c>
      <c r="E87" s="2">
        <f t="shared" si="12"/>
        <v>9</v>
      </c>
      <c r="F87" s="2">
        <v>5</v>
      </c>
      <c r="G87" s="2">
        <f t="shared" si="15"/>
        <v>0.1</v>
      </c>
      <c r="H87" s="3" t="s">
        <v>1332</v>
      </c>
      <c r="I87" s="120">
        <f>IF(ISBLANK(Governance_Clauses_by_Source!F87),0,G87)</f>
        <v>0</v>
      </c>
      <c r="J87" s="134">
        <f>IF(ISBLANK(Governance_Clauses_by_Source!G87),0,$G87)</f>
        <v>0</v>
      </c>
      <c r="K87" s="134">
        <f>IF(ISBLANK(Governance_Clauses_by_Source!H87),0,$G87)</f>
        <v>0</v>
      </c>
      <c r="L87" s="134">
        <f>IF(ISBLANK(Governance_Clauses_by_Source!I87),0,$G87)</f>
        <v>0</v>
      </c>
      <c r="M87" s="134">
        <f>IF(ISBLANK(Governance_Clauses_by_Source!J87),0,$G87)</f>
        <v>0</v>
      </c>
      <c r="N87" s="134">
        <f>IF(ISBLANK(Governance_Clauses_by_Source!K87),0,$G87)</f>
        <v>0</v>
      </c>
      <c r="O87" s="134">
        <f>IF(ISBLANK(Governance_Clauses_by_Source!L87),0,$G87)</f>
        <v>0</v>
      </c>
      <c r="P87" s="134">
        <f>IF(ISBLANK(Governance_Clauses_by_Source!M87),0,$G87)</f>
        <v>0</v>
      </c>
      <c r="Q87" s="134">
        <f>IF(ISBLANK(Governance_Clauses_by_Source!N87),0,$G87)</f>
        <v>0</v>
      </c>
      <c r="R87" s="134">
        <f>IF(ISBLANK(Governance_Clauses_by_Source!O87),0,$G87)</f>
        <v>0</v>
      </c>
      <c r="S87" s="134">
        <f>IF(ISBLANK(Governance_Clauses_by_Source!P87),0,$G87)</f>
        <v>0</v>
      </c>
      <c r="T87" s="134">
        <f>IF(ISBLANK(Governance_Clauses_by_Source!Q87),0,$G87)</f>
        <v>0</v>
      </c>
      <c r="U87" s="134">
        <f>IF(ISBLANK(Governance_Clauses_by_Source!R87),0,$G87)</f>
        <v>0</v>
      </c>
      <c r="V87" s="134">
        <f>IF(ISBLANK(Governance_Clauses_by_Source!S87),0,$G87)</f>
        <v>0</v>
      </c>
      <c r="W87" s="134">
        <f>IF(ISBLANK(Governance_Clauses_by_Source!T87),0,$G87)*3*3</f>
        <v>0.90000000000000013</v>
      </c>
      <c r="X87" s="134">
        <f>IF(ISBLANK(Governance_Clauses_by_Source!U87),0,$G87)</f>
        <v>0</v>
      </c>
      <c r="Y87" s="134">
        <f>IF(ISBLANK(Governance_Clauses_by_Source!V87),0,$G87)</f>
        <v>0</v>
      </c>
      <c r="Z87" s="134">
        <f>IF(ISBLANK(Governance_Clauses_by_Source!W87),0,$G87)</f>
        <v>0</v>
      </c>
      <c r="AA87" s="134">
        <f>IF(ISBLANK(Governance_Clauses_by_Source!X87),0,$G87)</f>
        <v>0</v>
      </c>
      <c r="AB87" s="134">
        <f>IF(ISBLANK(Governance_Clauses_by_Source!Y87),0,$G87)*2*3</f>
        <v>0.60000000000000009</v>
      </c>
      <c r="AC87" s="134">
        <f>IF(ISBLANK(Governance_Clauses_by_Source!Z87),0,$G87)</f>
        <v>0</v>
      </c>
      <c r="AD87" s="134">
        <f>IF(ISBLANK(Governance_Clauses_by_Source!AA87),0,$G87)</f>
        <v>0</v>
      </c>
      <c r="AE87" s="134">
        <f>IF(ISBLANK(Governance_Clauses_by_Source!AB87),0,$G87)</f>
        <v>0</v>
      </c>
      <c r="AF87" s="134">
        <f>IF(ISBLANK(Governance_Clauses_by_Source!AC87),0,$G87)</f>
        <v>0</v>
      </c>
      <c r="AG87" s="134">
        <f>IF(ISBLANK(Governance_Clauses_by_Source!AD87),0,$G87)</f>
        <v>0</v>
      </c>
      <c r="AH87" s="134">
        <f>IF(ISBLANK(Governance_Clauses_by_Source!AE87),0,$G87)*2.5*3.5</f>
        <v>0.875</v>
      </c>
      <c r="AI87" s="134">
        <f>IF(ISBLANK(Governance_Clauses_by_Source!AF87),0,$G87)</f>
        <v>0</v>
      </c>
      <c r="AJ87" s="134">
        <f>IF(ISBLANK(Governance_Clauses_by_Source!AG87),0,$G87)</f>
        <v>0</v>
      </c>
      <c r="AK87" s="134">
        <f>IF(ISBLANK(Governance_Clauses_by_Source!AH87),0,$G87)</f>
        <v>0</v>
      </c>
      <c r="AL87" s="134">
        <f>IF(ISBLANK(Governance_Clauses_by_Source!AI87),0,$G87)</f>
        <v>0</v>
      </c>
      <c r="AM87" s="134">
        <f>IF(ISBLANK(Governance_Clauses_by_Source!AJ87),0,$G87)</f>
        <v>0</v>
      </c>
      <c r="AN87" s="134">
        <f>IF(ISBLANK(Governance_Clauses_by_Source!AK87),0,$G87)</f>
        <v>0</v>
      </c>
      <c r="AO87" s="134">
        <f>IF(ISBLANK(Governance_Clauses_by_Source!AL87),0,$G87)</f>
        <v>0</v>
      </c>
      <c r="AP87" s="134">
        <f>IF(ISBLANK(Governance_Clauses_by_Source!AM87),0,$G87)</f>
        <v>0</v>
      </c>
      <c r="AQ87" s="134">
        <f>IF(ISBLANK(Governance_Clauses_by_Source!AN87),0,$G87)</f>
        <v>0</v>
      </c>
      <c r="AR87" s="134">
        <f>IF(ISBLANK(Governance_Clauses_by_Source!AO87),0,$G87)</f>
        <v>0</v>
      </c>
      <c r="AS87" s="134">
        <f>IF(ISBLANK(Governance_Clauses_by_Source!AP87),0,$G87)</f>
        <v>0</v>
      </c>
      <c r="AT87" s="134">
        <f>IF(ISBLANK(Governance_Clauses_by_Source!AQ87),0,$G87)</f>
        <v>0</v>
      </c>
      <c r="AU87" s="134">
        <f>IF(ISBLANK(Governance_Clauses_by_Source!AR87),0,$G87)</f>
        <v>0</v>
      </c>
      <c r="AV87" s="134">
        <f>IF(ISBLANK(Governance_Clauses_by_Source!AS87),0,$G87)</f>
        <v>0</v>
      </c>
      <c r="AW87" s="134">
        <f>IF(ISBLANK(Governance_Clauses_by_Source!AT87),0,$G87)</f>
        <v>0</v>
      </c>
      <c r="AX87" s="134">
        <f>IF(ISBLANK(Governance_Clauses_by_Source!AU87),0,$G87)</f>
        <v>0</v>
      </c>
      <c r="AY87" s="134">
        <f>IF(ISBLANK(Governance_Clauses_by_Source!AV87),0,$G87)*1*1.01</f>
        <v>0.10100000000000001</v>
      </c>
      <c r="AZ87" s="134">
        <f>IF(ISBLANK(Governance_Clauses_by_Source!AW87),0,$G87)</f>
        <v>0</v>
      </c>
      <c r="BA87" s="134">
        <f>IF(ISBLANK(Governance_Clauses_by_Source!AX87),0,$G87)</f>
        <v>0</v>
      </c>
      <c r="BB87" s="134">
        <f>IF(ISBLANK(Governance_Clauses_by_Source!AY87),0,$G87)</f>
        <v>0</v>
      </c>
      <c r="BC87" s="134">
        <f>IF(ISBLANK(Governance_Clauses_by_Source!AZ87),0,$G87)</f>
        <v>0</v>
      </c>
      <c r="BD87" s="134">
        <f>IF(ISBLANK(Governance_Clauses_by_Source!BA87),0,$G87)</f>
        <v>0</v>
      </c>
      <c r="BE87" s="134">
        <f>IF(ISBLANK(Governance_Clauses_by_Source!BB87),0,$G87)</f>
        <v>0</v>
      </c>
      <c r="BF87" s="134">
        <f>IF(ISBLANK(Governance_Clauses_by_Source!BC87),0,$G87)</f>
        <v>0</v>
      </c>
      <c r="BG87" s="134">
        <f>IF(ISBLANK(Governance_Clauses_by_Source!BD87),0,$G87)*3*3</f>
        <v>0.90000000000000013</v>
      </c>
      <c r="BH87" s="134">
        <f>IF(ISBLANK(Governance_Clauses_by_Source!BE87),0,$G87)</f>
        <v>0</v>
      </c>
      <c r="BI87" s="134">
        <f>IF(ISBLANK(Governance_Clauses_by_Source!BF87),0,$G87)</f>
        <v>0</v>
      </c>
      <c r="BJ87" s="134">
        <f>IF(ISBLANK(Governance_Clauses_by_Source!BG87),0,$G87)</f>
        <v>0</v>
      </c>
      <c r="BK87" s="134">
        <f>IF(ISBLANK(Governance_Clauses_by_Source!BH87),0,$G87)</f>
        <v>0</v>
      </c>
      <c r="BL87" s="134">
        <f>IF(ISBLANK(Governance_Clauses_by_Source!BI87),0,$G87)</f>
        <v>0</v>
      </c>
      <c r="BM87" s="134">
        <f>IF(ISBLANK(Governance_Clauses_by_Source!BJ87),0,$G87)</f>
        <v>0</v>
      </c>
      <c r="BN87" s="134">
        <f>IF(ISBLANK(Governance_Clauses_by_Source!BK87),0,$G87)*2*5</f>
        <v>1</v>
      </c>
      <c r="BO87" s="134">
        <f>IF(ISBLANK(Governance_Clauses_by_Source!BL87),0,$G87)</f>
        <v>0</v>
      </c>
      <c r="BP87" s="134">
        <f>IF(ISBLANK(Governance_Clauses_by_Source!BM87),0,$G87)</f>
        <v>0</v>
      </c>
      <c r="BQ87" s="134">
        <f>IF(ISBLANK(Governance_Clauses_by_Source!BN87),0,$G87)</f>
        <v>0</v>
      </c>
      <c r="BR87" s="134">
        <f>IF(ISBLANK(Governance_Clauses_by_Source!BO87),0,$G87)</f>
        <v>0</v>
      </c>
      <c r="BS87" s="134">
        <f>IF(ISBLANK(Governance_Clauses_by_Source!BP87),0,$G87)</f>
        <v>0</v>
      </c>
      <c r="BT87" s="134">
        <f>IF(ISBLANK(Governance_Clauses_by_Source!BQ87),0,$G87)*2*3</f>
        <v>0.60000000000000009</v>
      </c>
      <c r="BU87" s="134">
        <f>IF(ISBLANK(Governance_Clauses_by_Source!BR87),0,$G87)</f>
        <v>0</v>
      </c>
      <c r="BV87" s="134">
        <f>IF(ISBLANK(Governance_Clauses_by_Source!BS87),0,$G87)</f>
        <v>0</v>
      </c>
      <c r="BW87" s="134">
        <f>IF(ISBLANK(Governance_Clauses_by_Source!BT87),0,$G87)</f>
        <v>0</v>
      </c>
      <c r="BX87" s="134">
        <f>IF(ISBLANK(Governance_Clauses_by_Source!BU87),0,$G87)*3*3</f>
        <v>0.90000000000000013</v>
      </c>
      <c r="BY87" s="134">
        <f>IF(ISBLANK(Governance_Clauses_by_Source!BV87),0,$G87)</f>
        <v>0</v>
      </c>
      <c r="BZ87" s="134">
        <f>IF(ISBLANK(Governance_Clauses_by_Source!BW87),0,$G87)</f>
        <v>0</v>
      </c>
      <c r="CA87" s="134">
        <f>IF(ISBLANK(Governance_Clauses_by_Source!BX87),0,$G87)</f>
        <v>0</v>
      </c>
      <c r="CB87" s="134">
        <f>IF(ISBLANK(Governance_Clauses_by_Source!BY87),0,$G87)</f>
        <v>0</v>
      </c>
      <c r="CC87" s="134">
        <f>IF(ISBLANK(Governance_Clauses_by_Source!BZ87),0,$G87)</f>
        <v>0</v>
      </c>
      <c r="CD87" s="134">
        <f>IF(ISBLANK(Governance_Clauses_by_Source!CA87),0,$G87)</f>
        <v>0</v>
      </c>
      <c r="CE87" s="134">
        <f>IF(ISBLANK(Governance_Clauses_by_Source!CB87),0,$G87)*3*5</f>
        <v>1.5000000000000002</v>
      </c>
      <c r="CF87" s="134">
        <f>IF(ISBLANK(Governance_Clauses_by_Source!CC87),0,$G87)</f>
        <v>0</v>
      </c>
      <c r="CG87" s="134">
        <f>IF(ISBLANK(Governance_Clauses_by_Source!CD87),0,$G87)</f>
        <v>0</v>
      </c>
      <c r="CH87" s="134">
        <f>IF(ISBLANK(Governance_Clauses_by_Source!CE87),0,$G87)</f>
        <v>0</v>
      </c>
      <c r="CI87" s="134">
        <f>IF(ISBLANK(Governance_Clauses_by_Source!CF87),0,$G87)</f>
        <v>0</v>
      </c>
      <c r="CJ87" s="134">
        <f>IF(ISBLANK(Governance_Clauses_by_Source!CG87),0,$G87)</f>
        <v>0</v>
      </c>
      <c r="CK87" s="134">
        <f>IF(ISBLANK(Governance_Clauses_by_Source!CH87),0,$G87)</f>
        <v>0</v>
      </c>
      <c r="CL87" s="134">
        <f>IF(ISBLANK(Governance_Clauses_by_Source!CI87),0,$G87)</f>
        <v>0</v>
      </c>
      <c r="CM87" s="134">
        <f>IF(ISBLANK(Governance_Clauses_by_Source!CJ87),0,$G87)</f>
        <v>0</v>
      </c>
      <c r="CN87" s="134">
        <f>IF(ISBLANK(Governance_Clauses_by_Source!CK87),0,$G87)</f>
        <v>0</v>
      </c>
      <c r="CO87" s="134">
        <f>IF(ISBLANK(Governance_Clauses_by_Source!CL87),0,$G87)</f>
        <v>0</v>
      </c>
      <c r="CP87" s="134">
        <f>IF(ISBLANK(Governance_Clauses_by_Source!CM87),0,$G87)</f>
        <v>0</v>
      </c>
      <c r="CQ87" s="151">
        <f>IF(ISBLANK(Governance_Clauses_by_Source!CN87),0,$G87)</f>
        <v>0</v>
      </c>
    </row>
    <row r="88" spans="1:95">
      <c r="A88" s="2" t="s">
        <v>268</v>
      </c>
      <c r="B88" s="2" t="s">
        <v>1050</v>
      </c>
      <c r="C88" s="2" t="s">
        <v>607</v>
      </c>
      <c r="D88" s="2" t="s">
        <v>618</v>
      </c>
      <c r="E88" s="2">
        <f t="shared" si="12"/>
        <v>5</v>
      </c>
      <c r="F88" s="2">
        <v>3</v>
      </c>
      <c r="G88" s="2">
        <f t="shared" si="15"/>
        <v>0.06</v>
      </c>
      <c r="H88" s="3" t="s">
        <v>1053</v>
      </c>
      <c r="I88" s="120">
        <f>IF(ISBLANK(Governance_Clauses_by_Source!F88),0,G88)</f>
        <v>0</v>
      </c>
      <c r="J88" s="134">
        <f>IF(ISBLANK(Governance_Clauses_by_Source!G88),0,$G88)</f>
        <v>0</v>
      </c>
      <c r="K88" s="134">
        <f>IF(ISBLANK(Governance_Clauses_by_Source!H88),0,$G88)</f>
        <v>0</v>
      </c>
      <c r="L88" s="134">
        <f>IF(ISBLANK(Governance_Clauses_by_Source!I88),0,$G88)</f>
        <v>0</v>
      </c>
      <c r="M88" s="134">
        <f>IF(ISBLANK(Governance_Clauses_by_Source!J88),0,$G88)</f>
        <v>0</v>
      </c>
      <c r="N88" s="134">
        <f>IF(ISBLANK(Governance_Clauses_by_Source!K88),0,$G88)</f>
        <v>0</v>
      </c>
      <c r="O88" s="134">
        <f>IF(ISBLANK(Governance_Clauses_by_Source!L88),0,$G88)</f>
        <v>0</v>
      </c>
      <c r="P88" s="134">
        <f>IF(ISBLANK(Governance_Clauses_by_Source!M88),0,$G88)</f>
        <v>0</v>
      </c>
      <c r="Q88" s="134">
        <f>IF(ISBLANK(Governance_Clauses_by_Source!N88),0,$G88)</f>
        <v>0</v>
      </c>
      <c r="R88" s="134">
        <f>IF(ISBLANK(Governance_Clauses_by_Source!O88),0,$G88)</f>
        <v>0</v>
      </c>
      <c r="S88" s="134">
        <f>IF(ISBLANK(Governance_Clauses_by_Source!P88),0,$G88)</f>
        <v>0</v>
      </c>
      <c r="T88" s="134">
        <f>IF(ISBLANK(Governance_Clauses_by_Source!Q88),0,$G88)</f>
        <v>0</v>
      </c>
      <c r="U88" s="134">
        <f>IF(ISBLANK(Governance_Clauses_by_Source!R88),0,$G88)</f>
        <v>0</v>
      </c>
      <c r="V88" s="134">
        <f>IF(ISBLANK(Governance_Clauses_by_Source!S88),0,$G88)*4*4</f>
        <v>0.96</v>
      </c>
      <c r="W88" s="134">
        <f>IF(ISBLANK(Governance_Clauses_by_Source!T88),0,$G88)</f>
        <v>0</v>
      </c>
      <c r="X88" s="134">
        <f>IF(ISBLANK(Governance_Clauses_by_Source!U88),0,$G88)</f>
        <v>0</v>
      </c>
      <c r="Y88" s="134">
        <f>IF(ISBLANK(Governance_Clauses_by_Source!V88),0,$G88)</f>
        <v>0</v>
      </c>
      <c r="Z88" s="134">
        <f>IF(ISBLANK(Governance_Clauses_by_Source!W88),0,$G88)</f>
        <v>0</v>
      </c>
      <c r="AA88" s="134">
        <f>IF(ISBLANK(Governance_Clauses_by_Source!X88),0,$G88)</f>
        <v>0</v>
      </c>
      <c r="AB88" s="134">
        <f>IF(ISBLANK(Governance_Clauses_by_Source!Y88),0,$G88)</f>
        <v>0</v>
      </c>
      <c r="AC88" s="134">
        <f>IF(ISBLANK(Governance_Clauses_by_Source!Z88),0,$G88)</f>
        <v>0</v>
      </c>
      <c r="AD88" s="134">
        <f>IF(ISBLANK(Governance_Clauses_by_Source!AA88),0,$G88)</f>
        <v>0</v>
      </c>
      <c r="AE88" s="134">
        <f>IF(ISBLANK(Governance_Clauses_by_Source!AB88),0,$G88)</f>
        <v>0</v>
      </c>
      <c r="AF88" s="134">
        <f>IF(ISBLANK(Governance_Clauses_by_Source!AC88),0,$G88)</f>
        <v>0</v>
      </c>
      <c r="AG88" s="134">
        <f>IF(ISBLANK(Governance_Clauses_by_Source!AD88),0,$G88)</f>
        <v>0</v>
      </c>
      <c r="AH88" s="134">
        <f>IF(ISBLANK(Governance_Clauses_by_Source!AE88),0,$G88)</f>
        <v>0</v>
      </c>
      <c r="AI88" s="134">
        <f>IF(ISBLANK(Governance_Clauses_by_Source!AF88),0,$G88)</f>
        <v>0</v>
      </c>
      <c r="AJ88" s="134">
        <f>IF(ISBLANK(Governance_Clauses_by_Source!AG88),0,$G88)</f>
        <v>0</v>
      </c>
      <c r="AK88" s="134">
        <f>IF(ISBLANK(Governance_Clauses_by_Source!AH88),0,$G88)</f>
        <v>0</v>
      </c>
      <c r="AL88" s="134">
        <f>IF(ISBLANK(Governance_Clauses_by_Source!AI88),0,$G88)</f>
        <v>0</v>
      </c>
      <c r="AM88" s="134">
        <f>IF(ISBLANK(Governance_Clauses_by_Source!AJ88),0,$G88)</f>
        <v>0</v>
      </c>
      <c r="AN88" s="134">
        <f>IF(ISBLANK(Governance_Clauses_by_Source!AK88),0,$G88)</f>
        <v>0</v>
      </c>
      <c r="AO88" s="134">
        <f>IF(ISBLANK(Governance_Clauses_by_Source!AL88),0,$G88)</f>
        <v>0</v>
      </c>
      <c r="AP88" s="134">
        <f>IF(ISBLANK(Governance_Clauses_by_Source!AM88),0,$G88)</f>
        <v>0</v>
      </c>
      <c r="AQ88" s="134">
        <f>IF(ISBLANK(Governance_Clauses_by_Source!AN88),0,$G88)</f>
        <v>0</v>
      </c>
      <c r="AR88" s="134">
        <f>IF(ISBLANK(Governance_Clauses_by_Source!AO88),0,$G88)</f>
        <v>0</v>
      </c>
      <c r="AS88" s="134">
        <f>IF(ISBLANK(Governance_Clauses_by_Source!AP88),0,$G88)</f>
        <v>0</v>
      </c>
      <c r="AT88" s="134">
        <f>IF(ISBLANK(Governance_Clauses_by_Source!AQ88),0,$G88)</f>
        <v>0</v>
      </c>
      <c r="AU88" s="134">
        <f>IF(ISBLANK(Governance_Clauses_by_Source!AR88),0,$G88)</f>
        <v>0</v>
      </c>
      <c r="AV88" s="134">
        <f>IF(ISBLANK(Governance_Clauses_by_Source!AS88),0,$G88)</f>
        <v>0</v>
      </c>
      <c r="AW88" s="134">
        <f>IF(ISBLANK(Governance_Clauses_by_Source!AT88),0,$G88)</f>
        <v>0</v>
      </c>
      <c r="AX88" s="134">
        <f>IF(ISBLANK(Governance_Clauses_by_Source!AU88),0,$G88)</f>
        <v>0</v>
      </c>
      <c r="AY88" s="134">
        <f>IF(ISBLANK(Governance_Clauses_by_Source!AV88),0,$G88)</f>
        <v>0</v>
      </c>
      <c r="AZ88" s="134">
        <f>IF(ISBLANK(Governance_Clauses_by_Source!AW88),0,$G88)</f>
        <v>0</v>
      </c>
      <c r="BA88" s="134">
        <f>IF(ISBLANK(Governance_Clauses_by_Source!AX88),0,$G88)</f>
        <v>0</v>
      </c>
      <c r="BB88" s="134">
        <f>IF(ISBLANK(Governance_Clauses_by_Source!AY88),0,$G88)*0.2*0.2</f>
        <v>2.4000000000000002E-3</v>
      </c>
      <c r="BC88" s="134">
        <f>IF(ISBLANK(Governance_Clauses_by_Source!AZ88),0,$G88)</f>
        <v>0</v>
      </c>
      <c r="BD88" s="134">
        <f>IF(ISBLANK(Governance_Clauses_by_Source!BA88),0,$G88)</f>
        <v>0</v>
      </c>
      <c r="BE88" s="134">
        <f>IF(ISBLANK(Governance_Clauses_by_Source!BB88),0,$G88)</f>
        <v>0</v>
      </c>
      <c r="BF88" s="134">
        <f>IF(ISBLANK(Governance_Clauses_by_Source!BC88),0,$G88)</f>
        <v>0</v>
      </c>
      <c r="BG88" s="134">
        <f>IF(ISBLANK(Governance_Clauses_by_Source!BD88),0,$G88)</f>
        <v>0</v>
      </c>
      <c r="BH88" s="134">
        <f>IF(ISBLANK(Governance_Clauses_by_Source!BE88),0,$G88)</f>
        <v>0</v>
      </c>
      <c r="BI88" s="134">
        <f>IF(ISBLANK(Governance_Clauses_by_Source!BF88),0,$G88)</f>
        <v>0</v>
      </c>
      <c r="BJ88" s="134">
        <f>IF(ISBLANK(Governance_Clauses_by_Source!BG88),0,$G88)</f>
        <v>0</v>
      </c>
      <c r="BK88" s="134">
        <f>IF(ISBLANK(Governance_Clauses_by_Source!BH88),0,$G88)</f>
        <v>0</v>
      </c>
      <c r="BL88" s="134">
        <f>IF(ISBLANK(Governance_Clauses_by_Source!BI88),0,$G88)</f>
        <v>0</v>
      </c>
      <c r="BM88" s="134">
        <f>IF(ISBLANK(Governance_Clauses_by_Source!BJ88),0,$G88)</f>
        <v>0</v>
      </c>
      <c r="BN88" s="134">
        <f>IF(ISBLANK(Governance_Clauses_by_Source!BK88),0,$G88)*2*4</f>
        <v>0.48</v>
      </c>
      <c r="BO88" s="134">
        <f>IF(ISBLANK(Governance_Clauses_by_Source!BL88),0,$G88)</f>
        <v>0</v>
      </c>
      <c r="BP88" s="134">
        <f>IF(ISBLANK(Governance_Clauses_by_Source!BM88),0,$G88)</f>
        <v>0</v>
      </c>
      <c r="BQ88" s="134">
        <f>IF(ISBLANK(Governance_Clauses_by_Source!BN88),0,$G88)</f>
        <v>0</v>
      </c>
      <c r="BR88" s="134">
        <f>IF(ISBLANK(Governance_Clauses_by_Source!BO88),0,$G88)</f>
        <v>0</v>
      </c>
      <c r="BS88" s="134">
        <f>IF(ISBLANK(Governance_Clauses_by_Source!BP88),0,$G88)*1*2</f>
        <v>0.12</v>
      </c>
      <c r="BT88" s="134">
        <f>IF(ISBLANK(Governance_Clauses_by_Source!BQ88),0,$G88)*4*2</f>
        <v>0.48</v>
      </c>
      <c r="BU88" s="134">
        <f>IF(ISBLANK(Governance_Clauses_by_Source!BR88),0,$G88)</f>
        <v>0</v>
      </c>
      <c r="BV88" s="134">
        <f>IF(ISBLANK(Governance_Clauses_by_Source!BS88),0,$G88)</f>
        <v>0</v>
      </c>
      <c r="BW88" s="134">
        <f>IF(ISBLANK(Governance_Clauses_by_Source!BT88),0,$G88)</f>
        <v>0</v>
      </c>
      <c r="BX88" s="134">
        <f>IF(ISBLANK(Governance_Clauses_by_Source!BU88),0,$G88)</f>
        <v>0</v>
      </c>
      <c r="BY88" s="134">
        <f>IF(ISBLANK(Governance_Clauses_by_Source!BV88),0,$G88)</f>
        <v>0</v>
      </c>
      <c r="BZ88" s="134">
        <f>IF(ISBLANK(Governance_Clauses_by_Source!BW88),0,$G88)</f>
        <v>0</v>
      </c>
      <c r="CA88" s="134">
        <f>IF(ISBLANK(Governance_Clauses_by_Source!BX88),0,$G88)</f>
        <v>0</v>
      </c>
      <c r="CB88" s="134">
        <f>IF(ISBLANK(Governance_Clauses_by_Source!BY88),0,$G88)</f>
        <v>0</v>
      </c>
      <c r="CC88" s="134">
        <f>IF(ISBLANK(Governance_Clauses_by_Source!BZ88),0,$G88)</f>
        <v>0</v>
      </c>
      <c r="CD88" s="134">
        <f>IF(ISBLANK(Governance_Clauses_by_Source!CA88),0,$G88)</f>
        <v>0</v>
      </c>
      <c r="CE88" s="134">
        <f>IF(ISBLANK(Governance_Clauses_by_Source!CB88),0,$G88)</f>
        <v>0</v>
      </c>
      <c r="CF88" s="134">
        <f>IF(ISBLANK(Governance_Clauses_by_Source!CC88),0,$G88)</f>
        <v>0</v>
      </c>
      <c r="CG88" s="134">
        <f>IF(ISBLANK(Governance_Clauses_by_Source!CD88),0,$G88)</f>
        <v>0</v>
      </c>
      <c r="CH88" s="134">
        <f>IF(ISBLANK(Governance_Clauses_by_Source!CE88),0,$G88)</f>
        <v>0</v>
      </c>
      <c r="CI88" s="134">
        <f>IF(ISBLANK(Governance_Clauses_by_Source!CF88),0,$G88)</f>
        <v>0</v>
      </c>
      <c r="CJ88" s="134">
        <f>IF(ISBLANK(Governance_Clauses_by_Source!CG88),0,$G88)</f>
        <v>0</v>
      </c>
      <c r="CK88" s="134">
        <f>IF(ISBLANK(Governance_Clauses_by_Source!CH88),0,$G88)</f>
        <v>0</v>
      </c>
      <c r="CL88" s="134">
        <f>IF(ISBLANK(Governance_Clauses_by_Source!CI88),0,$G88)</f>
        <v>0</v>
      </c>
      <c r="CM88" s="134">
        <f>IF(ISBLANK(Governance_Clauses_by_Source!CJ88),0,$G88)</f>
        <v>0</v>
      </c>
      <c r="CN88" s="134">
        <f>IF(ISBLANK(Governance_Clauses_by_Source!CK88),0,$G88)</f>
        <v>0</v>
      </c>
      <c r="CO88" s="134">
        <f>IF(ISBLANK(Governance_Clauses_by_Source!CL88),0,$G88)</f>
        <v>0</v>
      </c>
      <c r="CP88" s="134">
        <f>IF(ISBLANK(Governance_Clauses_by_Source!CM88),0,$G88)</f>
        <v>0</v>
      </c>
      <c r="CQ88" s="151">
        <f>IF(ISBLANK(Governance_Clauses_by_Source!CN88),0,$G88)</f>
        <v>0</v>
      </c>
    </row>
    <row r="89" spans="1:95">
      <c r="A89" s="2" t="s">
        <v>268</v>
      </c>
      <c r="B89" s="2" t="s">
        <v>565</v>
      </c>
      <c r="C89" s="2" t="s">
        <v>364</v>
      </c>
      <c r="D89" s="82" t="s">
        <v>353</v>
      </c>
      <c r="E89" s="2">
        <f t="shared" si="12"/>
        <v>7</v>
      </c>
      <c r="F89" s="2">
        <v>5</v>
      </c>
      <c r="G89" s="2">
        <f t="shared" si="15"/>
        <v>0.1</v>
      </c>
      <c r="H89" s="3" t="s">
        <v>309</v>
      </c>
      <c r="I89" s="120">
        <f>IF(ISBLANK(Governance_Clauses_by_Source!F89),0,G89)</f>
        <v>0</v>
      </c>
      <c r="J89" s="134">
        <f>IF(ISBLANK(Governance_Clauses_by_Source!G89),0,$G89)</f>
        <v>0</v>
      </c>
      <c r="K89" s="134">
        <f>IF(ISBLANK(Governance_Clauses_by_Source!H89),0,$G89)</f>
        <v>0</v>
      </c>
      <c r="L89" s="134">
        <f>IF(ISBLANK(Governance_Clauses_by_Source!I89),0,$G89)</f>
        <v>0</v>
      </c>
      <c r="M89" s="134">
        <f>IF(ISBLANK(Governance_Clauses_by_Source!J89),0,$G89)</f>
        <v>0</v>
      </c>
      <c r="N89" s="134">
        <f>IF(ISBLANK(Governance_Clauses_by_Source!K89),0,$G89)</f>
        <v>0</v>
      </c>
      <c r="O89" s="134">
        <f>IF(ISBLANK(Governance_Clauses_by_Source!L89),0,$G89)</f>
        <v>0</v>
      </c>
      <c r="P89" s="134">
        <f>IF(ISBLANK(Governance_Clauses_by_Source!M89),0,$G89)*1*1.01</f>
        <v>0.10100000000000001</v>
      </c>
      <c r="Q89" s="134">
        <f>IF(ISBLANK(Governance_Clauses_by_Source!N89),0,$G89)</f>
        <v>0</v>
      </c>
      <c r="R89" s="134">
        <f>IF(ISBLANK(Governance_Clauses_by_Source!O89),0,$G89)</f>
        <v>0</v>
      </c>
      <c r="S89" s="134">
        <f>IF(ISBLANK(Governance_Clauses_by_Source!P89),0,$G89)</f>
        <v>0</v>
      </c>
      <c r="T89" s="134">
        <f>IF(ISBLANK(Governance_Clauses_by_Source!Q89),0,$G89)*3*3</f>
        <v>0.90000000000000013</v>
      </c>
      <c r="U89" s="134">
        <f>IF(ISBLANK(Governance_Clauses_by_Source!R89),0,$G89)*3*3</f>
        <v>0</v>
      </c>
      <c r="V89" s="134">
        <f>IF(ISBLANK(Governance_Clauses_by_Source!S89),0,$G89)</f>
        <v>0</v>
      </c>
      <c r="W89" s="134">
        <f>IF(ISBLANK(Governance_Clauses_by_Source!T89),0,$G89)*3*3.5</f>
        <v>1.0500000000000003</v>
      </c>
      <c r="X89" s="134">
        <f>IF(ISBLANK(Governance_Clauses_by_Source!U89),0,$G89)</f>
        <v>0</v>
      </c>
      <c r="Y89" s="134">
        <f>IF(ISBLANK(Governance_Clauses_by_Source!V89),0,$G89)</f>
        <v>0</v>
      </c>
      <c r="Z89" s="134">
        <f>IF(ISBLANK(Governance_Clauses_by_Source!W89),0,$G89)</f>
        <v>0</v>
      </c>
      <c r="AA89" s="134">
        <f>IF(ISBLANK(Governance_Clauses_by_Source!X89),0,$G89)</f>
        <v>0</v>
      </c>
      <c r="AB89" s="134">
        <f>IF(ISBLANK(Governance_Clauses_by_Source!Y89),0,$G89)</f>
        <v>0</v>
      </c>
      <c r="AC89" s="134">
        <f>IF(ISBLANK(Governance_Clauses_by_Source!Z89),0,$G89)</f>
        <v>0</v>
      </c>
      <c r="AD89" s="134">
        <f>IF(ISBLANK(Governance_Clauses_by_Source!AA89),0,$G89)</f>
        <v>0</v>
      </c>
      <c r="AE89" s="134">
        <f>IF(ISBLANK(Governance_Clauses_by_Source!AB89),0,$G89)</f>
        <v>0</v>
      </c>
      <c r="AF89" s="134">
        <f>IF(ISBLANK(Governance_Clauses_by_Source!AC89),0,$G89)</f>
        <v>0</v>
      </c>
      <c r="AG89" s="134">
        <f>IF(ISBLANK(Governance_Clauses_by_Source!AD89),0,$G89)</f>
        <v>0</v>
      </c>
      <c r="AH89" s="134">
        <f>IF(ISBLANK(Governance_Clauses_by_Source!AE89),0,$G89)*4.5*4.5</f>
        <v>2.0249999999999999</v>
      </c>
      <c r="AI89" s="134">
        <f>IF(ISBLANK(Governance_Clauses_by_Source!AF89),0,$G89)</f>
        <v>0</v>
      </c>
      <c r="AJ89" s="134">
        <f>IF(ISBLANK(Governance_Clauses_by_Source!AG89),0,$G89)</f>
        <v>0</v>
      </c>
      <c r="AK89" s="134">
        <f>IF(ISBLANK(Governance_Clauses_by_Source!AH89),0,$G89)</f>
        <v>0</v>
      </c>
      <c r="AL89" s="134">
        <f>IF(ISBLANK(Governance_Clauses_by_Source!AI89),0,$G89)</f>
        <v>0</v>
      </c>
      <c r="AM89" s="134">
        <f>IF(ISBLANK(Governance_Clauses_by_Source!AJ89),0,$G89)</f>
        <v>0</v>
      </c>
      <c r="AN89" s="134">
        <f>IF(ISBLANK(Governance_Clauses_by_Source!AK89),0,$G89)</f>
        <v>0</v>
      </c>
      <c r="AO89" s="134">
        <f>IF(ISBLANK(Governance_Clauses_by_Source!AL89),0,$G89)</f>
        <v>0</v>
      </c>
      <c r="AP89" s="134">
        <f>IF(ISBLANK(Governance_Clauses_by_Source!AM89),0,$G89)</f>
        <v>0</v>
      </c>
      <c r="AQ89" s="134">
        <f>IF(ISBLANK(Governance_Clauses_by_Source!AN89),0,$G89)</f>
        <v>0</v>
      </c>
      <c r="AR89" s="134">
        <f>IF(ISBLANK(Governance_Clauses_by_Source!AO89),0,$G89)</f>
        <v>0</v>
      </c>
      <c r="AS89" s="134">
        <f>IF(ISBLANK(Governance_Clauses_by_Source!AP89),0,$G89)</f>
        <v>0</v>
      </c>
      <c r="AT89" s="134">
        <f>IF(ISBLANK(Governance_Clauses_by_Source!AQ89),0,$G89)</f>
        <v>0</v>
      </c>
      <c r="AU89" s="134">
        <f>IF(ISBLANK(Governance_Clauses_by_Source!AR89),0,$G89)</f>
        <v>0</v>
      </c>
      <c r="AV89" s="134">
        <f>IF(ISBLANK(Governance_Clauses_by_Source!AS89),0,$G89)</f>
        <v>0</v>
      </c>
      <c r="AW89" s="134">
        <f>IF(ISBLANK(Governance_Clauses_by_Source!AT89),0,$G89)</f>
        <v>0</v>
      </c>
      <c r="AX89" s="134">
        <f>IF(ISBLANK(Governance_Clauses_by_Source!AU89),0,$G89)</f>
        <v>0</v>
      </c>
      <c r="AY89" s="134">
        <f>IF(ISBLANK(Governance_Clauses_by_Source!AV89),0,$G89)</f>
        <v>0</v>
      </c>
      <c r="AZ89" s="134">
        <f>IF(ISBLANK(Governance_Clauses_by_Source!AW89),0,$G89)</f>
        <v>0</v>
      </c>
      <c r="BA89" s="134">
        <f>IF(ISBLANK(Governance_Clauses_by_Source!AX89),0,$G89)</f>
        <v>0</v>
      </c>
      <c r="BB89" s="134">
        <f>IF(ISBLANK(Governance_Clauses_by_Source!AY89),0,$G89)</f>
        <v>0</v>
      </c>
      <c r="BC89" s="134">
        <f>IF(ISBLANK(Governance_Clauses_by_Source!AZ89),0,$G89)</f>
        <v>0</v>
      </c>
      <c r="BD89" s="134">
        <f>IF(ISBLANK(Governance_Clauses_by_Source!BA89),0,$G89)*4*5</f>
        <v>2</v>
      </c>
      <c r="BE89" s="134">
        <f>IF(ISBLANK(Governance_Clauses_by_Source!BB89),0,$G89)</f>
        <v>0</v>
      </c>
      <c r="BF89" s="134">
        <f>IF(ISBLANK(Governance_Clauses_by_Source!BC89),0,$G89)</f>
        <v>0</v>
      </c>
      <c r="BG89" s="134">
        <f>IF(ISBLANK(Governance_Clauses_by_Source!BD89),0,$G89)</f>
        <v>0</v>
      </c>
      <c r="BH89" s="134">
        <f>IF(ISBLANK(Governance_Clauses_by_Source!BE89),0,$G89)</f>
        <v>0</v>
      </c>
      <c r="BI89" s="134">
        <f>IF(ISBLANK(Governance_Clauses_by_Source!BF89),0,$G89)</f>
        <v>0</v>
      </c>
      <c r="BJ89" s="134">
        <f>IF(ISBLANK(Governance_Clauses_by_Source!BG89),0,$G89)</f>
        <v>0</v>
      </c>
      <c r="BK89" s="134">
        <f>IF(ISBLANK(Governance_Clauses_by_Source!BH89),0,$G89)</f>
        <v>0</v>
      </c>
      <c r="BL89" s="134">
        <f>IF(ISBLANK(Governance_Clauses_by_Source!BI89),0,$G89)</f>
        <v>0</v>
      </c>
      <c r="BM89" s="134">
        <f>IF(ISBLANK(Governance_Clauses_by_Source!BJ89),0,$G89)</f>
        <v>0</v>
      </c>
      <c r="BN89" s="134">
        <f>IF(ISBLANK(Governance_Clauses_by_Source!BK89),0,$G89)</f>
        <v>0</v>
      </c>
      <c r="BO89" s="134">
        <f>IF(ISBLANK(Governance_Clauses_by_Source!BL89),0,$G89)</f>
        <v>0</v>
      </c>
      <c r="BP89" s="134">
        <f>IF(ISBLANK(Governance_Clauses_by_Source!BM89),0,$G89)</f>
        <v>0</v>
      </c>
      <c r="BQ89" s="134">
        <f>IF(ISBLANK(Governance_Clauses_by_Source!BN89),0,$G89)</f>
        <v>0</v>
      </c>
      <c r="BR89" s="134">
        <f>IF(ISBLANK(Governance_Clauses_by_Source!BO89),0,$G89)</f>
        <v>0</v>
      </c>
      <c r="BS89" s="134">
        <f>IF(ISBLANK(Governance_Clauses_by_Source!BP89),0,$G89)</f>
        <v>0</v>
      </c>
      <c r="BT89" s="134">
        <f>IF(ISBLANK(Governance_Clauses_by_Source!BQ89),0,$G89)*4*4</f>
        <v>1.6</v>
      </c>
      <c r="BU89" s="134">
        <f>IF(ISBLANK(Governance_Clauses_by_Source!BR89),0,$G89)</f>
        <v>0</v>
      </c>
      <c r="BV89" s="134">
        <f>IF(ISBLANK(Governance_Clauses_by_Source!BS89),0,$G89)</f>
        <v>0</v>
      </c>
      <c r="BW89" s="134">
        <f>IF(ISBLANK(Governance_Clauses_by_Source!BT89),0,$G89)</f>
        <v>0</v>
      </c>
      <c r="BX89" s="134">
        <f>IF(ISBLANK(Governance_Clauses_by_Source!BU89),0,$G89)*4*3</f>
        <v>1.2000000000000002</v>
      </c>
      <c r="BY89" s="134">
        <f>IF(ISBLANK(Governance_Clauses_by_Source!BV89),0,$G89)</f>
        <v>0</v>
      </c>
      <c r="BZ89" s="134">
        <f>IF(ISBLANK(Governance_Clauses_by_Source!BW89),0,$G89)</f>
        <v>0</v>
      </c>
      <c r="CA89" s="134">
        <f>IF(ISBLANK(Governance_Clauses_by_Source!BX89),0,$G89)</f>
        <v>0</v>
      </c>
      <c r="CB89" s="134">
        <f>IF(ISBLANK(Governance_Clauses_by_Source!BY89),0,$G89)</f>
        <v>0</v>
      </c>
      <c r="CC89" s="134">
        <f>IF(ISBLANK(Governance_Clauses_by_Source!BZ89),0,$G89)</f>
        <v>0</v>
      </c>
      <c r="CD89" s="134">
        <f>IF(ISBLANK(Governance_Clauses_by_Source!CA89),0,$G89)</f>
        <v>0</v>
      </c>
      <c r="CE89" s="134">
        <f>IF(ISBLANK(Governance_Clauses_by_Source!CB89),0,$G89)</f>
        <v>0</v>
      </c>
      <c r="CF89" s="134">
        <f>IF(ISBLANK(Governance_Clauses_by_Source!CC89),0,$G89)</f>
        <v>0</v>
      </c>
      <c r="CG89" s="134">
        <f>IF(ISBLANK(Governance_Clauses_by_Source!CD89),0,$G89)</f>
        <v>0</v>
      </c>
      <c r="CH89" s="134">
        <f>IF(ISBLANK(Governance_Clauses_by_Source!CE89),0,$G89)</f>
        <v>0</v>
      </c>
      <c r="CI89" s="134">
        <f>IF(ISBLANK(Governance_Clauses_by_Source!CF89),0,$G89)</f>
        <v>0</v>
      </c>
      <c r="CJ89" s="134">
        <f>IF(ISBLANK(Governance_Clauses_by_Source!CG89),0,$G89)</f>
        <v>0</v>
      </c>
      <c r="CK89" s="134">
        <f>IF(ISBLANK(Governance_Clauses_by_Source!CH89),0,$G89)</f>
        <v>0</v>
      </c>
      <c r="CL89" s="134">
        <f>IF(ISBLANK(Governance_Clauses_by_Source!CI89),0,$G89)</f>
        <v>0</v>
      </c>
      <c r="CM89" s="134">
        <f>IF(ISBLANK(Governance_Clauses_by_Source!CJ89),0,$G89)</f>
        <v>0</v>
      </c>
      <c r="CN89" s="134">
        <f>IF(ISBLANK(Governance_Clauses_by_Source!CK89),0,$G89)</f>
        <v>0</v>
      </c>
      <c r="CO89" s="134">
        <f>IF(ISBLANK(Governance_Clauses_by_Source!CL89),0,$G89)</f>
        <v>0</v>
      </c>
      <c r="CP89" s="134">
        <f>IF(ISBLANK(Governance_Clauses_by_Source!CM89),0,$G89)</f>
        <v>0</v>
      </c>
      <c r="CQ89" s="151">
        <f>IF(ISBLANK(Governance_Clauses_by_Source!CN89),0,$G89)</f>
        <v>0</v>
      </c>
    </row>
    <row r="90" spans="1:95">
      <c r="A90" s="2" t="s">
        <v>268</v>
      </c>
      <c r="B90" s="2" t="s">
        <v>570</v>
      </c>
      <c r="C90" s="2" t="s">
        <v>368</v>
      </c>
      <c r="D90" s="2" t="s">
        <v>356</v>
      </c>
      <c r="E90" s="2">
        <f t="shared" si="12"/>
        <v>4</v>
      </c>
      <c r="F90" s="2">
        <v>5</v>
      </c>
      <c r="G90" s="2">
        <f t="shared" si="15"/>
        <v>0.1</v>
      </c>
      <c r="H90" s="3" t="s">
        <v>341</v>
      </c>
      <c r="I90" s="120">
        <f>IF(ISBLANK(Governance_Clauses_by_Source!F90),0,G90)</f>
        <v>0</v>
      </c>
      <c r="J90" s="134">
        <f>IF(ISBLANK(Governance_Clauses_by_Source!G90),0,$G90)</f>
        <v>0</v>
      </c>
      <c r="K90" s="134">
        <f>IF(ISBLANK(Governance_Clauses_by_Source!H90),0,$G90)</f>
        <v>0</v>
      </c>
      <c r="L90" s="134">
        <f>IF(ISBLANK(Governance_Clauses_by_Source!I90),0,$G90)</f>
        <v>0</v>
      </c>
      <c r="M90" s="134">
        <f>IF(ISBLANK(Governance_Clauses_by_Source!J90),0,$G90)</f>
        <v>0</v>
      </c>
      <c r="N90" s="134">
        <f>IF(ISBLANK(Governance_Clauses_by_Source!K90),0,$G90)</f>
        <v>0</v>
      </c>
      <c r="O90" s="134">
        <f>IF(ISBLANK(Governance_Clauses_by_Source!L90),0,$G90)</f>
        <v>0</v>
      </c>
      <c r="P90" s="134">
        <f>IF(ISBLANK(Governance_Clauses_by_Source!M90),0,$G90)</f>
        <v>0</v>
      </c>
      <c r="Q90" s="134">
        <f>IF(ISBLANK(Governance_Clauses_by_Source!N90),0,$G90)</f>
        <v>0</v>
      </c>
      <c r="R90" s="134">
        <f>IF(ISBLANK(Governance_Clauses_by_Source!O90),0,$G90)</f>
        <v>0</v>
      </c>
      <c r="S90" s="134">
        <f>IF(ISBLANK(Governance_Clauses_by_Source!P90),0,$G90)</f>
        <v>0</v>
      </c>
      <c r="T90" s="134">
        <f>IF(ISBLANK(Governance_Clauses_by_Source!Q90),0,$G90)</f>
        <v>0</v>
      </c>
      <c r="U90" s="134">
        <f>IF(ISBLANK(Governance_Clauses_by_Source!R90),0,$G90)</f>
        <v>0</v>
      </c>
      <c r="V90" s="134">
        <f>IF(ISBLANK(Governance_Clauses_by_Source!S90),0,$G90)</f>
        <v>0</v>
      </c>
      <c r="W90" s="134">
        <f>IF(ISBLANK(Governance_Clauses_by_Source!T90),0,$G90)*2.5*3</f>
        <v>0.75</v>
      </c>
      <c r="X90" s="134">
        <f>IF(ISBLANK(Governance_Clauses_by_Source!U90),0,$G90)</f>
        <v>0</v>
      </c>
      <c r="Y90" s="134">
        <f>IF(ISBLANK(Governance_Clauses_by_Source!V90),0,$G90)</f>
        <v>0</v>
      </c>
      <c r="Z90" s="134">
        <f>IF(ISBLANK(Governance_Clauses_by_Source!W90),0,$G90)</f>
        <v>0</v>
      </c>
      <c r="AA90" s="134">
        <f>IF(ISBLANK(Governance_Clauses_by_Source!X90),0,$G90)</f>
        <v>0</v>
      </c>
      <c r="AB90" s="134">
        <f>IF(ISBLANK(Governance_Clauses_by_Source!Y90),0,$G90)</f>
        <v>0</v>
      </c>
      <c r="AC90" s="134">
        <f>IF(ISBLANK(Governance_Clauses_by_Source!Z90),0,$G90)</f>
        <v>0</v>
      </c>
      <c r="AD90" s="134">
        <f>IF(ISBLANK(Governance_Clauses_by_Source!AA90),0,$G90)</f>
        <v>0</v>
      </c>
      <c r="AE90" s="134">
        <f>IF(ISBLANK(Governance_Clauses_by_Source!AB90),0,$G90)</f>
        <v>0</v>
      </c>
      <c r="AF90" s="134">
        <f>IF(ISBLANK(Governance_Clauses_by_Source!AC90),0,$G90)</f>
        <v>0</v>
      </c>
      <c r="AG90" s="134">
        <f>IF(ISBLANK(Governance_Clauses_by_Source!AD90),0,$G90)</f>
        <v>0</v>
      </c>
      <c r="AH90" s="134">
        <f>IF(ISBLANK(Governance_Clauses_by_Source!AE90),0,$G90)*4*4</f>
        <v>1.6</v>
      </c>
      <c r="AI90" s="134">
        <f>IF(ISBLANK(Governance_Clauses_by_Source!AF90),0,$G90)</f>
        <v>0</v>
      </c>
      <c r="AJ90" s="134">
        <f>IF(ISBLANK(Governance_Clauses_by_Source!AG90),0,$G90)</f>
        <v>0</v>
      </c>
      <c r="AK90" s="134">
        <f>IF(ISBLANK(Governance_Clauses_by_Source!AH90),0,$G90)</f>
        <v>0</v>
      </c>
      <c r="AL90" s="134">
        <f>IF(ISBLANK(Governance_Clauses_by_Source!AI90),0,$G90)</f>
        <v>0</v>
      </c>
      <c r="AM90" s="134">
        <f>IF(ISBLANK(Governance_Clauses_by_Source!AJ90),0,$G90)</f>
        <v>0</v>
      </c>
      <c r="AN90" s="134">
        <f>IF(ISBLANK(Governance_Clauses_by_Source!AK90),0,$G90)</f>
        <v>0</v>
      </c>
      <c r="AO90" s="134">
        <f>IF(ISBLANK(Governance_Clauses_by_Source!AL90),0,$G90)</f>
        <v>0</v>
      </c>
      <c r="AP90" s="134">
        <f>IF(ISBLANK(Governance_Clauses_by_Source!AM90),0,$G90)</f>
        <v>0</v>
      </c>
      <c r="AQ90" s="134">
        <f>IF(ISBLANK(Governance_Clauses_by_Source!AN90),0,$G90)</f>
        <v>0</v>
      </c>
      <c r="AR90" s="134">
        <f>IF(ISBLANK(Governance_Clauses_by_Source!AO90),0,$G90)</f>
        <v>0</v>
      </c>
      <c r="AS90" s="134">
        <f>IF(ISBLANK(Governance_Clauses_by_Source!AP90),0,$G90)</f>
        <v>0</v>
      </c>
      <c r="AT90" s="134">
        <f>IF(ISBLANK(Governance_Clauses_by_Source!AQ90),0,$G90)</f>
        <v>0</v>
      </c>
      <c r="AU90" s="134">
        <f>IF(ISBLANK(Governance_Clauses_by_Source!AR90),0,$G90)</f>
        <v>0</v>
      </c>
      <c r="AV90" s="134">
        <f>IF(ISBLANK(Governance_Clauses_by_Source!AS90),0,$G90)</f>
        <v>0</v>
      </c>
      <c r="AW90" s="134">
        <f>IF(ISBLANK(Governance_Clauses_by_Source!AT90),0,$G90)</f>
        <v>0</v>
      </c>
      <c r="AX90" s="134">
        <f>IF(ISBLANK(Governance_Clauses_by_Source!AU90),0,$G90)</f>
        <v>0</v>
      </c>
      <c r="AY90" s="134">
        <f>IF(ISBLANK(Governance_Clauses_by_Source!AV90),0,$G90)</f>
        <v>0</v>
      </c>
      <c r="AZ90" s="134">
        <f>IF(ISBLANK(Governance_Clauses_by_Source!AW90),0,$G90)</f>
        <v>0</v>
      </c>
      <c r="BA90" s="134">
        <f>IF(ISBLANK(Governance_Clauses_by_Source!AX90),0,$G90)</f>
        <v>0</v>
      </c>
      <c r="BB90" s="134">
        <f>IF(ISBLANK(Governance_Clauses_by_Source!AY90),0,$G90)</f>
        <v>0</v>
      </c>
      <c r="BC90" s="134">
        <f>IF(ISBLANK(Governance_Clauses_by_Source!AZ90),0,$G90)</f>
        <v>0</v>
      </c>
      <c r="BD90" s="134">
        <f>IF(ISBLANK(Governance_Clauses_by_Source!BA90),0,$G90)</f>
        <v>0</v>
      </c>
      <c r="BE90" s="134">
        <f>IF(ISBLANK(Governance_Clauses_by_Source!BB90),0,$G90)</f>
        <v>0</v>
      </c>
      <c r="BF90" s="134">
        <f>IF(ISBLANK(Governance_Clauses_by_Source!BC90),0,$G90)</f>
        <v>0</v>
      </c>
      <c r="BG90" s="134">
        <f>IF(ISBLANK(Governance_Clauses_by_Source!BD90),0,$G90)</f>
        <v>0</v>
      </c>
      <c r="BH90" s="134">
        <f>IF(ISBLANK(Governance_Clauses_by_Source!BE90),0,$G90)</f>
        <v>0</v>
      </c>
      <c r="BI90" s="134">
        <f>IF(ISBLANK(Governance_Clauses_by_Source!BF90),0,$G90)</f>
        <v>0</v>
      </c>
      <c r="BJ90" s="134">
        <f>IF(ISBLANK(Governance_Clauses_by_Source!BG90),0,$G90)</f>
        <v>0</v>
      </c>
      <c r="BK90" s="134">
        <f>IF(ISBLANK(Governance_Clauses_by_Source!BH90),0,$G90)</f>
        <v>0</v>
      </c>
      <c r="BL90" s="134">
        <f>IF(ISBLANK(Governance_Clauses_by_Source!BI90),0,$G90)</f>
        <v>0</v>
      </c>
      <c r="BM90" s="134">
        <f>IF(ISBLANK(Governance_Clauses_by_Source!BJ90),0,$G90)</f>
        <v>0</v>
      </c>
      <c r="BN90" s="134">
        <f>IF(ISBLANK(Governance_Clauses_by_Source!BK90),0,$G90)</f>
        <v>0</v>
      </c>
      <c r="BO90" s="134">
        <f>IF(ISBLANK(Governance_Clauses_by_Source!BL90),0,$G90)</f>
        <v>0</v>
      </c>
      <c r="BP90" s="134">
        <f>IF(ISBLANK(Governance_Clauses_by_Source!BM90),0,$G90)</f>
        <v>0</v>
      </c>
      <c r="BQ90" s="134">
        <f>IF(ISBLANK(Governance_Clauses_by_Source!BN90),0,$G90)</f>
        <v>0</v>
      </c>
      <c r="BR90" s="134">
        <f>IF(ISBLANK(Governance_Clauses_by_Source!BO90),0,$G90)</f>
        <v>0</v>
      </c>
      <c r="BS90" s="134">
        <f>IF(ISBLANK(Governance_Clauses_by_Source!BP90),0,$G90)</f>
        <v>0</v>
      </c>
      <c r="BT90" s="134">
        <f>IF(ISBLANK(Governance_Clauses_by_Source!BQ90),0,$G90)</f>
        <v>0</v>
      </c>
      <c r="BU90" s="134">
        <f>IF(ISBLANK(Governance_Clauses_by_Source!BR90),0,$G90)</f>
        <v>0</v>
      </c>
      <c r="BV90" s="134">
        <f>IF(ISBLANK(Governance_Clauses_by_Source!BS90),0,$G90)</f>
        <v>0</v>
      </c>
      <c r="BW90" s="134">
        <f>IF(ISBLANK(Governance_Clauses_by_Source!BT90),0,$G90)</f>
        <v>0</v>
      </c>
      <c r="BX90" s="134">
        <f>IF(ISBLANK(Governance_Clauses_by_Source!BU90),0,$G90)</f>
        <v>0</v>
      </c>
      <c r="BY90" s="134">
        <f>IF(ISBLANK(Governance_Clauses_by_Source!BV90),0,$G90)</f>
        <v>0</v>
      </c>
      <c r="BZ90" s="134">
        <f>IF(ISBLANK(Governance_Clauses_by_Source!BW90),0,$G90)</f>
        <v>0</v>
      </c>
      <c r="CA90" s="134">
        <f>IF(ISBLANK(Governance_Clauses_by_Source!BX90),0,$G90)</f>
        <v>0</v>
      </c>
      <c r="CB90" s="134">
        <f>IF(ISBLANK(Governance_Clauses_by_Source!BY90),0,$G90)</f>
        <v>0</v>
      </c>
      <c r="CC90" s="134">
        <f>IF(ISBLANK(Governance_Clauses_by_Source!BZ90),0,$G90)*1*1.01</f>
        <v>0.10100000000000001</v>
      </c>
      <c r="CD90" s="134">
        <f>IF(ISBLANK(Governance_Clauses_by_Source!CA90),0,$G90)</f>
        <v>0</v>
      </c>
      <c r="CE90" s="134">
        <f>IF(ISBLANK(Governance_Clauses_by_Source!CB90),0,$G90)*1*1.01</f>
        <v>0.10100000000000001</v>
      </c>
      <c r="CF90" s="134">
        <f>IF(ISBLANK(Governance_Clauses_by_Source!CC90),0,$G90)</f>
        <v>0</v>
      </c>
      <c r="CG90" s="134">
        <f>IF(ISBLANK(Governance_Clauses_by_Source!CD90),0,$G90)</f>
        <v>0</v>
      </c>
      <c r="CH90" s="134">
        <f>IF(ISBLANK(Governance_Clauses_by_Source!CE90),0,$G90)</f>
        <v>0</v>
      </c>
      <c r="CI90" s="134">
        <f>IF(ISBLANK(Governance_Clauses_by_Source!CF90),0,$G90)</f>
        <v>0</v>
      </c>
      <c r="CJ90" s="134">
        <f>IF(ISBLANK(Governance_Clauses_by_Source!CG90),0,$G90)</f>
        <v>0</v>
      </c>
      <c r="CK90" s="134">
        <f>IF(ISBLANK(Governance_Clauses_by_Source!CH90),0,$G90)</f>
        <v>0</v>
      </c>
      <c r="CL90" s="134">
        <f>IF(ISBLANK(Governance_Clauses_by_Source!CI90),0,$G90)</f>
        <v>0</v>
      </c>
      <c r="CM90" s="134">
        <f>IF(ISBLANK(Governance_Clauses_by_Source!CJ90),0,$G90)</f>
        <v>0</v>
      </c>
      <c r="CN90" s="134">
        <f>IF(ISBLANK(Governance_Clauses_by_Source!CK90),0,$G90)</f>
        <v>0</v>
      </c>
      <c r="CO90" s="134">
        <f>IF(ISBLANK(Governance_Clauses_by_Source!CL90),0,$G90)</f>
        <v>0</v>
      </c>
      <c r="CP90" s="134">
        <f>IF(ISBLANK(Governance_Clauses_by_Source!CM90),0,$G90)</f>
        <v>0</v>
      </c>
      <c r="CQ90" s="151">
        <f>IF(ISBLANK(Governance_Clauses_by_Source!CN90),0,$G90)</f>
        <v>0</v>
      </c>
    </row>
    <row r="91" spans="1:95">
      <c r="A91" s="2" t="s">
        <v>268</v>
      </c>
      <c r="B91" s="2" t="s">
        <v>642</v>
      </c>
      <c r="C91" s="2" t="s">
        <v>607</v>
      </c>
      <c r="D91" s="2" t="s">
        <v>618</v>
      </c>
      <c r="E91" s="2">
        <f t="shared" si="12"/>
        <v>2</v>
      </c>
      <c r="F91" s="2">
        <v>5</v>
      </c>
      <c r="G91" s="2">
        <f t="shared" si="15"/>
        <v>0.1</v>
      </c>
      <c r="H91" s="3" t="s">
        <v>986</v>
      </c>
      <c r="I91" s="120">
        <f>IF(ISBLANK(Governance_Clauses_by_Source!F91),0,G91)</f>
        <v>0</v>
      </c>
      <c r="J91" s="134">
        <f>IF(ISBLANK(Governance_Clauses_by_Source!G91),0,$G91)</f>
        <v>0</v>
      </c>
      <c r="K91" s="134">
        <f>IF(ISBLANK(Governance_Clauses_by_Source!H91),0,$G91)</f>
        <v>0</v>
      </c>
      <c r="L91" s="134">
        <f>IF(ISBLANK(Governance_Clauses_by_Source!I91),0,$G91)</f>
        <v>0</v>
      </c>
      <c r="M91" s="134">
        <f>IF(ISBLANK(Governance_Clauses_by_Source!J91),0,$G91)</f>
        <v>0</v>
      </c>
      <c r="N91" s="134">
        <f>IF(ISBLANK(Governance_Clauses_by_Source!K91),0,$G91)</f>
        <v>0</v>
      </c>
      <c r="O91" s="134">
        <f>IF(ISBLANK(Governance_Clauses_by_Source!L91),0,$G91)</f>
        <v>0</v>
      </c>
      <c r="P91" s="134">
        <f>IF(ISBLANK(Governance_Clauses_by_Source!M91),0,$G91)</f>
        <v>0</v>
      </c>
      <c r="Q91" s="134">
        <f>IF(ISBLANK(Governance_Clauses_by_Source!N91),0,$G91)</f>
        <v>0</v>
      </c>
      <c r="R91" s="134">
        <f>IF(ISBLANK(Governance_Clauses_by_Source!O91),0,$G91)</f>
        <v>0</v>
      </c>
      <c r="S91" s="134">
        <f>IF(ISBLANK(Governance_Clauses_by_Source!P91),0,$G91)</f>
        <v>0</v>
      </c>
      <c r="T91" s="134">
        <f>IF(ISBLANK(Governance_Clauses_by_Source!Q91),0,$G91)</f>
        <v>0</v>
      </c>
      <c r="U91" s="134">
        <f>IF(ISBLANK(Governance_Clauses_by_Source!R91),0,$G91)</f>
        <v>0</v>
      </c>
      <c r="V91" s="134">
        <f>IF(ISBLANK(Governance_Clauses_by_Source!S91),0,$G91)</f>
        <v>0</v>
      </c>
      <c r="W91" s="134">
        <f>IF(ISBLANK(Governance_Clauses_by_Source!T91),0,$G91)</f>
        <v>0</v>
      </c>
      <c r="X91" s="134">
        <f>IF(ISBLANK(Governance_Clauses_by_Source!U91),0,$G91)</f>
        <v>0</v>
      </c>
      <c r="Y91" s="134">
        <f>IF(ISBLANK(Governance_Clauses_by_Source!V91),0,$G91)</f>
        <v>0</v>
      </c>
      <c r="Z91" s="134">
        <f>IF(ISBLANK(Governance_Clauses_by_Source!W91),0,$G91)</f>
        <v>0</v>
      </c>
      <c r="AA91" s="134">
        <f>IF(ISBLANK(Governance_Clauses_by_Source!X91),0,$G91)</f>
        <v>0</v>
      </c>
      <c r="AB91" s="134">
        <f>IF(ISBLANK(Governance_Clauses_by_Source!Y91),0,$G91)</f>
        <v>0</v>
      </c>
      <c r="AC91" s="134">
        <f>IF(ISBLANK(Governance_Clauses_by_Source!Z91),0,$G91)</f>
        <v>0</v>
      </c>
      <c r="AD91" s="134">
        <f>IF(ISBLANK(Governance_Clauses_by_Source!AA91),0,$G91)</f>
        <v>0</v>
      </c>
      <c r="AE91" s="134">
        <f>IF(ISBLANK(Governance_Clauses_by_Source!AB91),0,$G91)</f>
        <v>0</v>
      </c>
      <c r="AF91" s="134">
        <f>IF(ISBLANK(Governance_Clauses_by_Source!AC91),0,$G91)</f>
        <v>0</v>
      </c>
      <c r="AG91" s="134">
        <f>IF(ISBLANK(Governance_Clauses_by_Source!AD91),0,$G91)</f>
        <v>0</v>
      </c>
      <c r="AH91" s="134">
        <f>IF(ISBLANK(Governance_Clauses_by_Source!AE91),0,$G91)</f>
        <v>0</v>
      </c>
      <c r="AI91" s="134">
        <f>IF(ISBLANK(Governance_Clauses_by_Source!AF91),0,$G91)</f>
        <v>0</v>
      </c>
      <c r="AJ91" s="134">
        <f>IF(ISBLANK(Governance_Clauses_by_Source!AG91),0,$G91)</f>
        <v>0</v>
      </c>
      <c r="AK91" s="134">
        <f>IF(ISBLANK(Governance_Clauses_by_Source!AH91),0,$G91)</f>
        <v>0</v>
      </c>
      <c r="AL91" s="134">
        <f>IF(ISBLANK(Governance_Clauses_by_Source!AI91),0,$G91)</f>
        <v>0</v>
      </c>
      <c r="AM91" s="134">
        <f>IF(ISBLANK(Governance_Clauses_by_Source!AJ91),0,$G91)</f>
        <v>0</v>
      </c>
      <c r="AN91" s="134">
        <f>IF(ISBLANK(Governance_Clauses_by_Source!AK91),0,$G91)</f>
        <v>0</v>
      </c>
      <c r="AO91" s="134">
        <f>IF(ISBLANK(Governance_Clauses_by_Source!AL91),0,$G91)</f>
        <v>0</v>
      </c>
      <c r="AP91" s="134">
        <f>IF(ISBLANK(Governance_Clauses_by_Source!AM91),0,$G91)</f>
        <v>0</v>
      </c>
      <c r="AQ91" s="134">
        <f>IF(ISBLANK(Governance_Clauses_by_Source!AN91),0,$G91)</f>
        <v>0</v>
      </c>
      <c r="AR91" s="134">
        <f>IF(ISBLANK(Governance_Clauses_by_Source!AO91),0,$G91)</f>
        <v>0</v>
      </c>
      <c r="AS91" s="134">
        <f>IF(ISBLANK(Governance_Clauses_by_Source!AP91),0,$G91)</f>
        <v>0</v>
      </c>
      <c r="AT91" s="134">
        <f>IF(ISBLANK(Governance_Clauses_by_Source!AQ91),0,$G91)</f>
        <v>0</v>
      </c>
      <c r="AU91" s="134">
        <f>IF(ISBLANK(Governance_Clauses_by_Source!AR91),0,$G91)</f>
        <v>0</v>
      </c>
      <c r="AV91" s="134">
        <f>IF(ISBLANK(Governance_Clauses_by_Source!AS91),0,$G91)</f>
        <v>0</v>
      </c>
      <c r="AW91" s="134">
        <f>IF(ISBLANK(Governance_Clauses_by_Source!AT91),0,$G91)</f>
        <v>0</v>
      </c>
      <c r="AX91" s="134">
        <f>IF(ISBLANK(Governance_Clauses_by_Source!AU91),0,$G91)</f>
        <v>0</v>
      </c>
      <c r="AY91" s="134">
        <f>IF(ISBLANK(Governance_Clauses_by_Source!AV91),0,$G91)</f>
        <v>0</v>
      </c>
      <c r="AZ91" s="134">
        <f>IF(ISBLANK(Governance_Clauses_by_Source!AW91),0,$G91)</f>
        <v>0</v>
      </c>
      <c r="BA91" s="134">
        <f>IF(ISBLANK(Governance_Clauses_by_Source!AX91),0,$G91)</f>
        <v>0</v>
      </c>
      <c r="BB91" s="134">
        <f>IF(ISBLANK(Governance_Clauses_by_Source!AY91),0,$G91)</f>
        <v>0</v>
      </c>
      <c r="BC91" s="134">
        <f>IF(ISBLANK(Governance_Clauses_by_Source!AZ91),0,$G91)</f>
        <v>0</v>
      </c>
      <c r="BD91" s="134">
        <f>IF(ISBLANK(Governance_Clauses_by_Source!BA91),0,$G91)</f>
        <v>0</v>
      </c>
      <c r="BE91" s="134">
        <f>IF(ISBLANK(Governance_Clauses_by_Source!BB91),0,$G91)</f>
        <v>0</v>
      </c>
      <c r="BF91" s="134">
        <f>IF(ISBLANK(Governance_Clauses_by_Source!BC91),0,$G91)</f>
        <v>0</v>
      </c>
      <c r="BG91" s="134">
        <f>IF(ISBLANK(Governance_Clauses_by_Source!BD91),0,$G91)</f>
        <v>0</v>
      </c>
      <c r="BH91" s="134">
        <f>IF(ISBLANK(Governance_Clauses_by_Source!BE91),0,$G91)</f>
        <v>0</v>
      </c>
      <c r="BI91" s="134">
        <f>IF(ISBLANK(Governance_Clauses_by_Source!BF91),0,$G91)</f>
        <v>0</v>
      </c>
      <c r="BJ91" s="134">
        <f>IF(ISBLANK(Governance_Clauses_by_Source!BG91),0,$G91)</f>
        <v>0</v>
      </c>
      <c r="BK91" s="134">
        <f>IF(ISBLANK(Governance_Clauses_by_Source!BH91),0,$G91)</f>
        <v>0</v>
      </c>
      <c r="BL91" s="134">
        <f>IF(ISBLANK(Governance_Clauses_by_Source!BI91),0,$G91)</f>
        <v>0</v>
      </c>
      <c r="BM91" s="134">
        <f>IF(ISBLANK(Governance_Clauses_by_Source!BJ91),0,$G91)</f>
        <v>0</v>
      </c>
      <c r="BN91" s="134">
        <f>IF(ISBLANK(Governance_Clauses_by_Source!BK91),0,$G91)</f>
        <v>0</v>
      </c>
      <c r="BO91" s="134">
        <f>IF(ISBLANK(Governance_Clauses_by_Source!BL91),0,$G91)</f>
        <v>0</v>
      </c>
      <c r="BP91" s="134">
        <f>IF(ISBLANK(Governance_Clauses_by_Source!BM91),0,$G91)*1*1.01</f>
        <v>0.10100000000000001</v>
      </c>
      <c r="BQ91" s="134">
        <f>IF(ISBLANK(Governance_Clauses_by_Source!BN91),0,$G91)</f>
        <v>0</v>
      </c>
      <c r="BR91" s="134">
        <f>IF(ISBLANK(Governance_Clauses_by_Source!BO91),0,$G91)</f>
        <v>0</v>
      </c>
      <c r="BS91" s="134">
        <f>IF(ISBLANK(Governance_Clauses_by_Source!BP91),0,$G91)*2*3</f>
        <v>0.60000000000000009</v>
      </c>
      <c r="BT91" s="134">
        <f>IF(ISBLANK(Governance_Clauses_by_Source!BQ91),0,$G91)</f>
        <v>0</v>
      </c>
      <c r="BU91" s="134">
        <f>IF(ISBLANK(Governance_Clauses_by_Source!BR91),0,$G91)</f>
        <v>0</v>
      </c>
      <c r="BV91" s="134">
        <f>IF(ISBLANK(Governance_Clauses_by_Source!BS91),0,$G91)</f>
        <v>0</v>
      </c>
      <c r="BW91" s="134">
        <f>IF(ISBLANK(Governance_Clauses_by_Source!BT91),0,$G91)</f>
        <v>0</v>
      </c>
      <c r="BX91" s="134">
        <f>IF(ISBLANK(Governance_Clauses_by_Source!BU91),0,$G91)</f>
        <v>0</v>
      </c>
      <c r="BY91" s="134">
        <f>IF(ISBLANK(Governance_Clauses_by_Source!BV91),0,$G91)</f>
        <v>0</v>
      </c>
      <c r="BZ91" s="134">
        <f>IF(ISBLANK(Governance_Clauses_by_Source!BW91),0,$G91)</f>
        <v>0</v>
      </c>
      <c r="CA91" s="134">
        <f>IF(ISBLANK(Governance_Clauses_by_Source!BX91),0,$G91)</f>
        <v>0</v>
      </c>
      <c r="CB91" s="134">
        <f>IF(ISBLANK(Governance_Clauses_by_Source!BY91),0,$G91)</f>
        <v>0</v>
      </c>
      <c r="CC91" s="134">
        <f>IF(ISBLANK(Governance_Clauses_by_Source!BZ91),0,$G91)</f>
        <v>0</v>
      </c>
      <c r="CD91" s="134">
        <f>IF(ISBLANK(Governance_Clauses_by_Source!CA91),0,$G91)</f>
        <v>0</v>
      </c>
      <c r="CE91" s="134">
        <f>IF(ISBLANK(Governance_Clauses_by_Source!CB91),0,$G91)</f>
        <v>0</v>
      </c>
      <c r="CF91" s="134">
        <f>IF(ISBLANK(Governance_Clauses_by_Source!CC91),0,$G91)</f>
        <v>0</v>
      </c>
      <c r="CG91" s="134">
        <f>IF(ISBLANK(Governance_Clauses_by_Source!CD91),0,$G91)</f>
        <v>0</v>
      </c>
      <c r="CH91" s="134">
        <f>IF(ISBLANK(Governance_Clauses_by_Source!CE91),0,$G91)</f>
        <v>0</v>
      </c>
      <c r="CI91" s="134">
        <f>IF(ISBLANK(Governance_Clauses_by_Source!CF91),0,$G91)</f>
        <v>0</v>
      </c>
      <c r="CJ91" s="134">
        <f>IF(ISBLANK(Governance_Clauses_by_Source!CG91),0,$G91)</f>
        <v>0</v>
      </c>
      <c r="CK91" s="134">
        <f>IF(ISBLANK(Governance_Clauses_by_Source!CH91),0,$G91)</f>
        <v>0</v>
      </c>
      <c r="CL91" s="134">
        <f>IF(ISBLANK(Governance_Clauses_by_Source!CI91),0,$G91)</f>
        <v>0</v>
      </c>
      <c r="CM91" s="134">
        <f>IF(ISBLANK(Governance_Clauses_by_Source!CJ91),0,$G91)</f>
        <v>0</v>
      </c>
      <c r="CN91" s="134">
        <f>IF(ISBLANK(Governance_Clauses_by_Source!CK91),0,$G91)</f>
        <v>0</v>
      </c>
      <c r="CO91" s="134">
        <f>IF(ISBLANK(Governance_Clauses_by_Source!CL91),0,$G91)</f>
        <v>0</v>
      </c>
      <c r="CP91" s="134">
        <f>IF(ISBLANK(Governance_Clauses_by_Source!CM91),0,$G91)</f>
        <v>0</v>
      </c>
      <c r="CQ91" s="151">
        <f>IF(ISBLANK(Governance_Clauses_by_Source!CN91),0,$G91)</f>
        <v>0</v>
      </c>
    </row>
    <row r="92" spans="1:95">
      <c r="A92" s="2" t="s">
        <v>268</v>
      </c>
      <c r="B92" s="2" t="s">
        <v>565</v>
      </c>
      <c r="C92" s="2" t="s">
        <v>273</v>
      </c>
      <c r="D92" s="2" t="s">
        <v>618</v>
      </c>
      <c r="E92" s="2">
        <f t="shared" si="12"/>
        <v>2</v>
      </c>
      <c r="F92" s="2">
        <v>2</v>
      </c>
      <c r="G92" s="2">
        <f t="shared" si="15"/>
        <v>0.04</v>
      </c>
      <c r="H92" s="3" t="s">
        <v>601</v>
      </c>
      <c r="I92" s="120">
        <f>IF(ISBLANK(Governance_Clauses_by_Source!F92),0,G92)</f>
        <v>0</v>
      </c>
      <c r="J92" s="134">
        <f>IF(ISBLANK(Governance_Clauses_by_Source!G92),0,$G92)</f>
        <v>0</v>
      </c>
      <c r="K92" s="134">
        <f>IF(ISBLANK(Governance_Clauses_by_Source!H92),0,$G92)</f>
        <v>0</v>
      </c>
      <c r="L92" s="134">
        <f>IF(ISBLANK(Governance_Clauses_by_Source!I92),0,$G92)</f>
        <v>0</v>
      </c>
      <c r="M92" s="134">
        <f>IF(ISBLANK(Governance_Clauses_by_Source!J92),0,$G92)</f>
        <v>0</v>
      </c>
      <c r="N92" s="134">
        <f>IF(ISBLANK(Governance_Clauses_by_Source!K92),0,$G92)</f>
        <v>0</v>
      </c>
      <c r="O92" s="134">
        <f>IF(ISBLANK(Governance_Clauses_by_Source!L92),0,$G92)</f>
        <v>0</v>
      </c>
      <c r="P92" s="134">
        <f>IF(ISBLANK(Governance_Clauses_by_Source!M92),0,$G92)</f>
        <v>0</v>
      </c>
      <c r="Q92" s="134">
        <f>IF(ISBLANK(Governance_Clauses_by_Source!N92),0,$G92)*2*1</f>
        <v>0.08</v>
      </c>
      <c r="R92" s="134">
        <f>IF(ISBLANK(Governance_Clauses_by_Source!O92),0,$G92)</f>
        <v>0</v>
      </c>
      <c r="S92" s="134">
        <f>IF(ISBLANK(Governance_Clauses_by_Source!P92),0,$G92)</f>
        <v>0</v>
      </c>
      <c r="T92" s="134">
        <f>IF(ISBLANK(Governance_Clauses_by_Source!Q92),0,$G92)</f>
        <v>0</v>
      </c>
      <c r="U92" s="134">
        <f>IF(ISBLANK(Governance_Clauses_by_Source!R92),0,$G92)</f>
        <v>0</v>
      </c>
      <c r="V92" s="134">
        <f>IF(ISBLANK(Governance_Clauses_by_Source!S92),0,$G92)</f>
        <v>0</v>
      </c>
      <c r="W92" s="134">
        <f>IF(ISBLANK(Governance_Clauses_by_Source!T92),0,$G92)</f>
        <v>0</v>
      </c>
      <c r="X92" s="134">
        <f>IF(ISBLANK(Governance_Clauses_by_Source!U92),0,$G92)</f>
        <v>0</v>
      </c>
      <c r="Y92" s="134">
        <f>IF(ISBLANK(Governance_Clauses_by_Source!V92),0,$G92)</f>
        <v>0</v>
      </c>
      <c r="Z92" s="134">
        <f>IF(ISBLANK(Governance_Clauses_by_Source!W92),0,$G92)</f>
        <v>0</v>
      </c>
      <c r="AA92" s="134">
        <f>IF(ISBLANK(Governance_Clauses_by_Source!X92),0,$G92)</f>
        <v>0</v>
      </c>
      <c r="AB92" s="134">
        <f>IF(ISBLANK(Governance_Clauses_by_Source!Y92),0,$G92)</f>
        <v>0</v>
      </c>
      <c r="AC92" s="134">
        <f>IF(ISBLANK(Governance_Clauses_by_Source!Z92),0,$G92)</f>
        <v>0</v>
      </c>
      <c r="AD92" s="134">
        <f>IF(ISBLANK(Governance_Clauses_by_Source!AA92),0,$G92)</f>
        <v>0</v>
      </c>
      <c r="AE92" s="134">
        <f>IF(ISBLANK(Governance_Clauses_by_Source!AB92),0,$G92)</f>
        <v>0</v>
      </c>
      <c r="AF92" s="134">
        <f>IF(ISBLANK(Governance_Clauses_by_Source!AC92),0,$G92)</f>
        <v>0</v>
      </c>
      <c r="AG92" s="134">
        <f>IF(ISBLANK(Governance_Clauses_by_Source!AD92),0,$G92)</f>
        <v>0</v>
      </c>
      <c r="AH92" s="134">
        <f>IF(ISBLANK(Governance_Clauses_by_Source!AE92),0,$G92)</f>
        <v>0</v>
      </c>
      <c r="AI92" s="134">
        <f>IF(ISBLANK(Governance_Clauses_by_Source!AF92),0,$G92)</f>
        <v>0</v>
      </c>
      <c r="AJ92" s="134">
        <f>IF(ISBLANK(Governance_Clauses_by_Source!AG92),0,$G92)</f>
        <v>0</v>
      </c>
      <c r="AK92" s="134">
        <f>IF(ISBLANK(Governance_Clauses_by_Source!AH92),0,$G92)</f>
        <v>0</v>
      </c>
      <c r="AL92" s="134">
        <f>IF(ISBLANK(Governance_Clauses_by_Source!AI92),0,$G92)</f>
        <v>0</v>
      </c>
      <c r="AM92" s="134">
        <f>IF(ISBLANK(Governance_Clauses_by_Source!AJ92),0,$G92)</f>
        <v>0</v>
      </c>
      <c r="AN92" s="134">
        <f>IF(ISBLANK(Governance_Clauses_by_Source!AK92),0,$G92)</f>
        <v>0</v>
      </c>
      <c r="AO92" s="134">
        <f>IF(ISBLANK(Governance_Clauses_by_Source!AL92),0,$G92)</f>
        <v>0</v>
      </c>
      <c r="AP92" s="134">
        <f>IF(ISBLANK(Governance_Clauses_by_Source!AM92),0,$G92)</f>
        <v>0</v>
      </c>
      <c r="AQ92" s="134">
        <f>IF(ISBLANK(Governance_Clauses_by_Source!AN92),0,$G92)</f>
        <v>0</v>
      </c>
      <c r="AR92" s="134">
        <f>IF(ISBLANK(Governance_Clauses_by_Source!AO92),0,$G92)</f>
        <v>0</v>
      </c>
      <c r="AS92" s="134">
        <f>IF(ISBLANK(Governance_Clauses_by_Source!AP92),0,$G92)</f>
        <v>0</v>
      </c>
      <c r="AT92" s="134">
        <f>IF(ISBLANK(Governance_Clauses_by_Source!AQ92),0,$G92)</f>
        <v>0</v>
      </c>
      <c r="AU92" s="134">
        <f>IF(ISBLANK(Governance_Clauses_by_Source!AR92),0,$G92)</f>
        <v>0</v>
      </c>
      <c r="AV92" s="134">
        <f>IF(ISBLANK(Governance_Clauses_by_Source!AS92),0,$G92)</f>
        <v>0</v>
      </c>
      <c r="AW92" s="134">
        <f>IF(ISBLANK(Governance_Clauses_by_Source!AT92),0,$G92)</f>
        <v>0</v>
      </c>
      <c r="AX92" s="134">
        <f>IF(ISBLANK(Governance_Clauses_by_Source!AU92),0,$G92)</f>
        <v>0</v>
      </c>
      <c r="AY92" s="134">
        <f>IF(ISBLANK(Governance_Clauses_by_Source!AV92),0,$G92)</f>
        <v>0</v>
      </c>
      <c r="AZ92" s="134">
        <f>IF(ISBLANK(Governance_Clauses_by_Source!AW92),0,$G92)</f>
        <v>0</v>
      </c>
      <c r="BA92" s="134">
        <f>IF(ISBLANK(Governance_Clauses_by_Source!AX92),0,$G92)</f>
        <v>0</v>
      </c>
      <c r="BB92" s="134">
        <f>IF(ISBLANK(Governance_Clauses_by_Source!AY92),0,$G92)</f>
        <v>0</v>
      </c>
      <c r="BC92" s="134">
        <f>IF(ISBLANK(Governance_Clauses_by_Source!AZ92),0,$G92)</f>
        <v>0</v>
      </c>
      <c r="BD92" s="134">
        <f>IF(ISBLANK(Governance_Clauses_by_Source!BA92),0,$G92)</f>
        <v>0</v>
      </c>
      <c r="BE92" s="134">
        <f>IF(ISBLANK(Governance_Clauses_by_Source!BB92),0,$G92)</f>
        <v>0</v>
      </c>
      <c r="BF92" s="134">
        <f>IF(ISBLANK(Governance_Clauses_by_Source!BC92),0,$G92)</f>
        <v>0</v>
      </c>
      <c r="BG92" s="134">
        <f>IF(ISBLANK(Governance_Clauses_by_Source!BD92),0,$G92)</f>
        <v>0</v>
      </c>
      <c r="BH92" s="134">
        <f>IF(ISBLANK(Governance_Clauses_by_Source!BE92),0,$G92)</f>
        <v>0</v>
      </c>
      <c r="BI92" s="134">
        <f>IF(ISBLANK(Governance_Clauses_by_Source!BF92),0,$G92)</f>
        <v>0</v>
      </c>
      <c r="BJ92" s="134">
        <f>IF(ISBLANK(Governance_Clauses_by_Source!BG92),0,$G92)</f>
        <v>0</v>
      </c>
      <c r="BK92" s="134">
        <f>IF(ISBLANK(Governance_Clauses_by_Source!BH92),0,$G92)</f>
        <v>0</v>
      </c>
      <c r="BL92" s="134">
        <f>IF(ISBLANK(Governance_Clauses_by_Source!BI92),0,$G92)</f>
        <v>0</v>
      </c>
      <c r="BM92" s="134">
        <f>IF(ISBLANK(Governance_Clauses_by_Source!BJ92),0,$G92)</f>
        <v>0</v>
      </c>
      <c r="BN92" s="134">
        <f>IF(ISBLANK(Governance_Clauses_by_Source!BK92),0,$G92)</f>
        <v>0</v>
      </c>
      <c r="BO92" s="134">
        <f>IF(ISBLANK(Governance_Clauses_by_Source!BL92),0,$G92)</f>
        <v>0</v>
      </c>
      <c r="BP92" s="134">
        <f>IF(ISBLANK(Governance_Clauses_by_Source!BM92),0,$G92)</f>
        <v>0</v>
      </c>
      <c r="BQ92" s="134">
        <f>IF(ISBLANK(Governance_Clauses_by_Source!BN92),0,$G92)</f>
        <v>0</v>
      </c>
      <c r="BR92" s="134">
        <f>IF(ISBLANK(Governance_Clauses_by_Source!BO92),0,$G92)</f>
        <v>0</v>
      </c>
      <c r="BS92" s="134">
        <f>IF(ISBLANK(Governance_Clauses_by_Source!BP92),0,$G92)</f>
        <v>0</v>
      </c>
      <c r="BT92" s="134">
        <f>IF(ISBLANK(Governance_Clauses_by_Source!BQ92),0,$G92)</f>
        <v>0</v>
      </c>
      <c r="BU92" s="134">
        <f>IF(ISBLANK(Governance_Clauses_by_Source!BR92),0,$G92)</f>
        <v>0</v>
      </c>
      <c r="BV92" s="134">
        <f>IF(ISBLANK(Governance_Clauses_by_Source!BS92),0,$G92)</f>
        <v>0</v>
      </c>
      <c r="BW92" s="134">
        <f>IF(ISBLANK(Governance_Clauses_by_Source!BT92),0,$G92)</f>
        <v>0</v>
      </c>
      <c r="BX92" s="134">
        <f>IF(ISBLANK(Governance_Clauses_by_Source!BU92),0,$G92)*2*2</f>
        <v>0.16</v>
      </c>
      <c r="BY92" s="134">
        <f>IF(ISBLANK(Governance_Clauses_by_Source!BV92),0,$G92)</f>
        <v>0</v>
      </c>
      <c r="BZ92" s="134">
        <f>IF(ISBLANK(Governance_Clauses_by_Source!BW92),0,$G92)</f>
        <v>0</v>
      </c>
      <c r="CA92" s="134">
        <f>IF(ISBLANK(Governance_Clauses_by_Source!BX92),0,$G92)</f>
        <v>0</v>
      </c>
      <c r="CB92" s="134">
        <f>IF(ISBLANK(Governance_Clauses_by_Source!BY92),0,$G92)</f>
        <v>0</v>
      </c>
      <c r="CC92" s="134">
        <f>IF(ISBLANK(Governance_Clauses_by_Source!BZ92),0,$G92)</f>
        <v>0</v>
      </c>
      <c r="CD92" s="134">
        <f>IF(ISBLANK(Governance_Clauses_by_Source!CA92),0,$G92)</f>
        <v>0</v>
      </c>
      <c r="CE92" s="134">
        <f>IF(ISBLANK(Governance_Clauses_by_Source!CB92),0,$G92)</f>
        <v>0</v>
      </c>
      <c r="CF92" s="134">
        <f>IF(ISBLANK(Governance_Clauses_by_Source!CC92),0,$G92)</f>
        <v>0</v>
      </c>
      <c r="CG92" s="134">
        <f>IF(ISBLANK(Governance_Clauses_by_Source!CD92),0,$G92)</f>
        <v>0</v>
      </c>
      <c r="CH92" s="134">
        <f>IF(ISBLANK(Governance_Clauses_by_Source!CE92),0,$G92)</f>
        <v>0</v>
      </c>
      <c r="CI92" s="134">
        <f>IF(ISBLANK(Governance_Clauses_by_Source!CF92),0,$G92)</f>
        <v>0</v>
      </c>
      <c r="CJ92" s="134">
        <f>IF(ISBLANK(Governance_Clauses_by_Source!CG92),0,$G92)</f>
        <v>0</v>
      </c>
      <c r="CK92" s="134">
        <f>IF(ISBLANK(Governance_Clauses_by_Source!CH92),0,$G92)</f>
        <v>0</v>
      </c>
      <c r="CL92" s="134">
        <f>IF(ISBLANK(Governance_Clauses_by_Source!CI92),0,$G92)</f>
        <v>0</v>
      </c>
      <c r="CM92" s="134">
        <f>IF(ISBLANK(Governance_Clauses_by_Source!CJ92),0,$G92)</f>
        <v>0</v>
      </c>
      <c r="CN92" s="134">
        <f>IF(ISBLANK(Governance_Clauses_by_Source!CK92),0,$G92)</f>
        <v>0</v>
      </c>
      <c r="CO92" s="134">
        <f>IF(ISBLANK(Governance_Clauses_by_Source!CL92),0,$G92)</f>
        <v>0</v>
      </c>
      <c r="CP92" s="134">
        <f>IF(ISBLANK(Governance_Clauses_by_Source!CM92),0,$G92)</f>
        <v>0</v>
      </c>
      <c r="CQ92" s="151">
        <f>IF(ISBLANK(Governance_Clauses_by_Source!CN92),0,$G92)</f>
        <v>0</v>
      </c>
    </row>
    <row r="93" spans="1:95">
      <c r="A93" s="2" t="s">
        <v>268</v>
      </c>
      <c r="B93" s="2" t="s">
        <v>571</v>
      </c>
      <c r="C93" s="2" t="s">
        <v>1083</v>
      </c>
      <c r="D93" s="2" t="s">
        <v>618</v>
      </c>
      <c r="E93" s="2">
        <f t="shared" si="12"/>
        <v>2</v>
      </c>
      <c r="F93" s="2">
        <v>1</v>
      </c>
      <c r="G93" s="2">
        <f t="shared" si="15"/>
        <v>0.02</v>
      </c>
      <c r="H93" s="3" t="s">
        <v>1337</v>
      </c>
      <c r="I93" s="120">
        <f>IF(ISBLANK(Governance_Clauses_by_Source!F93),0,G93)</f>
        <v>0</v>
      </c>
      <c r="J93" s="134">
        <f>IF(ISBLANK(Governance_Clauses_by_Source!G93),0,$G93)</f>
        <v>0</v>
      </c>
      <c r="K93" s="134">
        <f>IF(ISBLANK(Governance_Clauses_by_Source!H93),0,$G93)</f>
        <v>0</v>
      </c>
      <c r="L93" s="134">
        <f>IF(ISBLANK(Governance_Clauses_by_Source!I93),0,$G93)</f>
        <v>0</v>
      </c>
      <c r="M93" s="134">
        <f>IF(ISBLANK(Governance_Clauses_by_Source!J93),0,$G93)</f>
        <v>0</v>
      </c>
      <c r="N93" s="134">
        <f>IF(ISBLANK(Governance_Clauses_by_Source!K93),0,$G93)</f>
        <v>0</v>
      </c>
      <c r="O93" s="134">
        <f>IF(ISBLANK(Governance_Clauses_by_Source!L93),0,$G93)</f>
        <v>0</v>
      </c>
      <c r="P93" s="134">
        <f>IF(ISBLANK(Governance_Clauses_by_Source!M93),0,$G93)</f>
        <v>0</v>
      </c>
      <c r="Q93" s="134">
        <f>IF(ISBLANK(Governance_Clauses_by_Source!N93),0,$G93)</f>
        <v>0</v>
      </c>
      <c r="R93" s="134">
        <f>IF(ISBLANK(Governance_Clauses_by_Source!O93),0,$G93)</f>
        <v>0</v>
      </c>
      <c r="S93" s="134">
        <f>IF(ISBLANK(Governance_Clauses_by_Source!P93),0,$G93)</f>
        <v>0</v>
      </c>
      <c r="T93" s="134">
        <f>IF(ISBLANK(Governance_Clauses_by_Source!Q93),0,$G93)</f>
        <v>0</v>
      </c>
      <c r="U93" s="134">
        <f>IF(ISBLANK(Governance_Clauses_by_Source!R93),0,$G93)</f>
        <v>0</v>
      </c>
      <c r="V93" s="134">
        <f>IF(ISBLANK(Governance_Clauses_by_Source!S93),0,$G93)</f>
        <v>0</v>
      </c>
      <c r="W93" s="134">
        <f>IF(ISBLANK(Governance_Clauses_by_Source!T93),0,$G93)</f>
        <v>0</v>
      </c>
      <c r="X93" s="134">
        <f>IF(ISBLANK(Governance_Clauses_by_Source!U93),0,$G93)</f>
        <v>0</v>
      </c>
      <c r="Y93" s="134">
        <f>IF(ISBLANK(Governance_Clauses_by_Source!V93),0,$G93)</f>
        <v>0</v>
      </c>
      <c r="Z93" s="134">
        <f>IF(ISBLANK(Governance_Clauses_by_Source!W93),0,$G93)</f>
        <v>0</v>
      </c>
      <c r="AA93" s="134">
        <f>IF(ISBLANK(Governance_Clauses_by_Source!X93),0,$G93)</f>
        <v>0</v>
      </c>
      <c r="AB93" s="134">
        <f>IF(ISBLANK(Governance_Clauses_by_Source!Y93),0,$G93)</f>
        <v>0</v>
      </c>
      <c r="AC93" s="134">
        <f>IF(ISBLANK(Governance_Clauses_by_Source!Z93),0,$G93)</f>
        <v>0</v>
      </c>
      <c r="AD93" s="134">
        <f>IF(ISBLANK(Governance_Clauses_by_Source!AA93),0,$G93)</f>
        <v>0</v>
      </c>
      <c r="AE93" s="134">
        <f>IF(ISBLANK(Governance_Clauses_by_Source!AB93),0,$G93)</f>
        <v>0</v>
      </c>
      <c r="AF93" s="134">
        <f>IF(ISBLANK(Governance_Clauses_by_Source!AC93),0,$G93)</f>
        <v>0</v>
      </c>
      <c r="AG93" s="134">
        <f>IF(ISBLANK(Governance_Clauses_by_Source!AD93),0,$G93)</f>
        <v>0</v>
      </c>
      <c r="AH93" s="134">
        <f>IF(ISBLANK(Governance_Clauses_by_Source!AE93),0,$G93)</f>
        <v>0</v>
      </c>
      <c r="AI93" s="134">
        <f>IF(ISBLANK(Governance_Clauses_by_Source!AF93),0,$G93)</f>
        <v>0</v>
      </c>
      <c r="AJ93" s="134">
        <f>IF(ISBLANK(Governance_Clauses_by_Source!AG93),0,$G93)</f>
        <v>0</v>
      </c>
      <c r="AK93" s="134">
        <f>IF(ISBLANK(Governance_Clauses_by_Source!AH93),0,$G93)</f>
        <v>0</v>
      </c>
      <c r="AL93" s="134">
        <f>IF(ISBLANK(Governance_Clauses_by_Source!AI93),0,$G93)</f>
        <v>0</v>
      </c>
      <c r="AM93" s="134">
        <f>IF(ISBLANK(Governance_Clauses_by_Source!AJ93),0,$G93)</f>
        <v>0</v>
      </c>
      <c r="AN93" s="134">
        <f>IF(ISBLANK(Governance_Clauses_by_Source!AK93),0,$G93)</f>
        <v>0</v>
      </c>
      <c r="AO93" s="134">
        <f>IF(ISBLANK(Governance_Clauses_by_Source!AL93),0,$G93)</f>
        <v>0</v>
      </c>
      <c r="AP93" s="134">
        <f>IF(ISBLANK(Governance_Clauses_by_Source!AM93),0,$G93)</f>
        <v>0</v>
      </c>
      <c r="AQ93" s="134">
        <f>IF(ISBLANK(Governance_Clauses_by_Source!AN93),0,$G93)</f>
        <v>0</v>
      </c>
      <c r="AR93" s="134">
        <f>IF(ISBLANK(Governance_Clauses_by_Source!AO93),0,$G93)</f>
        <v>0</v>
      </c>
      <c r="AS93" s="134">
        <f>IF(ISBLANK(Governance_Clauses_by_Source!AP93),0,$G93)</f>
        <v>0</v>
      </c>
      <c r="AT93" s="134">
        <f>IF(ISBLANK(Governance_Clauses_by_Source!AQ93),0,$G93)</f>
        <v>0</v>
      </c>
      <c r="AU93" s="134">
        <f>IF(ISBLANK(Governance_Clauses_by_Source!AR93),0,$G93)</f>
        <v>0</v>
      </c>
      <c r="AV93" s="134">
        <f>IF(ISBLANK(Governance_Clauses_by_Source!AS93),0,$G93)</f>
        <v>0</v>
      </c>
      <c r="AW93" s="134">
        <f>IF(ISBLANK(Governance_Clauses_by_Source!AT93),0,$G93)</f>
        <v>0</v>
      </c>
      <c r="AX93" s="134">
        <f>IF(ISBLANK(Governance_Clauses_by_Source!AU93),0,$G93)</f>
        <v>0</v>
      </c>
      <c r="AY93" s="134">
        <f>IF(ISBLANK(Governance_Clauses_by_Source!AV93),0,$G93)</f>
        <v>0</v>
      </c>
      <c r="AZ93" s="134">
        <f>IF(ISBLANK(Governance_Clauses_by_Source!AW93),0,$G93)</f>
        <v>0</v>
      </c>
      <c r="BA93" s="134">
        <f>IF(ISBLANK(Governance_Clauses_by_Source!AX93),0,$G93)</f>
        <v>0</v>
      </c>
      <c r="BB93" s="134">
        <f>IF(ISBLANK(Governance_Clauses_by_Source!AY93),0,$G93)</f>
        <v>0</v>
      </c>
      <c r="BC93" s="134">
        <f>IF(ISBLANK(Governance_Clauses_by_Source!AZ93),0,$G93)</f>
        <v>0</v>
      </c>
      <c r="BD93" s="134">
        <f>IF(ISBLANK(Governance_Clauses_by_Source!BA93),0,$G93)</f>
        <v>0</v>
      </c>
      <c r="BE93" s="134">
        <f>IF(ISBLANK(Governance_Clauses_by_Source!BB93),0,$G93)</f>
        <v>0</v>
      </c>
      <c r="BF93" s="134">
        <f>IF(ISBLANK(Governance_Clauses_by_Source!BC93),0,$G93)</f>
        <v>0</v>
      </c>
      <c r="BG93" s="134">
        <f>IF(ISBLANK(Governance_Clauses_by_Source!BD93),0,$G93)</f>
        <v>0</v>
      </c>
      <c r="BH93" s="134">
        <f>IF(ISBLANK(Governance_Clauses_by_Source!BE93),0,$G93)</f>
        <v>0</v>
      </c>
      <c r="BI93" s="134">
        <f>IF(ISBLANK(Governance_Clauses_by_Source!BF93),0,$G93)</f>
        <v>0</v>
      </c>
      <c r="BJ93" s="134">
        <f>IF(ISBLANK(Governance_Clauses_by_Source!BG93),0,$G93)</f>
        <v>0</v>
      </c>
      <c r="BK93" s="134">
        <f>IF(ISBLANK(Governance_Clauses_by_Source!BH93),0,$G93)</f>
        <v>0</v>
      </c>
      <c r="BL93" s="134">
        <f>IF(ISBLANK(Governance_Clauses_by_Source!BI93),0,$G93)</f>
        <v>0</v>
      </c>
      <c r="BM93" s="134">
        <f>IF(ISBLANK(Governance_Clauses_by_Source!BJ93),0,$G93)</f>
        <v>0</v>
      </c>
      <c r="BN93" s="134">
        <f>IF(ISBLANK(Governance_Clauses_by_Source!BK93),0,$G93)</f>
        <v>0</v>
      </c>
      <c r="BO93" s="134">
        <f>IF(ISBLANK(Governance_Clauses_by_Source!BL93),0,$G93)</f>
        <v>0</v>
      </c>
      <c r="BP93" s="134">
        <f>IF(ISBLANK(Governance_Clauses_by_Source!BM93),0,$G93)</f>
        <v>0</v>
      </c>
      <c r="BQ93" s="134">
        <f>IF(ISBLANK(Governance_Clauses_by_Source!BN93),0,$G93)</f>
        <v>0</v>
      </c>
      <c r="BR93" s="134">
        <f>IF(ISBLANK(Governance_Clauses_by_Source!BO93),0,$G93)</f>
        <v>0</v>
      </c>
      <c r="BS93" s="134">
        <f>IF(ISBLANK(Governance_Clauses_by_Source!BP93),0,$G93)</f>
        <v>0</v>
      </c>
      <c r="BT93" s="134">
        <f>IF(ISBLANK(Governance_Clauses_by_Source!BQ93),0,$G93)*4*4</f>
        <v>0.32</v>
      </c>
      <c r="BU93" s="134">
        <f>IF(ISBLANK(Governance_Clauses_by_Source!BR93),0,$G93)</f>
        <v>0</v>
      </c>
      <c r="BV93" s="134">
        <f>IF(ISBLANK(Governance_Clauses_by_Source!BS93),0,$G93)*1*2</f>
        <v>0.04</v>
      </c>
      <c r="BW93" s="134">
        <f>IF(ISBLANK(Governance_Clauses_by_Source!BT93),0,$G93)</f>
        <v>0</v>
      </c>
      <c r="BX93" s="134">
        <f>IF(ISBLANK(Governance_Clauses_by_Source!BU93),0,$G93)</f>
        <v>0</v>
      </c>
      <c r="BY93" s="134">
        <f>IF(ISBLANK(Governance_Clauses_by_Source!BV93),0,$G93)</f>
        <v>0</v>
      </c>
      <c r="BZ93" s="134">
        <f>IF(ISBLANK(Governance_Clauses_by_Source!BW93),0,$G93)</f>
        <v>0</v>
      </c>
      <c r="CA93" s="134">
        <f>IF(ISBLANK(Governance_Clauses_by_Source!BX93),0,$G93)</f>
        <v>0</v>
      </c>
      <c r="CB93" s="134">
        <f>IF(ISBLANK(Governance_Clauses_by_Source!BY93),0,$G93)</f>
        <v>0</v>
      </c>
      <c r="CC93" s="134">
        <f>IF(ISBLANK(Governance_Clauses_by_Source!BZ93),0,$G93)</f>
        <v>0</v>
      </c>
      <c r="CD93" s="134">
        <f>IF(ISBLANK(Governance_Clauses_by_Source!CA93),0,$G93)</f>
        <v>0</v>
      </c>
      <c r="CE93" s="134">
        <f>IF(ISBLANK(Governance_Clauses_by_Source!CB93),0,$G93)</f>
        <v>0</v>
      </c>
      <c r="CF93" s="134">
        <f>IF(ISBLANK(Governance_Clauses_by_Source!CC93),0,$G93)</f>
        <v>0</v>
      </c>
      <c r="CG93" s="134">
        <f>IF(ISBLANK(Governance_Clauses_by_Source!CD93),0,$G93)</f>
        <v>0</v>
      </c>
      <c r="CH93" s="134">
        <f>IF(ISBLANK(Governance_Clauses_by_Source!CE93),0,$G93)</f>
        <v>0</v>
      </c>
      <c r="CI93" s="134">
        <f>IF(ISBLANK(Governance_Clauses_by_Source!CF93),0,$G93)</f>
        <v>0</v>
      </c>
      <c r="CJ93" s="134">
        <f>IF(ISBLANK(Governance_Clauses_by_Source!CG93),0,$G93)</f>
        <v>0</v>
      </c>
      <c r="CK93" s="134">
        <f>IF(ISBLANK(Governance_Clauses_by_Source!CH93),0,$G93)</f>
        <v>0</v>
      </c>
      <c r="CL93" s="134">
        <f>IF(ISBLANK(Governance_Clauses_by_Source!CI93),0,$G93)</f>
        <v>0</v>
      </c>
      <c r="CM93" s="134">
        <f>IF(ISBLANK(Governance_Clauses_by_Source!CJ93),0,$G93)</f>
        <v>0</v>
      </c>
      <c r="CN93" s="134">
        <f>IF(ISBLANK(Governance_Clauses_by_Source!CK93),0,$G93)</f>
        <v>0</v>
      </c>
      <c r="CO93" s="134">
        <f>IF(ISBLANK(Governance_Clauses_by_Source!CL93),0,$G93)</f>
        <v>0</v>
      </c>
      <c r="CP93" s="134">
        <f>IF(ISBLANK(Governance_Clauses_by_Source!CM93),0,$G93)</f>
        <v>0</v>
      </c>
      <c r="CQ93" s="151">
        <f>IF(ISBLANK(Governance_Clauses_by_Source!CN93),0,$G93)</f>
        <v>0</v>
      </c>
    </row>
    <row r="94" spans="1:95">
      <c r="A94" s="2" t="s">
        <v>268</v>
      </c>
      <c r="B94" s="2" t="s">
        <v>567</v>
      </c>
      <c r="C94" s="2" t="s">
        <v>607</v>
      </c>
      <c r="D94" s="2" t="s">
        <v>618</v>
      </c>
      <c r="E94" s="2">
        <f t="shared" si="12"/>
        <v>1</v>
      </c>
      <c r="F94" s="2">
        <v>3</v>
      </c>
      <c r="G94" s="2">
        <f t="shared" si="15"/>
        <v>0.06</v>
      </c>
      <c r="H94" s="3" t="s">
        <v>1055</v>
      </c>
      <c r="I94" s="120">
        <f>IF(ISBLANK(Governance_Clauses_by_Source!F94),0,G94)</f>
        <v>0</v>
      </c>
      <c r="J94" s="134">
        <f>IF(ISBLANK(Governance_Clauses_by_Source!G94),0,$G94)</f>
        <v>0</v>
      </c>
      <c r="K94" s="134">
        <f>IF(ISBLANK(Governance_Clauses_by_Source!H94),0,$G94)</f>
        <v>0</v>
      </c>
      <c r="L94" s="134">
        <f>IF(ISBLANK(Governance_Clauses_by_Source!I94),0,$G94)</f>
        <v>0</v>
      </c>
      <c r="M94" s="134">
        <f>IF(ISBLANK(Governance_Clauses_by_Source!J94),0,$G94)</f>
        <v>0</v>
      </c>
      <c r="N94" s="134">
        <f>IF(ISBLANK(Governance_Clauses_by_Source!K94),0,$G94)</f>
        <v>0</v>
      </c>
      <c r="O94" s="134">
        <f>IF(ISBLANK(Governance_Clauses_by_Source!L94),0,$G94)</f>
        <v>0</v>
      </c>
      <c r="P94" s="134">
        <f>IF(ISBLANK(Governance_Clauses_by_Source!M94),0,$G94)</f>
        <v>0</v>
      </c>
      <c r="Q94" s="134">
        <f>IF(ISBLANK(Governance_Clauses_by_Source!N94),0,$G94)</f>
        <v>0</v>
      </c>
      <c r="R94" s="134">
        <f>IF(ISBLANK(Governance_Clauses_by_Source!O94),0,$G94)</f>
        <v>0</v>
      </c>
      <c r="S94" s="134">
        <f>IF(ISBLANK(Governance_Clauses_by_Source!P94),0,$G94)</f>
        <v>0</v>
      </c>
      <c r="T94" s="134">
        <f>IF(ISBLANK(Governance_Clauses_by_Source!Q94),0,$G94)</f>
        <v>0</v>
      </c>
      <c r="U94" s="134">
        <f>IF(ISBLANK(Governance_Clauses_by_Source!R94),0,$G94)</f>
        <v>0</v>
      </c>
      <c r="V94" s="134">
        <f>IF(ISBLANK(Governance_Clauses_by_Source!S94),0,$G94)</f>
        <v>0</v>
      </c>
      <c r="W94" s="134">
        <f>IF(ISBLANK(Governance_Clauses_by_Source!T94),0,$G94)</f>
        <v>0</v>
      </c>
      <c r="X94" s="134">
        <f>IF(ISBLANK(Governance_Clauses_by_Source!U94),0,$G94)</f>
        <v>0</v>
      </c>
      <c r="Y94" s="134">
        <f>IF(ISBLANK(Governance_Clauses_by_Source!V94),0,$G94)</f>
        <v>0</v>
      </c>
      <c r="Z94" s="134">
        <f>IF(ISBLANK(Governance_Clauses_by_Source!W94),0,$G94)</f>
        <v>0</v>
      </c>
      <c r="AA94" s="134">
        <f>IF(ISBLANK(Governance_Clauses_by_Source!X94),0,$G94)</f>
        <v>0</v>
      </c>
      <c r="AB94" s="134">
        <f>IF(ISBLANK(Governance_Clauses_by_Source!Y94),0,$G94)</f>
        <v>0</v>
      </c>
      <c r="AC94" s="134">
        <f>IF(ISBLANK(Governance_Clauses_by_Source!Z94),0,$G94)</f>
        <v>0</v>
      </c>
      <c r="AD94" s="134">
        <f>IF(ISBLANK(Governance_Clauses_by_Source!AA94),0,$G94)</f>
        <v>0</v>
      </c>
      <c r="AE94" s="134">
        <f>IF(ISBLANK(Governance_Clauses_by_Source!AB94),0,$G94)</f>
        <v>0</v>
      </c>
      <c r="AF94" s="134">
        <f>IF(ISBLANK(Governance_Clauses_by_Source!AC94),0,$G94)</f>
        <v>0</v>
      </c>
      <c r="AG94" s="134">
        <f>IF(ISBLANK(Governance_Clauses_by_Source!AD94),0,$G94)</f>
        <v>0</v>
      </c>
      <c r="AH94" s="134">
        <f>IF(ISBLANK(Governance_Clauses_by_Source!AE94),0,$G94)</f>
        <v>0</v>
      </c>
      <c r="AI94" s="134">
        <f>IF(ISBLANK(Governance_Clauses_by_Source!AF94),0,$G94)</f>
        <v>0</v>
      </c>
      <c r="AJ94" s="134">
        <f>IF(ISBLANK(Governance_Clauses_by_Source!AG94),0,$G94)</f>
        <v>0</v>
      </c>
      <c r="AK94" s="134">
        <f>IF(ISBLANK(Governance_Clauses_by_Source!AH94),0,$G94)</f>
        <v>0</v>
      </c>
      <c r="AL94" s="134">
        <f>IF(ISBLANK(Governance_Clauses_by_Source!AI94),0,$G94)</f>
        <v>0</v>
      </c>
      <c r="AM94" s="134">
        <f>IF(ISBLANK(Governance_Clauses_by_Source!AJ94),0,$G94)</f>
        <v>0</v>
      </c>
      <c r="AN94" s="134">
        <f>IF(ISBLANK(Governance_Clauses_by_Source!AK94),0,$G94)</f>
        <v>0</v>
      </c>
      <c r="AO94" s="134">
        <f>IF(ISBLANK(Governance_Clauses_by_Source!AL94),0,$G94)</f>
        <v>0</v>
      </c>
      <c r="AP94" s="134">
        <f>IF(ISBLANK(Governance_Clauses_by_Source!AM94),0,$G94)</f>
        <v>0</v>
      </c>
      <c r="AQ94" s="134">
        <f>IF(ISBLANK(Governance_Clauses_by_Source!AN94),0,$G94)</f>
        <v>0</v>
      </c>
      <c r="AR94" s="134">
        <f>IF(ISBLANK(Governance_Clauses_by_Source!AO94),0,$G94)</f>
        <v>0</v>
      </c>
      <c r="AS94" s="134">
        <f>IF(ISBLANK(Governance_Clauses_by_Source!AP94),0,$G94)</f>
        <v>0</v>
      </c>
      <c r="AT94" s="134">
        <f>IF(ISBLANK(Governance_Clauses_by_Source!AQ94),0,$G94)</f>
        <v>0</v>
      </c>
      <c r="AU94" s="134">
        <f>IF(ISBLANK(Governance_Clauses_by_Source!AR94),0,$G94)</f>
        <v>0</v>
      </c>
      <c r="AV94" s="134">
        <f>IF(ISBLANK(Governance_Clauses_by_Source!AS94),0,$G94)</f>
        <v>0</v>
      </c>
      <c r="AW94" s="134">
        <f>IF(ISBLANK(Governance_Clauses_by_Source!AT94),0,$G94)</f>
        <v>0</v>
      </c>
      <c r="AX94" s="134">
        <f>IF(ISBLANK(Governance_Clauses_by_Source!AU94),0,$G94)</f>
        <v>0</v>
      </c>
      <c r="AY94" s="134">
        <f>IF(ISBLANK(Governance_Clauses_by_Source!AV94),0,$G94)</f>
        <v>0</v>
      </c>
      <c r="AZ94" s="134">
        <f>IF(ISBLANK(Governance_Clauses_by_Source!AW94),0,$G94)</f>
        <v>0</v>
      </c>
      <c r="BA94" s="134">
        <f>IF(ISBLANK(Governance_Clauses_by_Source!AX94),0,$G94)</f>
        <v>0</v>
      </c>
      <c r="BB94" s="134">
        <f>IF(ISBLANK(Governance_Clauses_by_Source!AY94),0,$G94)</f>
        <v>0</v>
      </c>
      <c r="BC94" s="134">
        <f>IF(ISBLANK(Governance_Clauses_by_Source!AZ94),0,$G94)</f>
        <v>0</v>
      </c>
      <c r="BD94" s="134">
        <f>IF(ISBLANK(Governance_Clauses_by_Source!BA94),0,$G94)</f>
        <v>0</v>
      </c>
      <c r="BE94" s="134">
        <f>IF(ISBLANK(Governance_Clauses_by_Source!BB94),0,$G94)</f>
        <v>0</v>
      </c>
      <c r="BF94" s="134">
        <f>IF(ISBLANK(Governance_Clauses_by_Source!BC94),0,$G94)</f>
        <v>0</v>
      </c>
      <c r="BG94" s="134">
        <f>IF(ISBLANK(Governance_Clauses_by_Source!BD94),0,$G94)</f>
        <v>0</v>
      </c>
      <c r="BH94" s="134">
        <f>IF(ISBLANK(Governance_Clauses_by_Source!BE94),0,$G94)</f>
        <v>0</v>
      </c>
      <c r="BI94" s="134">
        <f>IF(ISBLANK(Governance_Clauses_by_Source!BF94),0,$G94)</f>
        <v>0</v>
      </c>
      <c r="BJ94" s="134">
        <f>IF(ISBLANK(Governance_Clauses_by_Source!BG94),0,$G94)</f>
        <v>0</v>
      </c>
      <c r="BK94" s="134">
        <f>IF(ISBLANK(Governance_Clauses_by_Source!BH94),0,$G94)</f>
        <v>0</v>
      </c>
      <c r="BL94" s="134">
        <f>IF(ISBLANK(Governance_Clauses_by_Source!BI94),0,$G94)</f>
        <v>0</v>
      </c>
      <c r="BM94" s="134">
        <f>IF(ISBLANK(Governance_Clauses_by_Source!BJ94),0,$G94)</f>
        <v>0</v>
      </c>
      <c r="BN94" s="134">
        <f>IF(ISBLANK(Governance_Clauses_by_Source!BK94),0,$G94)</f>
        <v>0</v>
      </c>
      <c r="BO94" s="134">
        <f>IF(ISBLANK(Governance_Clauses_by_Source!BL94),0,$G94)</f>
        <v>0</v>
      </c>
      <c r="BP94" s="134">
        <f>IF(ISBLANK(Governance_Clauses_by_Source!BM94),0,$G94)</f>
        <v>0</v>
      </c>
      <c r="BQ94" s="134">
        <f>IF(ISBLANK(Governance_Clauses_by_Source!BN94),0,$G94)</f>
        <v>0</v>
      </c>
      <c r="BR94" s="134">
        <f>IF(ISBLANK(Governance_Clauses_by_Source!BO94),0,$G94)</f>
        <v>0</v>
      </c>
      <c r="BS94" s="134">
        <f>IF(ISBLANK(Governance_Clauses_by_Source!BP94),0,$G94)*1*1.01</f>
        <v>6.0600000000000001E-2</v>
      </c>
      <c r="BT94" s="134">
        <f>IF(ISBLANK(Governance_Clauses_by_Source!BQ94),0,$G94)</f>
        <v>0</v>
      </c>
      <c r="BU94" s="134">
        <f>IF(ISBLANK(Governance_Clauses_by_Source!BR94),0,$G94)</f>
        <v>0</v>
      </c>
      <c r="BV94" s="134">
        <f>IF(ISBLANK(Governance_Clauses_by_Source!BS94),0,$G94)</f>
        <v>0</v>
      </c>
      <c r="BW94" s="134">
        <f>IF(ISBLANK(Governance_Clauses_by_Source!BT94),0,$G94)</f>
        <v>0</v>
      </c>
      <c r="BX94" s="134">
        <f>IF(ISBLANK(Governance_Clauses_by_Source!BU94),0,$G94)</f>
        <v>0</v>
      </c>
      <c r="BY94" s="134">
        <f>IF(ISBLANK(Governance_Clauses_by_Source!BV94),0,$G94)</f>
        <v>0</v>
      </c>
      <c r="BZ94" s="134">
        <f>IF(ISBLANK(Governance_Clauses_by_Source!BW94),0,$G94)</f>
        <v>0</v>
      </c>
      <c r="CA94" s="134">
        <f>IF(ISBLANK(Governance_Clauses_by_Source!BX94),0,$G94)</f>
        <v>0</v>
      </c>
      <c r="CB94" s="134">
        <f>IF(ISBLANK(Governance_Clauses_by_Source!BY94),0,$G94)</f>
        <v>0</v>
      </c>
      <c r="CC94" s="134">
        <f>IF(ISBLANK(Governance_Clauses_by_Source!BZ94),0,$G94)</f>
        <v>0</v>
      </c>
      <c r="CD94" s="134">
        <f>IF(ISBLANK(Governance_Clauses_by_Source!CA94),0,$G94)</f>
        <v>0</v>
      </c>
      <c r="CE94" s="134">
        <f>IF(ISBLANK(Governance_Clauses_by_Source!CB94),0,$G94)</f>
        <v>0</v>
      </c>
      <c r="CF94" s="134">
        <f>IF(ISBLANK(Governance_Clauses_by_Source!CC94),0,$G94)</f>
        <v>0</v>
      </c>
      <c r="CG94" s="134">
        <f>IF(ISBLANK(Governance_Clauses_by_Source!CD94),0,$G94)</f>
        <v>0</v>
      </c>
      <c r="CH94" s="134">
        <f>IF(ISBLANK(Governance_Clauses_by_Source!CE94),0,$G94)</f>
        <v>0</v>
      </c>
      <c r="CI94" s="134">
        <f>IF(ISBLANK(Governance_Clauses_by_Source!CF94),0,$G94)</f>
        <v>0</v>
      </c>
      <c r="CJ94" s="134">
        <f>IF(ISBLANK(Governance_Clauses_by_Source!CG94),0,$G94)</f>
        <v>0</v>
      </c>
      <c r="CK94" s="134">
        <f>IF(ISBLANK(Governance_Clauses_by_Source!CH94),0,$G94)</f>
        <v>0</v>
      </c>
      <c r="CL94" s="134">
        <f>IF(ISBLANK(Governance_Clauses_by_Source!CI94),0,$G94)</f>
        <v>0</v>
      </c>
      <c r="CM94" s="134">
        <f>IF(ISBLANK(Governance_Clauses_by_Source!CJ94),0,$G94)</f>
        <v>0</v>
      </c>
      <c r="CN94" s="134">
        <f>IF(ISBLANK(Governance_Clauses_by_Source!CK94),0,$G94)</f>
        <v>0</v>
      </c>
      <c r="CO94" s="134">
        <f>IF(ISBLANK(Governance_Clauses_by_Source!CL94),0,$G94)</f>
        <v>0</v>
      </c>
      <c r="CP94" s="134">
        <f>IF(ISBLANK(Governance_Clauses_by_Source!CM94),0,$G94)</f>
        <v>0</v>
      </c>
      <c r="CQ94" s="151">
        <f>IF(ISBLANK(Governance_Clauses_by_Source!CN94),0,$G94)</f>
        <v>0</v>
      </c>
    </row>
    <row r="95" spans="1:95">
      <c r="A95" s="2" t="s">
        <v>268</v>
      </c>
      <c r="B95" s="2" t="s">
        <v>567</v>
      </c>
      <c r="C95" s="2" t="s">
        <v>363</v>
      </c>
      <c r="D95" s="2" t="s">
        <v>356</v>
      </c>
      <c r="E95" s="2">
        <f t="shared" si="12"/>
        <v>11</v>
      </c>
      <c r="F95" s="2">
        <v>5</v>
      </c>
      <c r="G95" s="2">
        <f t="shared" si="15"/>
        <v>0.1</v>
      </c>
      <c r="H95" s="3" t="s">
        <v>374</v>
      </c>
      <c r="I95" s="120">
        <f>IF(ISBLANK(Governance_Clauses_by_Source!F95),0,G95)</f>
        <v>0</v>
      </c>
      <c r="J95" s="134">
        <f>IF(ISBLANK(Governance_Clauses_by_Source!G95),0,$G95)</f>
        <v>0</v>
      </c>
      <c r="K95" s="134">
        <f>IF(ISBLANK(Governance_Clauses_by_Source!H95),0,$G95)</f>
        <v>0</v>
      </c>
      <c r="L95" s="134">
        <f>IF(ISBLANK(Governance_Clauses_by_Source!I95),0,$G95)</f>
        <v>0</v>
      </c>
      <c r="M95" s="134">
        <f>IF(ISBLANK(Governance_Clauses_by_Source!J95),0,$G95)</f>
        <v>0</v>
      </c>
      <c r="N95" s="134">
        <f>IF(ISBLANK(Governance_Clauses_by_Source!K95),0,$G95)</f>
        <v>0</v>
      </c>
      <c r="O95" s="134">
        <f>IF(ISBLANK(Governance_Clauses_by_Source!L95),0,$G95)</f>
        <v>0</v>
      </c>
      <c r="P95" s="134">
        <f>IF(ISBLANK(Governance_Clauses_by_Source!M95),0,$G95)</f>
        <v>0</v>
      </c>
      <c r="Q95" s="134">
        <f>IF(ISBLANK(Governance_Clauses_by_Source!N95),0,$G95)</f>
        <v>0</v>
      </c>
      <c r="R95" s="134">
        <f>IF(ISBLANK(Governance_Clauses_by_Source!O95),0,$G95)</f>
        <v>0</v>
      </c>
      <c r="S95" s="134">
        <f>IF(ISBLANK(Governance_Clauses_by_Source!P95),0,$G95)</f>
        <v>0</v>
      </c>
      <c r="T95" s="134">
        <f>IF(ISBLANK(Governance_Clauses_by_Source!Q95),0,$G95)*2*3</f>
        <v>0.60000000000000009</v>
      </c>
      <c r="U95" s="134">
        <f>IF(ISBLANK(Governance_Clauses_by_Source!R95),0,$G95)*2*3</f>
        <v>0</v>
      </c>
      <c r="V95" s="134">
        <f>IF(ISBLANK(Governance_Clauses_by_Source!S95),0,$G95)</f>
        <v>0</v>
      </c>
      <c r="W95" s="134">
        <f>IF(ISBLANK(Governance_Clauses_by_Source!T95),0,$G95)*2.5*3</f>
        <v>0.75</v>
      </c>
      <c r="X95" s="134">
        <f>IF(ISBLANK(Governance_Clauses_by_Source!U95),0,$G95)</f>
        <v>0</v>
      </c>
      <c r="Y95" s="134">
        <f>IF(ISBLANK(Governance_Clauses_by_Source!V95),0,$G95)</f>
        <v>0</v>
      </c>
      <c r="Z95" s="134">
        <f>IF(ISBLANK(Governance_Clauses_by_Source!W95),0,$G95)</f>
        <v>0</v>
      </c>
      <c r="AA95" s="134">
        <f>IF(ISBLANK(Governance_Clauses_by_Source!X95),0,$G95)*2*3</f>
        <v>0.60000000000000009</v>
      </c>
      <c r="AB95" s="134">
        <f>IF(ISBLANK(Governance_Clauses_by_Source!Y95),0,$G95)</f>
        <v>0</v>
      </c>
      <c r="AC95" s="134">
        <f>IF(ISBLANK(Governance_Clauses_by_Source!Z95),0,$G95)</f>
        <v>0</v>
      </c>
      <c r="AD95" s="134">
        <f>IF(ISBLANK(Governance_Clauses_by_Source!AA95),0,$G95)</f>
        <v>0</v>
      </c>
      <c r="AE95" s="134">
        <f>IF(ISBLANK(Governance_Clauses_by_Source!AB95),0,$G95)</f>
        <v>0</v>
      </c>
      <c r="AF95" s="134">
        <f>IF(ISBLANK(Governance_Clauses_by_Source!AC95),0,$G95)</f>
        <v>0</v>
      </c>
      <c r="AG95" s="134">
        <f>IF(ISBLANK(Governance_Clauses_by_Source!AD95),0,$G95)</f>
        <v>0</v>
      </c>
      <c r="AH95" s="134">
        <f>IF(ISBLANK(Governance_Clauses_by_Source!AE95),0,$G95)*2.5*3</f>
        <v>0.75</v>
      </c>
      <c r="AI95" s="134">
        <f>IF(ISBLANK(Governance_Clauses_by_Source!AF95),0,$G95)</f>
        <v>0</v>
      </c>
      <c r="AJ95" s="134">
        <f>IF(ISBLANK(Governance_Clauses_by_Source!AG95),0,$G95)</f>
        <v>0</v>
      </c>
      <c r="AK95" s="134">
        <f>IF(ISBLANK(Governance_Clauses_by_Source!AH95),0,$G95)</f>
        <v>0</v>
      </c>
      <c r="AL95" s="134">
        <f>IF(ISBLANK(Governance_Clauses_by_Source!AI95),0,$G95)</f>
        <v>0</v>
      </c>
      <c r="AM95" s="134">
        <f>IF(ISBLANK(Governance_Clauses_by_Source!AJ95),0,$G95)</f>
        <v>0</v>
      </c>
      <c r="AN95" s="134">
        <f>IF(ISBLANK(Governance_Clauses_by_Source!AK95),0,$G95)</f>
        <v>0</v>
      </c>
      <c r="AO95" s="134">
        <f>IF(ISBLANK(Governance_Clauses_by_Source!AL95),0,$G95)</f>
        <v>0</v>
      </c>
      <c r="AP95" s="134">
        <f>IF(ISBLANK(Governance_Clauses_by_Source!AM95),0,$G95)</f>
        <v>0</v>
      </c>
      <c r="AQ95" s="134">
        <f>IF(ISBLANK(Governance_Clauses_by_Source!AN95),0,$G95)*2*2</f>
        <v>0.4</v>
      </c>
      <c r="AR95" s="134">
        <f>IF(ISBLANK(Governance_Clauses_by_Source!AO95),0,$G95)</f>
        <v>0</v>
      </c>
      <c r="AS95" s="134">
        <f>IF(ISBLANK(Governance_Clauses_by_Source!AP95),0,$G95)</f>
        <v>0</v>
      </c>
      <c r="AT95" s="134">
        <f>IF(ISBLANK(Governance_Clauses_by_Source!AQ95),0,$G95)</f>
        <v>0</v>
      </c>
      <c r="AU95" s="134">
        <f>IF(ISBLANK(Governance_Clauses_by_Source!AR95),0,$G95)</f>
        <v>0</v>
      </c>
      <c r="AV95" s="134">
        <f>IF(ISBLANK(Governance_Clauses_by_Source!AS95),0,$G95)</f>
        <v>0</v>
      </c>
      <c r="AW95" s="134">
        <f>IF(ISBLANK(Governance_Clauses_by_Source!AT95),0,$G95)</f>
        <v>0</v>
      </c>
      <c r="AX95" s="134">
        <f>IF(ISBLANK(Governance_Clauses_by_Source!AU95),0,$G95)</f>
        <v>0</v>
      </c>
      <c r="AY95" s="134">
        <f>IF(ISBLANK(Governance_Clauses_by_Source!AV95),0,$G95)</f>
        <v>0</v>
      </c>
      <c r="AZ95" s="134">
        <f>IF(ISBLANK(Governance_Clauses_by_Source!AW95),0,$G95)</f>
        <v>0</v>
      </c>
      <c r="BA95" s="134">
        <f>IF(ISBLANK(Governance_Clauses_by_Source!AX95),0,$G95)</f>
        <v>0</v>
      </c>
      <c r="BB95" s="134">
        <f>IF(ISBLANK(Governance_Clauses_by_Source!AY95),0,$G95)</f>
        <v>0</v>
      </c>
      <c r="BC95" s="134">
        <f>IF(ISBLANK(Governance_Clauses_by_Source!AZ95),0,$G95)</f>
        <v>0</v>
      </c>
      <c r="BD95" s="134">
        <f>IF(ISBLANK(Governance_Clauses_by_Source!BA95),0,$G95)</f>
        <v>0</v>
      </c>
      <c r="BE95" s="134">
        <f>IF(ISBLANK(Governance_Clauses_by_Source!BB95),0,$G95)</f>
        <v>0</v>
      </c>
      <c r="BF95" s="134">
        <f>IF(ISBLANK(Governance_Clauses_by_Source!BC95),0,$G95)</f>
        <v>0</v>
      </c>
      <c r="BG95" s="134">
        <f>IF(ISBLANK(Governance_Clauses_by_Source!BD95),0,$G95)</f>
        <v>0</v>
      </c>
      <c r="BH95" s="134">
        <f>IF(ISBLANK(Governance_Clauses_by_Source!BE95),0,$G95)*2*2</f>
        <v>0.4</v>
      </c>
      <c r="BI95" s="134">
        <f>IF(ISBLANK(Governance_Clauses_by_Source!BF95),0,$G95)</f>
        <v>0</v>
      </c>
      <c r="BJ95" s="134">
        <f>IF(ISBLANK(Governance_Clauses_by_Source!BG95),0,$G95)</f>
        <v>0</v>
      </c>
      <c r="BK95" s="134">
        <f>IF(ISBLANK(Governance_Clauses_by_Source!BH95),0,$G95)</f>
        <v>0</v>
      </c>
      <c r="BL95" s="134">
        <f>IF(ISBLANK(Governance_Clauses_by_Source!BI95),0,$G95)</f>
        <v>0</v>
      </c>
      <c r="BM95" s="134">
        <f>IF(ISBLANK(Governance_Clauses_by_Source!BJ95),0,$G95)</f>
        <v>0</v>
      </c>
      <c r="BN95" s="134">
        <f>IF(ISBLANK(Governance_Clauses_by_Source!BK95),0,$G95)*3*3</f>
        <v>0.90000000000000013</v>
      </c>
      <c r="BO95" s="134">
        <f>IF(ISBLANK(Governance_Clauses_by_Source!BL95),0,$G95)</f>
        <v>0</v>
      </c>
      <c r="BP95" s="134">
        <f>IF(ISBLANK(Governance_Clauses_by_Source!BM95),0,$G95)</f>
        <v>0</v>
      </c>
      <c r="BQ95" s="134">
        <f>IF(ISBLANK(Governance_Clauses_by_Source!BN95),0,$G95)</f>
        <v>0</v>
      </c>
      <c r="BR95" s="134">
        <f>IF(ISBLANK(Governance_Clauses_by_Source!BO95),0,$G95)</f>
        <v>0</v>
      </c>
      <c r="BS95" s="134">
        <f>IF(ISBLANK(Governance_Clauses_by_Source!BP95),0,$G95)</f>
        <v>0</v>
      </c>
      <c r="BT95" s="134">
        <f>IF(ISBLANK(Governance_Clauses_by_Source!BQ95),0,$G95)</f>
        <v>0</v>
      </c>
      <c r="BU95" s="134">
        <f>IF(ISBLANK(Governance_Clauses_by_Source!BR95),0,$G95)</f>
        <v>0</v>
      </c>
      <c r="BV95" s="134">
        <f>IF(ISBLANK(Governance_Clauses_by_Source!BS95),0,$G95)*3*3</f>
        <v>0.90000000000000013</v>
      </c>
      <c r="BW95" s="134">
        <f>IF(ISBLANK(Governance_Clauses_by_Source!BT95),0,$G95)</f>
        <v>0</v>
      </c>
      <c r="BX95" s="134">
        <f>IF(ISBLANK(Governance_Clauses_by_Source!BU95),0,$G95)*3*3</f>
        <v>0.90000000000000013</v>
      </c>
      <c r="BY95" s="134">
        <f>IF(ISBLANK(Governance_Clauses_by_Source!BV95),0,$G95)</f>
        <v>0</v>
      </c>
      <c r="BZ95" s="134">
        <f>IF(ISBLANK(Governance_Clauses_by_Source!BW95),0,$G95)</f>
        <v>0</v>
      </c>
      <c r="CA95" s="134">
        <f>IF(ISBLANK(Governance_Clauses_by_Source!BX95),0,$G95)</f>
        <v>0</v>
      </c>
      <c r="CB95" s="134">
        <f>IF(ISBLANK(Governance_Clauses_by_Source!BY95),0,$G95)</f>
        <v>0</v>
      </c>
      <c r="CC95" s="134">
        <f>IF(ISBLANK(Governance_Clauses_by_Source!BZ95),0,$G95)*1*1.01</f>
        <v>0.10100000000000001</v>
      </c>
      <c r="CD95" s="134">
        <f>IF(ISBLANK(Governance_Clauses_by_Source!CA95),0,$G95)</f>
        <v>0</v>
      </c>
      <c r="CE95" s="134">
        <f>IF(ISBLANK(Governance_Clauses_by_Source!CB95),0,$G95)*3*4.5</f>
        <v>1.35</v>
      </c>
      <c r="CF95" s="134">
        <f>IF(ISBLANK(Governance_Clauses_by_Source!CC95),0,$G95)</f>
        <v>0</v>
      </c>
      <c r="CG95" s="134">
        <f>IF(ISBLANK(Governance_Clauses_by_Source!CD95),0,$G95)</f>
        <v>0</v>
      </c>
      <c r="CH95" s="134">
        <f>IF(ISBLANK(Governance_Clauses_by_Source!CE95),0,$G95)</f>
        <v>0</v>
      </c>
      <c r="CI95" s="134">
        <f>IF(ISBLANK(Governance_Clauses_by_Source!CF95),0,$G95)</f>
        <v>0</v>
      </c>
      <c r="CJ95" s="134">
        <f>IF(ISBLANK(Governance_Clauses_by_Source!CG95),0,$G95)</f>
        <v>0</v>
      </c>
      <c r="CK95" s="134">
        <f>IF(ISBLANK(Governance_Clauses_by_Source!CH95),0,$G95)</f>
        <v>0</v>
      </c>
      <c r="CL95" s="134">
        <f>IF(ISBLANK(Governance_Clauses_by_Source!CI95),0,$G95)</f>
        <v>0</v>
      </c>
      <c r="CM95" s="134">
        <f>IF(ISBLANK(Governance_Clauses_by_Source!CJ95),0,$G95)</f>
        <v>0</v>
      </c>
      <c r="CN95" s="134">
        <f>IF(ISBLANK(Governance_Clauses_by_Source!CK95),0,$G95)</f>
        <v>0</v>
      </c>
      <c r="CO95" s="134">
        <f>IF(ISBLANK(Governance_Clauses_by_Source!CL95),0,$G95)</f>
        <v>0</v>
      </c>
      <c r="CP95" s="134">
        <f>IF(ISBLANK(Governance_Clauses_by_Source!CM95),0,$G95)</f>
        <v>0</v>
      </c>
      <c r="CQ95" s="151">
        <f>IF(ISBLANK(Governance_Clauses_by_Source!CN95),0,$G95)</f>
        <v>0</v>
      </c>
    </row>
    <row r="96" spans="1:95">
      <c r="A96" s="2" t="s">
        <v>268</v>
      </c>
      <c r="B96" s="2" t="s">
        <v>570</v>
      </c>
      <c r="C96" s="2" t="s">
        <v>368</v>
      </c>
      <c r="D96" s="2" t="s">
        <v>360</v>
      </c>
      <c r="E96" s="2">
        <f t="shared" si="12"/>
        <v>9</v>
      </c>
      <c r="F96" s="2">
        <v>5</v>
      </c>
      <c r="G96" s="2">
        <f t="shared" si="15"/>
        <v>0.1</v>
      </c>
      <c r="H96" s="3" t="s">
        <v>1162</v>
      </c>
      <c r="I96" s="120">
        <f>IF(ISBLANK(Governance_Clauses_by_Source!F96),0,G96)</f>
        <v>0</v>
      </c>
      <c r="J96" s="134">
        <f>IF(ISBLANK(Governance_Clauses_by_Source!G96),0,$G96)</f>
        <v>0</v>
      </c>
      <c r="K96" s="134">
        <f>IF(ISBLANK(Governance_Clauses_by_Source!H96),0,$G96)</f>
        <v>0</v>
      </c>
      <c r="L96" s="134">
        <f>IF(ISBLANK(Governance_Clauses_by_Source!I96),0,$G96)</f>
        <v>0</v>
      </c>
      <c r="M96" s="134">
        <f>IF(ISBLANK(Governance_Clauses_by_Source!J96),0,$G96)</f>
        <v>0</v>
      </c>
      <c r="N96" s="134">
        <f>IF(ISBLANK(Governance_Clauses_by_Source!K96),0,$G96)</f>
        <v>0</v>
      </c>
      <c r="O96" s="134">
        <f>IF(ISBLANK(Governance_Clauses_by_Source!L96),0,$G96)</f>
        <v>0</v>
      </c>
      <c r="P96" s="134">
        <f>IF(ISBLANK(Governance_Clauses_by_Source!M96),0,$G96)*1*1.01</f>
        <v>0.10100000000000001</v>
      </c>
      <c r="Q96" s="134">
        <f>IF(ISBLANK(Governance_Clauses_by_Source!N96),0,$G96)</f>
        <v>0</v>
      </c>
      <c r="R96" s="134">
        <f>IF(ISBLANK(Governance_Clauses_by_Source!O96),0,$G96)</f>
        <v>0</v>
      </c>
      <c r="S96" s="134">
        <f>IF(ISBLANK(Governance_Clauses_by_Source!P96),0,$G96)</f>
        <v>0</v>
      </c>
      <c r="T96" s="134">
        <f>IF(ISBLANK(Governance_Clauses_by_Source!Q96),0,$G96)*2*3</f>
        <v>0.60000000000000009</v>
      </c>
      <c r="U96" s="134">
        <f>IF(ISBLANK(Governance_Clauses_by_Source!R96),0,$G96)*2*3</f>
        <v>0</v>
      </c>
      <c r="V96" s="134">
        <f>IF(ISBLANK(Governance_Clauses_by_Source!S96),0,$G96)</f>
        <v>0</v>
      </c>
      <c r="W96" s="134">
        <f>IF(ISBLANK(Governance_Clauses_by_Source!T96),0,$G96)*2*3</f>
        <v>0.60000000000000009</v>
      </c>
      <c r="X96" s="134">
        <f>IF(ISBLANK(Governance_Clauses_by_Source!U96),0,$G96)</f>
        <v>0</v>
      </c>
      <c r="Y96" s="134">
        <f>IF(ISBLANK(Governance_Clauses_by_Source!V96),0,$G96)</f>
        <v>0</v>
      </c>
      <c r="Z96" s="134">
        <f>IF(ISBLANK(Governance_Clauses_by_Source!W96),0,$G96)</f>
        <v>0</v>
      </c>
      <c r="AA96" s="134">
        <f>IF(ISBLANK(Governance_Clauses_by_Source!X96),0,$G96)</f>
        <v>0</v>
      </c>
      <c r="AB96" s="134">
        <f>IF(ISBLANK(Governance_Clauses_by_Source!Y96),0,$G96)</f>
        <v>0</v>
      </c>
      <c r="AC96" s="134">
        <f>IF(ISBLANK(Governance_Clauses_by_Source!Z96),0,$G96)</f>
        <v>0</v>
      </c>
      <c r="AD96" s="134">
        <f>IF(ISBLANK(Governance_Clauses_by_Source!AA96),0,$G96)</f>
        <v>0</v>
      </c>
      <c r="AE96" s="134">
        <f>IF(ISBLANK(Governance_Clauses_by_Source!AB96),0,$G96)</f>
        <v>0</v>
      </c>
      <c r="AF96" s="134">
        <f>IF(ISBLANK(Governance_Clauses_by_Source!AC96),0,$G96)</f>
        <v>0</v>
      </c>
      <c r="AG96" s="134">
        <f>IF(ISBLANK(Governance_Clauses_by_Source!AD96),0,$G96)</f>
        <v>0</v>
      </c>
      <c r="AH96" s="134">
        <f>IF(ISBLANK(Governance_Clauses_by_Source!AE96),0,$G96)*2*3.5</f>
        <v>0.70000000000000007</v>
      </c>
      <c r="AI96" s="134">
        <f>IF(ISBLANK(Governance_Clauses_by_Source!AF96),0,$G96)</f>
        <v>0</v>
      </c>
      <c r="AJ96" s="134">
        <f>IF(ISBLANK(Governance_Clauses_by_Source!AG96),0,$G96)</f>
        <v>0</v>
      </c>
      <c r="AK96" s="134">
        <f>IF(ISBLANK(Governance_Clauses_by_Source!AH96),0,$G96)</f>
        <v>0</v>
      </c>
      <c r="AL96" s="134">
        <f>IF(ISBLANK(Governance_Clauses_by_Source!AI96),0,$G96)</f>
        <v>0</v>
      </c>
      <c r="AM96" s="134">
        <f>IF(ISBLANK(Governance_Clauses_by_Source!AJ96),0,$G96)</f>
        <v>0</v>
      </c>
      <c r="AN96" s="134">
        <f>IF(ISBLANK(Governance_Clauses_by_Source!AK96),0,$G96)</f>
        <v>0</v>
      </c>
      <c r="AO96" s="134">
        <f>IF(ISBLANK(Governance_Clauses_by_Source!AL96),0,$G96)</f>
        <v>0</v>
      </c>
      <c r="AP96" s="134">
        <f>IF(ISBLANK(Governance_Clauses_by_Source!AM96),0,$G96)</f>
        <v>0</v>
      </c>
      <c r="AQ96" s="134">
        <f>IF(ISBLANK(Governance_Clauses_by_Source!AN96),0,$G96)</f>
        <v>0</v>
      </c>
      <c r="AR96" s="134">
        <f>IF(ISBLANK(Governance_Clauses_by_Source!AO96),0,$G96)</f>
        <v>0</v>
      </c>
      <c r="AS96" s="134">
        <f>IF(ISBLANK(Governance_Clauses_by_Source!AP96),0,$G96)</f>
        <v>0</v>
      </c>
      <c r="AT96" s="134">
        <f>IF(ISBLANK(Governance_Clauses_by_Source!AQ96),0,$G96)</f>
        <v>0</v>
      </c>
      <c r="AU96" s="134">
        <f>IF(ISBLANK(Governance_Clauses_by_Source!AR96),0,$G96)*1.5*1.5</f>
        <v>0.22500000000000003</v>
      </c>
      <c r="AV96" s="134">
        <f>IF(ISBLANK(Governance_Clauses_by_Source!AS96),0,$G96)</f>
        <v>0</v>
      </c>
      <c r="AW96" s="134">
        <f>IF(ISBLANK(Governance_Clauses_by_Source!AT96),0,$G96)</f>
        <v>0</v>
      </c>
      <c r="AX96" s="134">
        <f>IF(ISBLANK(Governance_Clauses_by_Source!AU96),0,$G96)</f>
        <v>0</v>
      </c>
      <c r="AY96" s="134">
        <f>IF(ISBLANK(Governance_Clauses_by_Source!AV96),0,$G96)</f>
        <v>0</v>
      </c>
      <c r="AZ96" s="134">
        <f>IF(ISBLANK(Governance_Clauses_by_Source!AW96),0,$G96)</f>
        <v>0</v>
      </c>
      <c r="BA96" s="134">
        <f>IF(ISBLANK(Governance_Clauses_by_Source!AX96),0,$G96)</f>
        <v>0</v>
      </c>
      <c r="BB96" s="134">
        <f>IF(ISBLANK(Governance_Clauses_by_Source!AY96),0,$G96)</f>
        <v>0</v>
      </c>
      <c r="BC96" s="134">
        <f>IF(ISBLANK(Governance_Clauses_by_Source!AZ96),0,$G96)</f>
        <v>0</v>
      </c>
      <c r="BD96" s="134">
        <f>IF(ISBLANK(Governance_Clauses_by_Source!BA96),0,$G96)</f>
        <v>0</v>
      </c>
      <c r="BE96" s="134">
        <f>IF(ISBLANK(Governance_Clauses_by_Source!BB96),0,$G96)</f>
        <v>0</v>
      </c>
      <c r="BF96" s="134">
        <f>IF(ISBLANK(Governance_Clauses_by_Source!BC96),0,$G96)</f>
        <v>0</v>
      </c>
      <c r="BG96" s="134">
        <f>IF(ISBLANK(Governance_Clauses_by_Source!BD96),0,$G96)</f>
        <v>0</v>
      </c>
      <c r="BH96" s="134">
        <f>IF(ISBLANK(Governance_Clauses_by_Source!BE96),0,$G96)</f>
        <v>0</v>
      </c>
      <c r="BI96" s="134">
        <f>IF(ISBLANK(Governance_Clauses_by_Source!BF96),0,$G96)</f>
        <v>0</v>
      </c>
      <c r="BJ96" s="134">
        <f>IF(ISBLANK(Governance_Clauses_by_Source!BG96),0,$G96)</f>
        <v>0</v>
      </c>
      <c r="BK96" s="134">
        <f>IF(ISBLANK(Governance_Clauses_by_Source!BH96),0,$G96)</f>
        <v>0</v>
      </c>
      <c r="BL96" s="134">
        <f>IF(ISBLANK(Governance_Clauses_by_Source!BI96),0,$G96)</f>
        <v>0</v>
      </c>
      <c r="BM96" s="134">
        <f>IF(ISBLANK(Governance_Clauses_by_Source!BJ96),0,$G96)</f>
        <v>0</v>
      </c>
      <c r="BN96" s="134">
        <f>IF(ISBLANK(Governance_Clauses_by_Source!BK96),0,$G96)</f>
        <v>0</v>
      </c>
      <c r="BO96" s="134">
        <f>IF(ISBLANK(Governance_Clauses_by_Source!BL96),0,$G96)</f>
        <v>0</v>
      </c>
      <c r="BP96" s="134">
        <f>IF(ISBLANK(Governance_Clauses_by_Source!BM96),0,$G96)</f>
        <v>0</v>
      </c>
      <c r="BQ96" s="134">
        <f>IF(ISBLANK(Governance_Clauses_by_Source!BN96),0,$G96)</f>
        <v>0</v>
      </c>
      <c r="BR96" s="134">
        <f>IF(ISBLANK(Governance_Clauses_by_Source!BO96),0,$G96)</f>
        <v>0</v>
      </c>
      <c r="BS96" s="134">
        <f>IF(ISBLANK(Governance_Clauses_by_Source!BP96),0,$G96)</f>
        <v>0</v>
      </c>
      <c r="BT96" s="134">
        <f>IF(ISBLANK(Governance_Clauses_by_Source!BQ96),0,$G96)*3*3</f>
        <v>0.90000000000000013</v>
      </c>
      <c r="BU96" s="134">
        <f>IF(ISBLANK(Governance_Clauses_by_Source!BR96),0,$G96)</f>
        <v>0</v>
      </c>
      <c r="BV96" s="134">
        <f>IF(ISBLANK(Governance_Clauses_by_Source!BS96),0,$G96)*3*3</f>
        <v>0.90000000000000013</v>
      </c>
      <c r="BW96" s="134">
        <f>IF(ISBLANK(Governance_Clauses_by_Source!BT96),0,$G96)</f>
        <v>0</v>
      </c>
      <c r="BX96" s="134">
        <f>IF(ISBLANK(Governance_Clauses_by_Source!BU96),0,$G96)*4*3</f>
        <v>1.2000000000000002</v>
      </c>
      <c r="BY96" s="134">
        <f>IF(ISBLANK(Governance_Clauses_by_Source!BV96),0,$G96)</f>
        <v>0</v>
      </c>
      <c r="BZ96" s="134">
        <f>IF(ISBLANK(Governance_Clauses_by_Source!BW96),0,$G96)</f>
        <v>0</v>
      </c>
      <c r="CA96" s="134">
        <f>IF(ISBLANK(Governance_Clauses_by_Source!BX96),0,$G96)</f>
        <v>0</v>
      </c>
      <c r="CB96" s="134">
        <f>IF(ISBLANK(Governance_Clauses_by_Source!BY96),0,$G96)</f>
        <v>0</v>
      </c>
      <c r="CC96" s="134">
        <f>IF(ISBLANK(Governance_Clauses_by_Source!BZ96),0,$G96)</f>
        <v>0</v>
      </c>
      <c r="CD96" s="134">
        <f>IF(ISBLANK(Governance_Clauses_by_Source!CA96),0,$G96)</f>
        <v>0</v>
      </c>
      <c r="CE96" s="134">
        <f>IF(ISBLANK(Governance_Clauses_by_Source!CB96),0,$G96)*3*3</f>
        <v>0.90000000000000013</v>
      </c>
      <c r="CF96" s="134">
        <f>IF(ISBLANK(Governance_Clauses_by_Source!CC96),0,$G96)</f>
        <v>0</v>
      </c>
      <c r="CG96" s="134">
        <f>IF(ISBLANK(Governance_Clauses_by_Source!CD96),0,$G96)</f>
        <v>0</v>
      </c>
      <c r="CH96" s="134">
        <f>IF(ISBLANK(Governance_Clauses_by_Source!CE96),0,$G96)</f>
        <v>0</v>
      </c>
      <c r="CI96" s="134">
        <f>IF(ISBLANK(Governance_Clauses_by_Source!CF96),0,$G96)</f>
        <v>0</v>
      </c>
      <c r="CJ96" s="134">
        <f>IF(ISBLANK(Governance_Clauses_by_Source!CG96),0,$G96)</f>
        <v>0</v>
      </c>
      <c r="CK96" s="134">
        <f>IF(ISBLANK(Governance_Clauses_by_Source!CH96),0,$G96)</f>
        <v>0</v>
      </c>
      <c r="CL96" s="134">
        <f>IF(ISBLANK(Governance_Clauses_by_Source!CI96),0,$G96)</f>
        <v>0</v>
      </c>
      <c r="CM96" s="134">
        <f>IF(ISBLANK(Governance_Clauses_by_Source!CJ96),0,$G96)</f>
        <v>0</v>
      </c>
      <c r="CN96" s="134">
        <f>IF(ISBLANK(Governance_Clauses_by_Source!CK96),0,$G96)</f>
        <v>0</v>
      </c>
      <c r="CO96" s="134">
        <f>IF(ISBLANK(Governance_Clauses_by_Source!CL96),0,$G96)</f>
        <v>0</v>
      </c>
      <c r="CP96" s="134">
        <f>IF(ISBLANK(Governance_Clauses_by_Source!CM96),0,$G96)</f>
        <v>0</v>
      </c>
      <c r="CQ96" s="151">
        <f>IF(ISBLANK(Governance_Clauses_by_Source!CN96),0,$G96)</f>
        <v>0</v>
      </c>
    </row>
    <row r="97" spans="1:95">
      <c r="A97" s="2" t="s">
        <v>268</v>
      </c>
      <c r="B97" s="2" t="s">
        <v>567</v>
      </c>
      <c r="C97" s="2" t="s">
        <v>273</v>
      </c>
      <c r="D97" s="2" t="s">
        <v>356</v>
      </c>
      <c r="E97" s="2">
        <f t="shared" si="12"/>
        <v>17</v>
      </c>
      <c r="F97" s="2">
        <v>5</v>
      </c>
      <c r="G97" s="2">
        <f t="shared" si="15"/>
        <v>0.1</v>
      </c>
      <c r="H97" s="3" t="s">
        <v>1342</v>
      </c>
      <c r="I97" s="120">
        <f>IF(ISBLANK(Governance_Clauses_by_Source!F97),0,G97)</f>
        <v>0</v>
      </c>
      <c r="J97" s="134">
        <f>IF(ISBLANK(Governance_Clauses_by_Source!G97),0,$G97)</f>
        <v>0</v>
      </c>
      <c r="K97" s="134">
        <f>IF(ISBLANK(Governance_Clauses_by_Source!H97),0,$G97)</f>
        <v>0</v>
      </c>
      <c r="L97" s="134">
        <f>IF(ISBLANK(Governance_Clauses_by_Source!I97),0,$G97)</f>
        <v>0</v>
      </c>
      <c r="M97" s="134">
        <f>IF(ISBLANK(Governance_Clauses_by_Source!J97),0,$G97)</f>
        <v>0</v>
      </c>
      <c r="N97" s="134">
        <f>IF(ISBLANK(Governance_Clauses_by_Source!K97),0,$G97)</f>
        <v>0</v>
      </c>
      <c r="O97" s="134">
        <f>IF(ISBLANK(Governance_Clauses_by_Source!L97),0,$G97)</f>
        <v>0</v>
      </c>
      <c r="P97" s="134">
        <f>IF(ISBLANK(Governance_Clauses_by_Source!M97),0,$G97)*1*1.01</f>
        <v>0.10100000000000001</v>
      </c>
      <c r="Q97" s="134">
        <f>IF(ISBLANK(Governance_Clauses_by_Source!N97),0,$G97)</f>
        <v>0</v>
      </c>
      <c r="R97" s="134">
        <f>IF(ISBLANK(Governance_Clauses_by_Source!O97),0,$G97)</f>
        <v>0</v>
      </c>
      <c r="S97" s="134">
        <f>IF(ISBLANK(Governance_Clauses_by_Source!P97),0,$G97)</f>
        <v>0</v>
      </c>
      <c r="T97" s="134">
        <f>IF(ISBLANK(Governance_Clauses_by_Source!Q97),0,$G97)*2*3</f>
        <v>0.60000000000000009</v>
      </c>
      <c r="U97" s="134">
        <f>IF(ISBLANK(Governance_Clauses_by_Source!R97),0,$G97)*2*3</f>
        <v>0</v>
      </c>
      <c r="V97" s="134">
        <f>IF(ISBLANK(Governance_Clauses_by_Source!S97),0,$G97)</f>
        <v>0</v>
      </c>
      <c r="W97" s="134">
        <f>IF(ISBLANK(Governance_Clauses_by_Source!T97),0,$G97)*2*3</f>
        <v>0.60000000000000009</v>
      </c>
      <c r="X97" s="134">
        <f>IF(ISBLANK(Governance_Clauses_by_Source!U97),0,$G97)</f>
        <v>0</v>
      </c>
      <c r="Y97" s="134">
        <f>IF(ISBLANK(Governance_Clauses_by_Source!V97),0,$G97)</f>
        <v>0</v>
      </c>
      <c r="Z97" s="134">
        <f>IF(ISBLANK(Governance_Clauses_by_Source!W97),0,$G97)</f>
        <v>0</v>
      </c>
      <c r="AA97" s="134">
        <f>IF(ISBLANK(Governance_Clauses_by_Source!X97),0,$G97)</f>
        <v>0</v>
      </c>
      <c r="AB97" s="134">
        <f>IF(ISBLANK(Governance_Clauses_by_Source!Y97),0,$G97)</f>
        <v>0</v>
      </c>
      <c r="AC97" s="134">
        <f>IF(ISBLANK(Governance_Clauses_by_Source!Z97),0,$G97)</f>
        <v>0</v>
      </c>
      <c r="AD97" s="134">
        <f>IF(ISBLANK(Governance_Clauses_by_Source!AA97),0,$G97)</f>
        <v>0</v>
      </c>
      <c r="AE97" s="134">
        <f>IF(ISBLANK(Governance_Clauses_by_Source!AB97),0,$G97)</f>
        <v>0</v>
      </c>
      <c r="AF97" s="134">
        <f>IF(ISBLANK(Governance_Clauses_by_Source!AC97),0,$G97)</f>
        <v>0</v>
      </c>
      <c r="AG97" s="134">
        <f>IF(ISBLANK(Governance_Clauses_by_Source!AD97),0,$G97)</f>
        <v>0</v>
      </c>
      <c r="AH97" s="134">
        <f>IF(ISBLANK(Governance_Clauses_by_Source!AE97),0,$G97)*2*3.5</f>
        <v>0.70000000000000007</v>
      </c>
      <c r="AI97" s="134">
        <f>IF(ISBLANK(Governance_Clauses_by_Source!AF97),0,$G97)</f>
        <v>0</v>
      </c>
      <c r="AJ97" s="134">
        <f>IF(ISBLANK(Governance_Clauses_by_Source!AG97),0,$G97)</f>
        <v>0</v>
      </c>
      <c r="AK97" s="134">
        <f>IF(ISBLANK(Governance_Clauses_by_Source!AH97),0,$G97)</f>
        <v>0</v>
      </c>
      <c r="AL97" s="134">
        <f>IF(ISBLANK(Governance_Clauses_by_Source!AI97),0,$G97)</f>
        <v>0</v>
      </c>
      <c r="AM97" s="134">
        <f>IF(ISBLANK(Governance_Clauses_by_Source!AJ97),0,$G97)</f>
        <v>0</v>
      </c>
      <c r="AN97" s="134">
        <f>IF(ISBLANK(Governance_Clauses_by_Source!AK97),0,$G97)*1*1.01</f>
        <v>0.10100000000000001</v>
      </c>
      <c r="AO97" s="134">
        <f>IF(ISBLANK(Governance_Clauses_by_Source!AL97),0,$G97)</f>
        <v>0</v>
      </c>
      <c r="AP97" s="134">
        <f>IF(ISBLANK(Governance_Clauses_by_Source!AM97),0,$G97)*1.5*1.5</f>
        <v>0.22500000000000003</v>
      </c>
      <c r="AQ97" s="134">
        <f>IF(ISBLANK(Governance_Clauses_by_Source!AN97),0,$G97)*2*2</f>
        <v>0.4</v>
      </c>
      <c r="AR97" s="134">
        <f>IF(ISBLANK(Governance_Clauses_by_Source!AO97),0,$G97)</f>
        <v>0</v>
      </c>
      <c r="AS97" s="134">
        <f>IF(ISBLANK(Governance_Clauses_by_Source!AP97),0,$G97)*1*1.01</f>
        <v>0.10100000000000001</v>
      </c>
      <c r="AT97" s="134">
        <f>IF(ISBLANK(Governance_Clauses_by_Source!AQ97),0,$G97)</f>
        <v>0</v>
      </c>
      <c r="AU97" s="134">
        <f>IF(ISBLANK(Governance_Clauses_by_Source!AR97),0,$G97)*2*2.5</f>
        <v>0.5</v>
      </c>
      <c r="AV97" s="134">
        <f>IF(ISBLANK(Governance_Clauses_by_Source!AS97),0,$G97)*2*2.5</f>
        <v>0.5</v>
      </c>
      <c r="AW97" s="134">
        <f>IF(ISBLANK(Governance_Clauses_by_Source!AT97),0,$G97)*1.5*2</f>
        <v>0.30000000000000004</v>
      </c>
      <c r="AX97" s="134">
        <f>IF(ISBLANK(Governance_Clauses_by_Source!AU97),0,$G97)</f>
        <v>0</v>
      </c>
      <c r="AY97" s="134">
        <f>IF(ISBLANK(Governance_Clauses_by_Source!AV97),0,$G97)</f>
        <v>0</v>
      </c>
      <c r="AZ97" s="134">
        <f>IF(ISBLANK(Governance_Clauses_by_Source!AW97),0,$G97)</f>
        <v>0</v>
      </c>
      <c r="BA97" s="134">
        <f>IF(ISBLANK(Governance_Clauses_by_Source!AX97),0,$G97)</f>
        <v>0</v>
      </c>
      <c r="BB97" s="134">
        <f>IF(ISBLANK(Governance_Clauses_by_Source!AY97),0,$G97)</f>
        <v>0</v>
      </c>
      <c r="BC97" s="134">
        <f>IF(ISBLANK(Governance_Clauses_by_Source!AZ97),0,$G97)</f>
        <v>0</v>
      </c>
      <c r="BD97" s="134">
        <f>IF(ISBLANK(Governance_Clauses_by_Source!BA97),0,$G97)</f>
        <v>0</v>
      </c>
      <c r="BE97" s="134">
        <f>IF(ISBLANK(Governance_Clauses_by_Source!BB97),0,$G97)</f>
        <v>0</v>
      </c>
      <c r="BF97" s="134">
        <f>IF(ISBLANK(Governance_Clauses_by_Source!BC97),0,$G97)</f>
        <v>0</v>
      </c>
      <c r="BG97" s="134">
        <f>IF(ISBLANK(Governance_Clauses_by_Source!BD97),0,$G97)</f>
        <v>0</v>
      </c>
      <c r="BH97" s="134">
        <f>IF(ISBLANK(Governance_Clauses_by_Source!BE97),0,$G97)</f>
        <v>0</v>
      </c>
      <c r="BI97" s="134">
        <f>IF(ISBLANK(Governance_Clauses_by_Source!BF97),0,$G97)</f>
        <v>0</v>
      </c>
      <c r="BJ97" s="134">
        <f>IF(ISBLANK(Governance_Clauses_by_Source!BG97),0,$G97)</f>
        <v>0</v>
      </c>
      <c r="BK97" s="134">
        <f>IF(ISBLANK(Governance_Clauses_by_Source!BH97),0,$G97)</f>
        <v>0</v>
      </c>
      <c r="BL97" s="134">
        <f>IF(ISBLANK(Governance_Clauses_by_Source!BI97),0,$G97)</f>
        <v>0</v>
      </c>
      <c r="BM97" s="134">
        <f>IF(ISBLANK(Governance_Clauses_by_Source!BJ97),0,$G97)</f>
        <v>0</v>
      </c>
      <c r="BN97" s="134">
        <f>IF(ISBLANK(Governance_Clauses_by_Source!BK97),0,$G97)*3*4</f>
        <v>1.2000000000000002</v>
      </c>
      <c r="BO97" s="134">
        <f>IF(ISBLANK(Governance_Clauses_by_Source!BL97),0,$G97)</f>
        <v>0</v>
      </c>
      <c r="BP97" s="134">
        <f>IF(ISBLANK(Governance_Clauses_by_Source!BM97),0,$G97)</f>
        <v>0</v>
      </c>
      <c r="BQ97" s="134">
        <f>IF(ISBLANK(Governance_Clauses_by_Source!BN97),0,$G97)</f>
        <v>0</v>
      </c>
      <c r="BR97" s="134">
        <f>IF(ISBLANK(Governance_Clauses_by_Source!BO97),0,$G97)</f>
        <v>0</v>
      </c>
      <c r="BS97" s="134">
        <f>IF(ISBLANK(Governance_Clauses_by_Source!BP97),0,$G97)</f>
        <v>0</v>
      </c>
      <c r="BT97" s="134">
        <f>IF(ISBLANK(Governance_Clauses_by_Source!BQ97),0,$G97)*3*3</f>
        <v>0.90000000000000013</v>
      </c>
      <c r="BU97" s="134">
        <f>IF(ISBLANK(Governance_Clauses_by_Source!BR97),0,$G97)</f>
        <v>0</v>
      </c>
      <c r="BV97" s="134">
        <f>IF(ISBLANK(Governance_Clauses_by_Source!BS97),0,$G97)*3*3</f>
        <v>0.90000000000000013</v>
      </c>
      <c r="BW97" s="134">
        <f>IF(ISBLANK(Governance_Clauses_by_Source!BT97),0,$G97)</f>
        <v>0</v>
      </c>
      <c r="BX97" s="134">
        <f>IF(ISBLANK(Governance_Clauses_by_Source!BU97),0,$G97)*4*3</f>
        <v>1.2000000000000002</v>
      </c>
      <c r="BY97" s="134">
        <f>IF(ISBLANK(Governance_Clauses_by_Source!BV97),0,$G97)</f>
        <v>0</v>
      </c>
      <c r="BZ97" s="134">
        <f>IF(ISBLANK(Governance_Clauses_by_Source!BW97),0,$G97)</f>
        <v>0</v>
      </c>
      <c r="CA97" s="134">
        <f>IF(ISBLANK(Governance_Clauses_by_Source!BX97),0,$G97)</f>
        <v>0</v>
      </c>
      <c r="CB97" s="134">
        <f>IF(ISBLANK(Governance_Clauses_by_Source!BY97),0,$G97)</f>
        <v>0</v>
      </c>
      <c r="CC97" s="134">
        <f>IF(ISBLANK(Governance_Clauses_by_Source!BZ97),0,$G97)*1*1.01</f>
        <v>0.10100000000000001</v>
      </c>
      <c r="CD97" s="134">
        <f>IF(ISBLANK(Governance_Clauses_by_Source!CA97),0,$G97)</f>
        <v>0</v>
      </c>
      <c r="CE97" s="134">
        <f>IF(ISBLANK(Governance_Clauses_by_Source!CB97),0,$G97)*4*4</f>
        <v>1.6</v>
      </c>
      <c r="CF97" s="134">
        <f>IF(ISBLANK(Governance_Clauses_by_Source!CC97),0,$G97)</f>
        <v>0</v>
      </c>
      <c r="CG97" s="134">
        <f>IF(ISBLANK(Governance_Clauses_by_Source!CD97),0,$G97)</f>
        <v>0</v>
      </c>
      <c r="CH97" s="134">
        <f>IF(ISBLANK(Governance_Clauses_by_Source!CE97),0,$G97)</f>
        <v>0</v>
      </c>
      <c r="CI97" s="134">
        <f>IF(ISBLANK(Governance_Clauses_by_Source!CF97),0,$G97)</f>
        <v>0</v>
      </c>
      <c r="CJ97" s="134">
        <f>IF(ISBLANK(Governance_Clauses_by_Source!CG97),0,$G97)</f>
        <v>0</v>
      </c>
      <c r="CK97" s="134">
        <f>IF(ISBLANK(Governance_Clauses_by_Source!CH97),0,$G97)</f>
        <v>0</v>
      </c>
      <c r="CL97" s="134">
        <f>IF(ISBLANK(Governance_Clauses_by_Source!CI97),0,$G97)</f>
        <v>0</v>
      </c>
      <c r="CM97" s="134">
        <f>IF(ISBLANK(Governance_Clauses_by_Source!CJ97),0,$G97)</f>
        <v>0</v>
      </c>
      <c r="CN97" s="134">
        <f>IF(ISBLANK(Governance_Clauses_by_Source!CK97),0,$G97)</f>
        <v>0</v>
      </c>
      <c r="CO97" s="134">
        <f>IF(ISBLANK(Governance_Clauses_by_Source!CL97),0,$G97)</f>
        <v>0</v>
      </c>
      <c r="CP97" s="134">
        <f>IF(ISBLANK(Governance_Clauses_by_Source!CM97),0,$G97)</f>
        <v>0</v>
      </c>
      <c r="CQ97" s="151">
        <f>IF(ISBLANK(Governance_Clauses_by_Source!CN97),0,$G97)</f>
        <v>0</v>
      </c>
    </row>
    <row r="98" spans="1:95">
      <c r="A98" s="2" t="s">
        <v>268</v>
      </c>
      <c r="B98" s="2" t="s">
        <v>567</v>
      </c>
      <c r="C98" s="2" t="s">
        <v>607</v>
      </c>
      <c r="D98" s="2" t="s">
        <v>354</v>
      </c>
      <c r="E98" s="2">
        <f t="shared" si="12"/>
        <v>2</v>
      </c>
      <c r="F98" s="2">
        <v>2</v>
      </c>
      <c r="G98" s="2">
        <f t="shared" si="15"/>
        <v>0.04</v>
      </c>
      <c r="H98" s="3" t="s">
        <v>1079</v>
      </c>
      <c r="I98" s="120">
        <f>IF(ISBLANK(Governance_Clauses_by_Source!F98),0,G98)</f>
        <v>0</v>
      </c>
      <c r="J98" s="134">
        <f>IF(ISBLANK(Governance_Clauses_by_Source!G98),0,$G98)</f>
        <v>0</v>
      </c>
      <c r="K98" s="134">
        <f>IF(ISBLANK(Governance_Clauses_by_Source!H98),0,$G98)</f>
        <v>0</v>
      </c>
      <c r="L98" s="134">
        <f>IF(ISBLANK(Governance_Clauses_by_Source!I98),0,$G98)</f>
        <v>0</v>
      </c>
      <c r="M98" s="134">
        <f>IF(ISBLANK(Governance_Clauses_by_Source!J98),0,$G98)</f>
        <v>0</v>
      </c>
      <c r="N98" s="134">
        <f>IF(ISBLANK(Governance_Clauses_by_Source!K98),0,$G98)</f>
        <v>0</v>
      </c>
      <c r="O98" s="134">
        <f>IF(ISBLANK(Governance_Clauses_by_Source!L98),0,$G98)</f>
        <v>0</v>
      </c>
      <c r="P98" s="134">
        <f>IF(ISBLANK(Governance_Clauses_by_Source!M98),0,$G98)</f>
        <v>0</v>
      </c>
      <c r="Q98" s="134">
        <f>IF(ISBLANK(Governance_Clauses_by_Source!N98),0,$G98)</f>
        <v>0</v>
      </c>
      <c r="R98" s="134">
        <f>IF(ISBLANK(Governance_Clauses_by_Source!O98),0,$G98)</f>
        <v>0</v>
      </c>
      <c r="S98" s="134">
        <f>IF(ISBLANK(Governance_Clauses_by_Source!P98),0,$G98)</f>
        <v>0</v>
      </c>
      <c r="T98" s="134">
        <f>IF(ISBLANK(Governance_Clauses_by_Source!Q98),0,$G98)</f>
        <v>0</v>
      </c>
      <c r="U98" s="134">
        <f>IF(ISBLANK(Governance_Clauses_by_Source!R98),0,$G98)</f>
        <v>0</v>
      </c>
      <c r="V98" s="134">
        <f>IF(ISBLANK(Governance_Clauses_by_Source!S98),0,$G98)</f>
        <v>0</v>
      </c>
      <c r="W98" s="134">
        <f>IF(ISBLANK(Governance_Clauses_by_Source!T98),0,$G98)</f>
        <v>0</v>
      </c>
      <c r="X98" s="134">
        <f>IF(ISBLANK(Governance_Clauses_by_Source!U98),0,$G98)</f>
        <v>0</v>
      </c>
      <c r="Y98" s="134">
        <f>IF(ISBLANK(Governance_Clauses_by_Source!V98),0,$G98)</f>
        <v>0</v>
      </c>
      <c r="Z98" s="134">
        <f>IF(ISBLANK(Governance_Clauses_by_Source!W98),0,$G98)</f>
        <v>0</v>
      </c>
      <c r="AA98" s="134">
        <f>IF(ISBLANK(Governance_Clauses_by_Source!X98),0,$G98)</f>
        <v>0</v>
      </c>
      <c r="AB98" s="134">
        <f>IF(ISBLANK(Governance_Clauses_by_Source!Y98),0,$G98)</f>
        <v>0</v>
      </c>
      <c r="AC98" s="134">
        <f>IF(ISBLANK(Governance_Clauses_by_Source!Z98),0,$G98)</f>
        <v>0</v>
      </c>
      <c r="AD98" s="134">
        <f>IF(ISBLANK(Governance_Clauses_by_Source!AA98),0,$G98)</f>
        <v>0</v>
      </c>
      <c r="AE98" s="134">
        <f>IF(ISBLANK(Governance_Clauses_by_Source!AB98),0,$G98)</f>
        <v>0</v>
      </c>
      <c r="AF98" s="134">
        <f>IF(ISBLANK(Governance_Clauses_by_Source!AC98),0,$G98)</f>
        <v>0</v>
      </c>
      <c r="AG98" s="134">
        <f>IF(ISBLANK(Governance_Clauses_by_Source!AD98),0,$G98)</f>
        <v>0</v>
      </c>
      <c r="AH98" s="134">
        <f>IF(ISBLANK(Governance_Clauses_by_Source!AE98),0,$G98)</f>
        <v>0</v>
      </c>
      <c r="AI98" s="134">
        <f>IF(ISBLANK(Governance_Clauses_by_Source!AF98),0,$G98)</f>
        <v>0</v>
      </c>
      <c r="AJ98" s="134">
        <f>IF(ISBLANK(Governance_Clauses_by_Source!AG98),0,$G98)</f>
        <v>0</v>
      </c>
      <c r="AK98" s="134">
        <f>IF(ISBLANK(Governance_Clauses_by_Source!AH98),0,$G98)</f>
        <v>0</v>
      </c>
      <c r="AL98" s="134">
        <f>IF(ISBLANK(Governance_Clauses_by_Source!AI98),0,$G98)</f>
        <v>0</v>
      </c>
      <c r="AM98" s="134">
        <f>IF(ISBLANK(Governance_Clauses_by_Source!AJ98),0,$G98)</f>
        <v>0</v>
      </c>
      <c r="AN98" s="134">
        <f>IF(ISBLANK(Governance_Clauses_by_Source!AK98),0,$G98)</f>
        <v>0</v>
      </c>
      <c r="AO98" s="134">
        <f>IF(ISBLANK(Governance_Clauses_by_Source!AL98),0,$G98)</f>
        <v>0</v>
      </c>
      <c r="AP98" s="134">
        <f>IF(ISBLANK(Governance_Clauses_by_Source!AM98),0,$G98)</f>
        <v>0</v>
      </c>
      <c r="AQ98" s="134">
        <f>IF(ISBLANK(Governance_Clauses_by_Source!AN98),0,$G98)</f>
        <v>0</v>
      </c>
      <c r="AR98" s="134">
        <f>IF(ISBLANK(Governance_Clauses_by_Source!AO98),0,$G98)</f>
        <v>0</v>
      </c>
      <c r="AS98" s="134">
        <f>IF(ISBLANK(Governance_Clauses_by_Source!AP98),0,$G98)</f>
        <v>0</v>
      </c>
      <c r="AT98" s="134">
        <f>IF(ISBLANK(Governance_Clauses_by_Source!AQ98),0,$G98)</f>
        <v>0</v>
      </c>
      <c r="AU98" s="134">
        <f>IF(ISBLANK(Governance_Clauses_by_Source!AR98),0,$G98)</f>
        <v>0</v>
      </c>
      <c r="AV98" s="134">
        <f>IF(ISBLANK(Governance_Clauses_by_Source!AS98),0,$G98)</f>
        <v>0</v>
      </c>
      <c r="AW98" s="134">
        <f>IF(ISBLANK(Governance_Clauses_by_Source!AT98),0,$G98)</f>
        <v>0</v>
      </c>
      <c r="AX98" s="134">
        <f>IF(ISBLANK(Governance_Clauses_by_Source!AU98),0,$G98)</f>
        <v>0</v>
      </c>
      <c r="AY98" s="134">
        <f>IF(ISBLANK(Governance_Clauses_by_Source!AV98),0,$G98)</f>
        <v>0</v>
      </c>
      <c r="AZ98" s="134">
        <f>IF(ISBLANK(Governance_Clauses_by_Source!AW98),0,$G98)</f>
        <v>0</v>
      </c>
      <c r="BA98" s="134">
        <f>IF(ISBLANK(Governance_Clauses_by_Source!AX98),0,$G98)</f>
        <v>0</v>
      </c>
      <c r="BB98" s="134">
        <f>IF(ISBLANK(Governance_Clauses_by_Source!AY98),0,$G98)</f>
        <v>0</v>
      </c>
      <c r="BC98" s="134">
        <f>IF(ISBLANK(Governance_Clauses_by_Source!AZ98),0,$G98)</f>
        <v>0</v>
      </c>
      <c r="BD98" s="134">
        <f>IF(ISBLANK(Governance_Clauses_by_Source!BA98),0,$G98)</f>
        <v>0</v>
      </c>
      <c r="BE98" s="134">
        <f>IF(ISBLANK(Governance_Clauses_by_Source!BB98),0,$G98)</f>
        <v>0</v>
      </c>
      <c r="BF98" s="134">
        <f>IF(ISBLANK(Governance_Clauses_by_Source!BC98),0,$G98)</f>
        <v>0</v>
      </c>
      <c r="BG98" s="134">
        <f>IF(ISBLANK(Governance_Clauses_by_Source!BD98),0,$G98)</f>
        <v>0</v>
      </c>
      <c r="BH98" s="134">
        <f>IF(ISBLANK(Governance_Clauses_by_Source!BE98),0,$G98)</f>
        <v>0</v>
      </c>
      <c r="BI98" s="134">
        <f>IF(ISBLANK(Governance_Clauses_by_Source!BF98),0,$G98)</f>
        <v>0</v>
      </c>
      <c r="BJ98" s="134">
        <f>IF(ISBLANK(Governance_Clauses_by_Source!BG98),0,$G98)</f>
        <v>0</v>
      </c>
      <c r="BK98" s="134">
        <f>IF(ISBLANK(Governance_Clauses_by_Source!BH98),0,$G98)</f>
        <v>0</v>
      </c>
      <c r="BL98" s="134">
        <f>IF(ISBLANK(Governance_Clauses_by_Source!BI98),0,$G98)</f>
        <v>0</v>
      </c>
      <c r="BM98" s="134">
        <f>IF(ISBLANK(Governance_Clauses_by_Source!BJ98),0,$G98)</f>
        <v>0</v>
      </c>
      <c r="BN98" s="134">
        <f>IF(ISBLANK(Governance_Clauses_by_Source!BK98),0,$G98)</f>
        <v>0</v>
      </c>
      <c r="BO98" s="134">
        <f>IF(ISBLANK(Governance_Clauses_by_Source!BL98),0,$G98)</f>
        <v>0</v>
      </c>
      <c r="BP98" s="134">
        <f>IF(ISBLANK(Governance_Clauses_by_Source!BM98),0,$G98)</f>
        <v>0</v>
      </c>
      <c r="BQ98" s="134">
        <f>IF(ISBLANK(Governance_Clauses_by_Source!BN98),0,$G98)</f>
        <v>0</v>
      </c>
      <c r="BR98" s="134">
        <f>IF(ISBLANK(Governance_Clauses_by_Source!BO98),0,$G98)</f>
        <v>0</v>
      </c>
      <c r="BS98" s="134">
        <f>IF(ISBLANK(Governance_Clauses_by_Source!BP98),0,$G98)</f>
        <v>0</v>
      </c>
      <c r="BT98" s="134">
        <f>IF(ISBLANK(Governance_Clauses_by_Source!BQ98),0,$G98)*3*3</f>
        <v>0.36</v>
      </c>
      <c r="BU98" s="134">
        <f>IF(ISBLANK(Governance_Clauses_by_Source!BR98),0,$G98)</f>
        <v>0</v>
      </c>
      <c r="BV98" s="134">
        <f>IF(ISBLANK(Governance_Clauses_by_Source!BS98),0,$G98)*3*3</f>
        <v>0.36</v>
      </c>
      <c r="BW98" s="134">
        <f>IF(ISBLANK(Governance_Clauses_by_Source!BT98),0,$G98)</f>
        <v>0</v>
      </c>
      <c r="BX98" s="134">
        <f>IF(ISBLANK(Governance_Clauses_by_Source!BU98),0,$G98)</f>
        <v>0</v>
      </c>
      <c r="BY98" s="134">
        <f>IF(ISBLANK(Governance_Clauses_by_Source!BV98),0,$G98)</f>
        <v>0</v>
      </c>
      <c r="BZ98" s="134">
        <f>IF(ISBLANK(Governance_Clauses_by_Source!BW98),0,$G98)</f>
        <v>0</v>
      </c>
      <c r="CA98" s="134">
        <f>IF(ISBLANK(Governance_Clauses_by_Source!BX98),0,$G98)</f>
        <v>0</v>
      </c>
      <c r="CB98" s="134">
        <f>IF(ISBLANK(Governance_Clauses_by_Source!BY98),0,$G98)</f>
        <v>0</v>
      </c>
      <c r="CC98" s="134">
        <f>IF(ISBLANK(Governance_Clauses_by_Source!BZ98),0,$G98)</f>
        <v>0</v>
      </c>
      <c r="CD98" s="134">
        <f>IF(ISBLANK(Governance_Clauses_by_Source!CA98),0,$G98)</f>
        <v>0</v>
      </c>
      <c r="CE98" s="134">
        <f>IF(ISBLANK(Governance_Clauses_by_Source!CB98),0,$G98)</f>
        <v>0</v>
      </c>
      <c r="CF98" s="134">
        <f>IF(ISBLANK(Governance_Clauses_by_Source!CC98),0,$G98)</f>
        <v>0</v>
      </c>
      <c r="CG98" s="134">
        <f>IF(ISBLANK(Governance_Clauses_by_Source!CD98),0,$G98)</f>
        <v>0</v>
      </c>
      <c r="CH98" s="134">
        <f>IF(ISBLANK(Governance_Clauses_by_Source!CE98),0,$G98)</f>
        <v>0</v>
      </c>
      <c r="CI98" s="134">
        <f>IF(ISBLANK(Governance_Clauses_by_Source!CF98),0,$G98)</f>
        <v>0</v>
      </c>
      <c r="CJ98" s="134">
        <f>IF(ISBLANK(Governance_Clauses_by_Source!CG98),0,$G98)</f>
        <v>0</v>
      </c>
      <c r="CK98" s="134">
        <f>IF(ISBLANK(Governance_Clauses_by_Source!CH98),0,$G98)</f>
        <v>0</v>
      </c>
      <c r="CL98" s="134">
        <f>IF(ISBLANK(Governance_Clauses_by_Source!CI98),0,$G98)</f>
        <v>0</v>
      </c>
      <c r="CM98" s="134">
        <f>IF(ISBLANK(Governance_Clauses_by_Source!CJ98),0,$G98)</f>
        <v>0</v>
      </c>
      <c r="CN98" s="134">
        <f>IF(ISBLANK(Governance_Clauses_by_Source!CK98),0,$G98)</f>
        <v>0</v>
      </c>
      <c r="CO98" s="134">
        <f>IF(ISBLANK(Governance_Clauses_by_Source!CL98),0,$G98)</f>
        <v>0</v>
      </c>
      <c r="CP98" s="134">
        <f>IF(ISBLANK(Governance_Clauses_by_Source!CM98),0,$G98)</f>
        <v>0</v>
      </c>
      <c r="CQ98" s="151">
        <f>IF(ISBLANK(Governance_Clauses_by_Source!CN98),0,$G98)</f>
        <v>0</v>
      </c>
    </row>
    <row r="99" spans="1:95">
      <c r="A99" s="2" t="s">
        <v>268</v>
      </c>
      <c r="B99" s="2" t="s">
        <v>570</v>
      </c>
      <c r="C99" s="2" t="s">
        <v>311</v>
      </c>
      <c r="D99" s="2" t="s">
        <v>356</v>
      </c>
      <c r="E99" s="2">
        <f t="shared" si="12"/>
        <v>8</v>
      </c>
      <c r="F99" s="2">
        <v>5</v>
      </c>
      <c r="G99" s="2">
        <f t="shared" si="15"/>
        <v>0.1</v>
      </c>
      <c r="H99" s="3" t="s">
        <v>1253</v>
      </c>
      <c r="I99" s="120">
        <f>IF(ISBLANK(Governance_Clauses_by_Source!F99),0,G99)</f>
        <v>0</v>
      </c>
      <c r="J99" s="134">
        <f>IF(ISBLANK(Governance_Clauses_by_Source!G99),0,$G99)</f>
        <v>0</v>
      </c>
      <c r="K99" s="134">
        <f>IF(ISBLANK(Governance_Clauses_by_Source!H99),0,$G99)</f>
        <v>0</v>
      </c>
      <c r="L99" s="134">
        <f>IF(ISBLANK(Governance_Clauses_by_Source!I99),0,$G99)</f>
        <v>0</v>
      </c>
      <c r="M99" s="134">
        <f>IF(ISBLANK(Governance_Clauses_by_Source!J99),0,$G99)</f>
        <v>0</v>
      </c>
      <c r="N99" s="134">
        <f>IF(ISBLANK(Governance_Clauses_by_Source!K99),0,$G99)</f>
        <v>0</v>
      </c>
      <c r="O99" s="134">
        <f>IF(ISBLANK(Governance_Clauses_by_Source!L99),0,$G99)</f>
        <v>0</v>
      </c>
      <c r="P99" s="134">
        <f>IF(ISBLANK(Governance_Clauses_by_Source!M99),0,$G99)*1*1.01</f>
        <v>0.10100000000000001</v>
      </c>
      <c r="Q99" s="134">
        <f>IF(ISBLANK(Governance_Clauses_by_Source!N99),0,$G99)</f>
        <v>0</v>
      </c>
      <c r="R99" s="134">
        <f>IF(ISBLANK(Governance_Clauses_by_Source!O99),0,$G99)</f>
        <v>0</v>
      </c>
      <c r="S99" s="134">
        <f>IF(ISBLANK(Governance_Clauses_by_Source!P99),0,$G99)</f>
        <v>0</v>
      </c>
      <c r="T99" s="134">
        <f>IF(ISBLANK(Governance_Clauses_by_Source!Q99),0,$G99)*2*2</f>
        <v>0.4</v>
      </c>
      <c r="U99" s="134">
        <f>IF(ISBLANK(Governance_Clauses_by_Source!R99),0,$G99)*2*2</f>
        <v>0</v>
      </c>
      <c r="V99" s="134">
        <f>IF(ISBLANK(Governance_Clauses_by_Source!S99),0,$G99)</f>
        <v>0</v>
      </c>
      <c r="W99" s="134">
        <f>IF(ISBLANK(Governance_Clauses_by_Source!T99),0,$G99)*3*3</f>
        <v>0.90000000000000013</v>
      </c>
      <c r="X99" s="134">
        <f>IF(ISBLANK(Governance_Clauses_by_Source!U99),0,$G99)</f>
        <v>0</v>
      </c>
      <c r="Y99" s="134">
        <f>IF(ISBLANK(Governance_Clauses_by_Source!V99),0,$G99)</f>
        <v>0</v>
      </c>
      <c r="Z99" s="134">
        <f>IF(ISBLANK(Governance_Clauses_by_Source!W99),0,$G99)</f>
        <v>0</v>
      </c>
      <c r="AA99" s="134">
        <f>IF(ISBLANK(Governance_Clauses_by_Source!X99),0,$G99)</f>
        <v>0</v>
      </c>
      <c r="AB99" s="134">
        <f>IF(ISBLANK(Governance_Clauses_by_Source!Y99),0,$G99)</f>
        <v>0</v>
      </c>
      <c r="AC99" s="134">
        <f>IF(ISBLANK(Governance_Clauses_by_Source!Z99),0,$G99)</f>
        <v>0</v>
      </c>
      <c r="AD99" s="134">
        <f>IF(ISBLANK(Governance_Clauses_by_Source!AA99),0,$G99)</f>
        <v>0</v>
      </c>
      <c r="AE99" s="134">
        <f>IF(ISBLANK(Governance_Clauses_by_Source!AB99),0,$G99)</f>
        <v>0</v>
      </c>
      <c r="AF99" s="134">
        <f>IF(ISBLANK(Governance_Clauses_by_Source!AC99),0,$G99)</f>
        <v>0</v>
      </c>
      <c r="AG99" s="134">
        <f>IF(ISBLANK(Governance_Clauses_by_Source!AD99),0,$G99)</f>
        <v>0</v>
      </c>
      <c r="AH99" s="134">
        <f>IF(ISBLANK(Governance_Clauses_by_Source!AE99),0,$G99)*3*3.5</f>
        <v>1.0500000000000003</v>
      </c>
      <c r="AI99" s="134">
        <f>IF(ISBLANK(Governance_Clauses_by_Source!AF99),0,$G99)</f>
        <v>0</v>
      </c>
      <c r="AJ99" s="134">
        <f>IF(ISBLANK(Governance_Clauses_by_Source!AG99),0,$G99)</f>
        <v>0</v>
      </c>
      <c r="AK99" s="134">
        <f>IF(ISBLANK(Governance_Clauses_by_Source!AH99),0,$G99)</f>
        <v>0</v>
      </c>
      <c r="AL99" s="134">
        <f>IF(ISBLANK(Governance_Clauses_by_Source!AI99),0,$G99)</f>
        <v>0</v>
      </c>
      <c r="AM99" s="134">
        <f>IF(ISBLANK(Governance_Clauses_by_Source!AJ99),0,$G99)</f>
        <v>0</v>
      </c>
      <c r="AN99" s="134">
        <f>IF(ISBLANK(Governance_Clauses_by_Source!AK99),0,$G99)</f>
        <v>0</v>
      </c>
      <c r="AO99" s="134">
        <f>IF(ISBLANK(Governance_Clauses_by_Source!AL99),0,$G99)</f>
        <v>0</v>
      </c>
      <c r="AP99" s="134">
        <f>IF(ISBLANK(Governance_Clauses_by_Source!AM99),0,$G99)</f>
        <v>0</v>
      </c>
      <c r="AQ99" s="134">
        <f>IF(ISBLANK(Governance_Clauses_by_Source!AN99),0,$G99)*1*1.5</f>
        <v>0.15000000000000002</v>
      </c>
      <c r="AR99" s="134">
        <f>IF(ISBLANK(Governance_Clauses_by_Source!AO99),0,$G99)</f>
        <v>0</v>
      </c>
      <c r="AS99" s="134">
        <f>IF(ISBLANK(Governance_Clauses_by_Source!AP99),0,$G99)*2*2.5</f>
        <v>0.5</v>
      </c>
      <c r="AT99" s="134">
        <f>IF(ISBLANK(Governance_Clauses_by_Source!AQ99),0,$G99)</f>
        <v>0</v>
      </c>
      <c r="AU99" s="134">
        <f>IF(ISBLANK(Governance_Clauses_by_Source!AR99),0,$G99)</f>
        <v>0</v>
      </c>
      <c r="AV99" s="134">
        <f>IF(ISBLANK(Governance_Clauses_by_Source!AS99),0,$G99)</f>
        <v>0</v>
      </c>
      <c r="AW99" s="134">
        <f>IF(ISBLANK(Governance_Clauses_by_Source!AT99),0,$G99)</f>
        <v>0</v>
      </c>
      <c r="AX99" s="134">
        <f>IF(ISBLANK(Governance_Clauses_by_Source!AU99),0,$G99)</f>
        <v>0</v>
      </c>
      <c r="AY99" s="134">
        <f>IF(ISBLANK(Governance_Clauses_by_Source!AV99),0,$G99)</f>
        <v>0</v>
      </c>
      <c r="AZ99" s="134">
        <f>IF(ISBLANK(Governance_Clauses_by_Source!AW99),0,$G99)</f>
        <v>0</v>
      </c>
      <c r="BA99" s="134">
        <f>IF(ISBLANK(Governance_Clauses_by_Source!AX99),0,$G99)</f>
        <v>0</v>
      </c>
      <c r="BB99" s="134">
        <f>IF(ISBLANK(Governance_Clauses_by_Source!AY99),0,$G99)</f>
        <v>0</v>
      </c>
      <c r="BC99" s="134">
        <f>IF(ISBLANK(Governance_Clauses_by_Source!AZ99),0,$G99)</f>
        <v>0</v>
      </c>
      <c r="BD99" s="134">
        <f>IF(ISBLANK(Governance_Clauses_by_Source!BA99),0,$G99)</f>
        <v>0</v>
      </c>
      <c r="BE99" s="134">
        <f>IF(ISBLANK(Governance_Clauses_by_Source!BB99),0,$G99)</f>
        <v>0</v>
      </c>
      <c r="BF99" s="134">
        <f>IF(ISBLANK(Governance_Clauses_by_Source!BC99),0,$G99)</f>
        <v>0</v>
      </c>
      <c r="BG99" s="134">
        <f>IF(ISBLANK(Governance_Clauses_by_Source!BD99),0,$G99)</f>
        <v>0</v>
      </c>
      <c r="BH99" s="134">
        <f>IF(ISBLANK(Governance_Clauses_by_Source!BE99),0,$G99)</f>
        <v>0</v>
      </c>
      <c r="BI99" s="134">
        <f>IF(ISBLANK(Governance_Clauses_by_Source!BF99),0,$G99)</f>
        <v>0</v>
      </c>
      <c r="BJ99" s="134">
        <f>IF(ISBLANK(Governance_Clauses_by_Source!BG99),0,$G99)</f>
        <v>0</v>
      </c>
      <c r="BK99" s="134">
        <f>IF(ISBLANK(Governance_Clauses_by_Source!BH99),0,$G99)</f>
        <v>0</v>
      </c>
      <c r="BL99" s="134">
        <f>IF(ISBLANK(Governance_Clauses_by_Source!BI99),0,$G99)</f>
        <v>0</v>
      </c>
      <c r="BM99" s="134">
        <f>IF(ISBLANK(Governance_Clauses_by_Source!BJ99),0,$G99)</f>
        <v>0</v>
      </c>
      <c r="BN99" s="134">
        <f>IF(ISBLANK(Governance_Clauses_by_Source!BK99),0,$G99)</f>
        <v>0</v>
      </c>
      <c r="BO99" s="134">
        <f>IF(ISBLANK(Governance_Clauses_by_Source!BL99),0,$G99)</f>
        <v>0</v>
      </c>
      <c r="BP99" s="134">
        <f>IF(ISBLANK(Governance_Clauses_by_Source!BM99),0,$G99)</f>
        <v>0</v>
      </c>
      <c r="BQ99" s="134">
        <f>IF(ISBLANK(Governance_Clauses_by_Source!BN99),0,$G99)</f>
        <v>0</v>
      </c>
      <c r="BR99" s="134">
        <f>IF(ISBLANK(Governance_Clauses_by_Source!BO99),0,$G99)</f>
        <v>0</v>
      </c>
      <c r="BS99" s="134">
        <f>IF(ISBLANK(Governance_Clauses_by_Source!BP99),0,$G99)</f>
        <v>0</v>
      </c>
      <c r="BT99" s="134">
        <f>IF(ISBLANK(Governance_Clauses_by_Source!BQ99),0,$G99)*4*3</f>
        <v>1.2000000000000002</v>
      </c>
      <c r="BU99" s="134">
        <f>IF(ISBLANK(Governance_Clauses_by_Source!BR99),0,$G99)</f>
        <v>0</v>
      </c>
      <c r="BV99" s="134">
        <f>IF(ISBLANK(Governance_Clauses_by_Source!BS99),0,$G99)</f>
        <v>0</v>
      </c>
      <c r="BW99" s="134">
        <f>IF(ISBLANK(Governance_Clauses_by_Source!BT99),0,$G99)</f>
        <v>0</v>
      </c>
      <c r="BX99" s="134">
        <f>IF(ISBLANK(Governance_Clauses_by_Source!BU99),0,$G99)</f>
        <v>0</v>
      </c>
      <c r="BY99" s="134">
        <f>IF(ISBLANK(Governance_Clauses_by_Source!BV99),0,$G99)</f>
        <v>0</v>
      </c>
      <c r="BZ99" s="134">
        <f>IF(ISBLANK(Governance_Clauses_by_Source!BW99),0,$G99)</f>
        <v>0</v>
      </c>
      <c r="CA99" s="134">
        <f>IF(ISBLANK(Governance_Clauses_by_Source!BX99),0,$G99)</f>
        <v>0</v>
      </c>
      <c r="CB99" s="134">
        <f>IF(ISBLANK(Governance_Clauses_by_Source!BY99),0,$G99)</f>
        <v>0</v>
      </c>
      <c r="CC99" s="134">
        <f>IF(ISBLANK(Governance_Clauses_by_Source!BZ99),0,$G99)</f>
        <v>0</v>
      </c>
      <c r="CD99" s="134">
        <f>IF(ISBLANK(Governance_Clauses_by_Source!CA99),0,$G99)</f>
        <v>0</v>
      </c>
      <c r="CE99" s="134">
        <f>IF(ISBLANK(Governance_Clauses_by_Source!CB99),0,$G99)*4*4</f>
        <v>1.6</v>
      </c>
      <c r="CF99" s="134">
        <f>IF(ISBLANK(Governance_Clauses_by_Source!CC99),0,$G99)</f>
        <v>0</v>
      </c>
      <c r="CG99" s="134">
        <f>IF(ISBLANK(Governance_Clauses_by_Source!CD99),0,$G99)</f>
        <v>0</v>
      </c>
      <c r="CH99" s="134">
        <f>IF(ISBLANK(Governance_Clauses_by_Source!CE99),0,$G99)</f>
        <v>0</v>
      </c>
      <c r="CI99" s="134">
        <f>IF(ISBLANK(Governance_Clauses_by_Source!CF99),0,$G99)</f>
        <v>0</v>
      </c>
      <c r="CJ99" s="134">
        <f>IF(ISBLANK(Governance_Clauses_by_Source!CG99),0,$G99)</f>
        <v>0</v>
      </c>
      <c r="CK99" s="134">
        <f>IF(ISBLANK(Governance_Clauses_by_Source!CH99),0,$G99)</f>
        <v>0</v>
      </c>
      <c r="CL99" s="134">
        <f>IF(ISBLANK(Governance_Clauses_by_Source!CI99),0,$G99)</f>
        <v>0</v>
      </c>
      <c r="CM99" s="134">
        <f>IF(ISBLANK(Governance_Clauses_by_Source!CJ99),0,$G99)</f>
        <v>0</v>
      </c>
      <c r="CN99" s="134">
        <f>IF(ISBLANK(Governance_Clauses_by_Source!CK99),0,$G99)</f>
        <v>0</v>
      </c>
      <c r="CO99" s="134">
        <f>IF(ISBLANK(Governance_Clauses_by_Source!CL99),0,$G99)</f>
        <v>0</v>
      </c>
      <c r="CP99" s="134">
        <f>IF(ISBLANK(Governance_Clauses_by_Source!CM99),0,$G99)</f>
        <v>0</v>
      </c>
      <c r="CQ99" s="151">
        <f>IF(ISBLANK(Governance_Clauses_by_Source!CN99),0,$G99)</f>
        <v>0</v>
      </c>
    </row>
    <row r="100" spans="1:95">
      <c r="A100" s="2" t="s">
        <v>268</v>
      </c>
      <c r="B100" s="2" t="s">
        <v>567</v>
      </c>
      <c r="C100" s="2" t="s">
        <v>273</v>
      </c>
      <c r="D100" s="2" t="s">
        <v>356</v>
      </c>
      <c r="E100" s="2">
        <f t="shared" si="12"/>
        <v>12</v>
      </c>
      <c r="F100" s="2">
        <v>5</v>
      </c>
      <c r="G100" s="2">
        <f t="shared" si="15"/>
        <v>0.1</v>
      </c>
      <c r="H100" s="3" t="s">
        <v>1302</v>
      </c>
      <c r="I100" s="120">
        <f>IF(ISBLANK(Governance_Clauses_by_Source!F100),0,G100)</f>
        <v>0</v>
      </c>
      <c r="J100" s="134">
        <f>IF(ISBLANK(Governance_Clauses_by_Source!G100),0,$G100)</f>
        <v>0</v>
      </c>
      <c r="K100" s="134">
        <f>IF(ISBLANK(Governance_Clauses_by_Source!H100),0,$G100)</f>
        <v>0</v>
      </c>
      <c r="L100" s="134">
        <f>IF(ISBLANK(Governance_Clauses_by_Source!I100),0,$G100)</f>
        <v>0</v>
      </c>
      <c r="M100" s="134">
        <f>IF(ISBLANK(Governance_Clauses_by_Source!J100),0,$G100)</f>
        <v>0</v>
      </c>
      <c r="N100" s="134">
        <f>IF(ISBLANK(Governance_Clauses_by_Source!K100),0,$G100)</f>
        <v>0</v>
      </c>
      <c r="O100" s="134">
        <f>IF(ISBLANK(Governance_Clauses_by_Source!L100),0,$G100)</f>
        <v>0</v>
      </c>
      <c r="P100" s="134">
        <f>IF(ISBLANK(Governance_Clauses_by_Source!M100),0,$G100)*1*1.01</f>
        <v>0.10100000000000001</v>
      </c>
      <c r="Q100" s="134">
        <f>IF(ISBLANK(Governance_Clauses_by_Source!N100),0,$G100)</f>
        <v>0</v>
      </c>
      <c r="R100" s="134">
        <f>IF(ISBLANK(Governance_Clauses_by_Source!O100),0,$G100)</f>
        <v>0</v>
      </c>
      <c r="S100" s="134">
        <f>IF(ISBLANK(Governance_Clauses_by_Source!P100),0,$G100)</f>
        <v>0</v>
      </c>
      <c r="T100" s="134">
        <f>IF(ISBLANK(Governance_Clauses_by_Source!Q100),0,$G100)*2*2</f>
        <v>0.4</v>
      </c>
      <c r="U100" s="134">
        <f>IF(ISBLANK(Governance_Clauses_by_Source!R100),0,$G100)*2*2</f>
        <v>0</v>
      </c>
      <c r="V100" s="134">
        <f>IF(ISBLANK(Governance_Clauses_by_Source!S100),0,$G100)</f>
        <v>0</v>
      </c>
      <c r="W100" s="134">
        <f>IF(ISBLANK(Governance_Clauses_by_Source!T100),0,$G100)*3*3</f>
        <v>0.90000000000000013</v>
      </c>
      <c r="X100" s="134">
        <f>IF(ISBLANK(Governance_Clauses_by_Source!U100),0,$G100)</f>
        <v>0</v>
      </c>
      <c r="Y100" s="134">
        <f>IF(ISBLANK(Governance_Clauses_by_Source!V100),0,$G100)</f>
        <v>0</v>
      </c>
      <c r="Z100" s="134">
        <f>IF(ISBLANK(Governance_Clauses_by_Source!W100),0,$G100)</f>
        <v>0</v>
      </c>
      <c r="AA100" s="134">
        <f>IF(ISBLANK(Governance_Clauses_by_Source!X100),0,$G100)</f>
        <v>0</v>
      </c>
      <c r="AB100" s="134">
        <f>IF(ISBLANK(Governance_Clauses_by_Source!Y100),0,$G100)</f>
        <v>0</v>
      </c>
      <c r="AC100" s="134">
        <f>IF(ISBLANK(Governance_Clauses_by_Source!Z100),0,$G100)</f>
        <v>0</v>
      </c>
      <c r="AD100" s="134">
        <f>IF(ISBLANK(Governance_Clauses_by_Source!AA100),0,$G100)</f>
        <v>0</v>
      </c>
      <c r="AE100" s="134">
        <f>IF(ISBLANK(Governance_Clauses_by_Source!AB100),0,$G100)</f>
        <v>0</v>
      </c>
      <c r="AF100" s="134">
        <f>IF(ISBLANK(Governance_Clauses_by_Source!AC100),0,$G100)</f>
        <v>0</v>
      </c>
      <c r="AG100" s="134">
        <f>IF(ISBLANK(Governance_Clauses_by_Source!AD100),0,$G100)</f>
        <v>0</v>
      </c>
      <c r="AH100" s="134">
        <f>IF(ISBLANK(Governance_Clauses_by_Source!AE100),0,$G100)*3*3.5</f>
        <v>1.0500000000000003</v>
      </c>
      <c r="AI100" s="134">
        <f>IF(ISBLANK(Governance_Clauses_by_Source!AF100),0,$G100)</f>
        <v>0</v>
      </c>
      <c r="AJ100" s="134">
        <f>IF(ISBLANK(Governance_Clauses_by_Source!AG100),0,$G100)</f>
        <v>0</v>
      </c>
      <c r="AK100" s="134">
        <f>IF(ISBLANK(Governance_Clauses_by_Source!AH100),0,$G100)</f>
        <v>0</v>
      </c>
      <c r="AL100" s="134">
        <f>IF(ISBLANK(Governance_Clauses_by_Source!AI100),0,$G100)</f>
        <v>0</v>
      </c>
      <c r="AM100" s="134">
        <f>IF(ISBLANK(Governance_Clauses_by_Source!AJ100),0,$G100)</f>
        <v>0</v>
      </c>
      <c r="AN100" s="134">
        <f>IF(ISBLANK(Governance_Clauses_by_Source!AK100),0,$G100)*1.5*2</f>
        <v>0.30000000000000004</v>
      </c>
      <c r="AO100" s="134">
        <f>IF(ISBLANK(Governance_Clauses_by_Source!AL100),0,$G100)</f>
        <v>0</v>
      </c>
      <c r="AP100" s="134">
        <f>IF(ISBLANK(Governance_Clauses_by_Source!AM100),0,$G100)*1.5*1.5</f>
        <v>0.22500000000000003</v>
      </c>
      <c r="AQ100" s="134">
        <f>IF(ISBLANK(Governance_Clauses_by_Source!AN100),0,$G100)*1*1.5</f>
        <v>0.15000000000000002</v>
      </c>
      <c r="AR100" s="134">
        <f>IF(ISBLANK(Governance_Clauses_by_Source!AO100),0,$G100)</f>
        <v>0</v>
      </c>
      <c r="AS100" s="134">
        <f>IF(ISBLANK(Governance_Clauses_by_Source!AP100),0,$G100)</f>
        <v>0</v>
      </c>
      <c r="AT100" s="134">
        <f>IF(ISBLANK(Governance_Clauses_by_Source!AQ100),0,$G100)</f>
        <v>0</v>
      </c>
      <c r="AU100" s="134">
        <f>IF(ISBLANK(Governance_Clauses_by_Source!AR100),0,$G100)</f>
        <v>0</v>
      </c>
      <c r="AV100" s="134">
        <f>IF(ISBLANK(Governance_Clauses_by_Source!AS100),0,$G100)*2*2.5</f>
        <v>0.5</v>
      </c>
      <c r="AW100" s="134">
        <f>IF(ISBLANK(Governance_Clauses_by_Source!AT100),0,$G100)*2*2</f>
        <v>0.4</v>
      </c>
      <c r="AX100" s="134">
        <f>IF(ISBLANK(Governance_Clauses_by_Source!AU100),0,$G100)</f>
        <v>0</v>
      </c>
      <c r="AY100" s="134">
        <f>IF(ISBLANK(Governance_Clauses_by_Source!AV100),0,$G100)</f>
        <v>0</v>
      </c>
      <c r="AZ100" s="134">
        <f>IF(ISBLANK(Governance_Clauses_by_Source!AW100),0,$G100)</f>
        <v>0</v>
      </c>
      <c r="BA100" s="134">
        <f>IF(ISBLANK(Governance_Clauses_by_Source!AX100),0,$G100)</f>
        <v>0</v>
      </c>
      <c r="BB100" s="134">
        <f>IF(ISBLANK(Governance_Clauses_by_Source!AY100),0,$G100)</f>
        <v>0</v>
      </c>
      <c r="BC100" s="134">
        <f>IF(ISBLANK(Governance_Clauses_by_Source!AZ100),0,$G100)</f>
        <v>0</v>
      </c>
      <c r="BD100" s="134">
        <f>IF(ISBLANK(Governance_Clauses_by_Source!BA100),0,$G100)</f>
        <v>0</v>
      </c>
      <c r="BE100" s="134">
        <f>IF(ISBLANK(Governance_Clauses_by_Source!BB100),0,$G100)</f>
        <v>0</v>
      </c>
      <c r="BF100" s="134">
        <f>IF(ISBLANK(Governance_Clauses_by_Source!BC100),0,$G100)</f>
        <v>0</v>
      </c>
      <c r="BG100" s="134">
        <f>IF(ISBLANK(Governance_Clauses_by_Source!BD100),0,$G100)</f>
        <v>0</v>
      </c>
      <c r="BH100" s="134">
        <f>IF(ISBLANK(Governance_Clauses_by_Source!BE100),0,$G100)</f>
        <v>0</v>
      </c>
      <c r="BI100" s="134">
        <f>IF(ISBLANK(Governance_Clauses_by_Source!BF100),0,$G100)</f>
        <v>0</v>
      </c>
      <c r="BJ100" s="134">
        <f>IF(ISBLANK(Governance_Clauses_by_Source!BG100),0,$G100)</f>
        <v>0</v>
      </c>
      <c r="BK100" s="134">
        <f>IF(ISBLANK(Governance_Clauses_by_Source!BH100),0,$G100)</f>
        <v>0</v>
      </c>
      <c r="BL100" s="134">
        <f>IF(ISBLANK(Governance_Clauses_by_Source!BI100),0,$G100)</f>
        <v>0</v>
      </c>
      <c r="BM100" s="134">
        <f>IF(ISBLANK(Governance_Clauses_by_Source!BJ100),0,$G100)</f>
        <v>0</v>
      </c>
      <c r="BN100" s="134">
        <f>IF(ISBLANK(Governance_Clauses_by_Source!BK100),0,$G100)</f>
        <v>0</v>
      </c>
      <c r="BO100" s="134">
        <f>IF(ISBLANK(Governance_Clauses_by_Source!BL100),0,$G100)</f>
        <v>0</v>
      </c>
      <c r="BP100" s="134">
        <f>IF(ISBLANK(Governance_Clauses_by_Source!BM100),0,$G100)</f>
        <v>0</v>
      </c>
      <c r="BQ100" s="134">
        <f>IF(ISBLANK(Governance_Clauses_by_Source!BN100),0,$G100)</f>
        <v>0</v>
      </c>
      <c r="BR100" s="134">
        <f>IF(ISBLANK(Governance_Clauses_by_Source!BO100),0,$G100)</f>
        <v>0</v>
      </c>
      <c r="BS100" s="134">
        <f>IF(ISBLANK(Governance_Clauses_by_Source!BP100),0,$G100)</f>
        <v>0</v>
      </c>
      <c r="BT100" s="134">
        <f>IF(ISBLANK(Governance_Clauses_by_Source!BQ100),0,$G100)*4*3</f>
        <v>1.2000000000000002</v>
      </c>
      <c r="BU100" s="134">
        <f>IF(ISBLANK(Governance_Clauses_by_Source!BR100),0,$G100)</f>
        <v>0</v>
      </c>
      <c r="BV100" s="134">
        <f>IF(ISBLANK(Governance_Clauses_by_Source!BS100),0,$G100)*3*3</f>
        <v>0.90000000000000013</v>
      </c>
      <c r="BW100" s="134">
        <f>IF(ISBLANK(Governance_Clauses_by_Source!BT100),0,$G100)</f>
        <v>0</v>
      </c>
      <c r="BX100" s="134">
        <f>IF(ISBLANK(Governance_Clauses_by_Source!BU100),0,$G100)</f>
        <v>0</v>
      </c>
      <c r="BY100" s="134">
        <f>IF(ISBLANK(Governance_Clauses_by_Source!BV100),0,$G100)</f>
        <v>0</v>
      </c>
      <c r="BZ100" s="134">
        <f>IF(ISBLANK(Governance_Clauses_by_Source!BW100),0,$G100)</f>
        <v>0</v>
      </c>
      <c r="CA100" s="134">
        <f>IF(ISBLANK(Governance_Clauses_by_Source!BX100),0,$G100)</f>
        <v>0</v>
      </c>
      <c r="CB100" s="134">
        <f>IF(ISBLANK(Governance_Clauses_by_Source!BY100),0,$G100)</f>
        <v>0</v>
      </c>
      <c r="CC100" s="134">
        <f>IF(ISBLANK(Governance_Clauses_by_Source!BZ100),0,$G100)</f>
        <v>0</v>
      </c>
      <c r="CD100" s="134">
        <f>IF(ISBLANK(Governance_Clauses_by_Source!CA100),0,$G100)</f>
        <v>0</v>
      </c>
      <c r="CE100" s="134">
        <f>IF(ISBLANK(Governance_Clauses_by_Source!CB100),0,$G100)*4*4</f>
        <v>1.6</v>
      </c>
      <c r="CF100" s="134">
        <f>IF(ISBLANK(Governance_Clauses_by_Source!CC100),0,$G100)</f>
        <v>0</v>
      </c>
      <c r="CG100" s="134">
        <f>IF(ISBLANK(Governance_Clauses_by_Source!CD100),0,$G100)</f>
        <v>0</v>
      </c>
      <c r="CH100" s="134">
        <f>IF(ISBLANK(Governance_Clauses_by_Source!CE100),0,$G100)</f>
        <v>0</v>
      </c>
      <c r="CI100" s="134">
        <f>IF(ISBLANK(Governance_Clauses_by_Source!CF100),0,$G100)</f>
        <v>0</v>
      </c>
      <c r="CJ100" s="134">
        <f>IF(ISBLANK(Governance_Clauses_by_Source!CG100),0,$G100)</f>
        <v>0</v>
      </c>
      <c r="CK100" s="134">
        <f>IF(ISBLANK(Governance_Clauses_by_Source!CH100),0,$G100)</f>
        <v>0</v>
      </c>
      <c r="CL100" s="134">
        <f>IF(ISBLANK(Governance_Clauses_by_Source!CI100),0,$G100)</f>
        <v>0</v>
      </c>
      <c r="CM100" s="134">
        <f>IF(ISBLANK(Governance_Clauses_by_Source!CJ100),0,$G100)</f>
        <v>0</v>
      </c>
      <c r="CN100" s="134">
        <f>IF(ISBLANK(Governance_Clauses_by_Source!CK100),0,$G100)</f>
        <v>0</v>
      </c>
      <c r="CO100" s="134">
        <f>IF(ISBLANK(Governance_Clauses_by_Source!CL100),0,$G100)</f>
        <v>0</v>
      </c>
      <c r="CP100" s="134">
        <f>IF(ISBLANK(Governance_Clauses_by_Source!CM100),0,$G100)</f>
        <v>0</v>
      </c>
      <c r="CQ100" s="151">
        <f>IF(ISBLANK(Governance_Clauses_by_Source!CN100),0,$G100)</f>
        <v>0</v>
      </c>
    </row>
    <row r="101" spans="1:95">
      <c r="A101" s="2" t="s">
        <v>268</v>
      </c>
      <c r="B101" s="2" t="s">
        <v>570</v>
      </c>
      <c r="C101" s="2" t="s">
        <v>311</v>
      </c>
      <c r="D101" s="2" t="s">
        <v>356</v>
      </c>
      <c r="E101" s="2">
        <f t="shared" si="12"/>
        <v>10</v>
      </c>
      <c r="F101" s="2">
        <v>5</v>
      </c>
      <c r="G101" s="2">
        <f t="shared" si="15"/>
        <v>0.1</v>
      </c>
      <c r="H101" s="3" t="s">
        <v>1252</v>
      </c>
      <c r="I101" s="120">
        <f>IF(ISBLANK(Governance_Clauses_by_Source!F101),0,G101)</f>
        <v>0</v>
      </c>
      <c r="J101" s="134">
        <f>IF(ISBLANK(Governance_Clauses_by_Source!G101),0,$G101)</f>
        <v>0</v>
      </c>
      <c r="K101" s="134">
        <f>IF(ISBLANK(Governance_Clauses_by_Source!H101),0,$G101)</f>
        <v>0</v>
      </c>
      <c r="L101" s="134">
        <f>IF(ISBLANK(Governance_Clauses_by_Source!I101),0,$G101)</f>
        <v>0</v>
      </c>
      <c r="M101" s="134">
        <f>IF(ISBLANK(Governance_Clauses_by_Source!J101),0,$G101)</f>
        <v>0</v>
      </c>
      <c r="N101" s="134">
        <f>IF(ISBLANK(Governance_Clauses_by_Source!K101),0,$G101)</f>
        <v>0</v>
      </c>
      <c r="O101" s="134">
        <f>IF(ISBLANK(Governance_Clauses_by_Source!L101),0,$G101)</f>
        <v>0</v>
      </c>
      <c r="P101" s="134">
        <f>IF(ISBLANK(Governance_Clauses_by_Source!M101),0,$G101)*1*1.01</f>
        <v>0.10100000000000001</v>
      </c>
      <c r="Q101" s="134">
        <f>IF(ISBLANK(Governance_Clauses_by_Source!N101),0,$G101)*1*3</f>
        <v>0.30000000000000004</v>
      </c>
      <c r="R101" s="134">
        <f>IF(ISBLANK(Governance_Clauses_by_Source!O101),0,$G101)</f>
        <v>0</v>
      </c>
      <c r="S101" s="134">
        <f>IF(ISBLANK(Governance_Clauses_by_Source!P101),0,$G101)</f>
        <v>0</v>
      </c>
      <c r="T101" s="134">
        <f>IF(ISBLANK(Governance_Clauses_by_Source!Q101),0,$G101)*2*2</f>
        <v>0.4</v>
      </c>
      <c r="U101" s="134">
        <f>IF(ISBLANK(Governance_Clauses_by_Source!R101),0,$G101)*2*2</f>
        <v>0</v>
      </c>
      <c r="V101" s="134">
        <f>IF(ISBLANK(Governance_Clauses_by_Source!S101),0,$G101)</f>
        <v>0</v>
      </c>
      <c r="W101" s="134">
        <f>IF(ISBLANK(Governance_Clauses_by_Source!T101),0,$G101)*2*2</f>
        <v>0.4</v>
      </c>
      <c r="X101" s="134">
        <f>IF(ISBLANK(Governance_Clauses_by_Source!U101),0,$G101)</f>
        <v>0</v>
      </c>
      <c r="Y101" s="134">
        <f>IF(ISBLANK(Governance_Clauses_by_Source!V101),0,$G101)</f>
        <v>0</v>
      </c>
      <c r="Z101" s="134">
        <f>IF(ISBLANK(Governance_Clauses_by_Source!W101),0,$G101)</f>
        <v>0</v>
      </c>
      <c r="AA101" s="134">
        <f>IF(ISBLANK(Governance_Clauses_by_Source!X101),0,$G101)</f>
        <v>0</v>
      </c>
      <c r="AB101" s="134">
        <f>IF(ISBLANK(Governance_Clauses_by_Source!Y101),0,$G101)</f>
        <v>0</v>
      </c>
      <c r="AC101" s="134">
        <f>IF(ISBLANK(Governance_Clauses_by_Source!Z101),0,$G101)</f>
        <v>0</v>
      </c>
      <c r="AD101" s="134">
        <f>IF(ISBLANK(Governance_Clauses_by_Source!AA101),0,$G101)</f>
        <v>0</v>
      </c>
      <c r="AE101" s="134">
        <f>IF(ISBLANK(Governance_Clauses_by_Source!AB101),0,$G101)</f>
        <v>0</v>
      </c>
      <c r="AF101" s="134">
        <f>IF(ISBLANK(Governance_Clauses_by_Source!AC101),0,$G101)</f>
        <v>0</v>
      </c>
      <c r="AG101" s="134">
        <f>IF(ISBLANK(Governance_Clauses_by_Source!AD101),0,$G101)</f>
        <v>0</v>
      </c>
      <c r="AH101" s="134">
        <f>IF(ISBLANK(Governance_Clauses_by_Source!AE101),0,$G101)*3*3</f>
        <v>0.90000000000000013</v>
      </c>
      <c r="AI101" s="134">
        <f>IF(ISBLANK(Governance_Clauses_by_Source!AF101),0,$G101)</f>
        <v>0</v>
      </c>
      <c r="AJ101" s="134">
        <f>IF(ISBLANK(Governance_Clauses_by_Source!AG101),0,$G101)</f>
        <v>0</v>
      </c>
      <c r="AK101" s="134">
        <f>IF(ISBLANK(Governance_Clauses_by_Source!AH101),0,$G101)</f>
        <v>0</v>
      </c>
      <c r="AL101" s="134">
        <f>IF(ISBLANK(Governance_Clauses_by_Source!AI101),0,$G101)</f>
        <v>0</v>
      </c>
      <c r="AM101" s="134">
        <f>IF(ISBLANK(Governance_Clauses_by_Source!AJ101),0,$G101)</f>
        <v>0</v>
      </c>
      <c r="AN101" s="134">
        <f>IF(ISBLANK(Governance_Clauses_by_Source!AK101),0,$G101)</f>
        <v>0</v>
      </c>
      <c r="AO101" s="134">
        <f>IF(ISBLANK(Governance_Clauses_by_Source!AL101),0,$G101)</f>
        <v>0</v>
      </c>
      <c r="AP101" s="134">
        <f>IF(ISBLANK(Governance_Clauses_by_Source!AM101),0,$G101)</f>
        <v>0</v>
      </c>
      <c r="AQ101" s="134">
        <f>IF(ISBLANK(Governance_Clauses_by_Source!AN101),0,$G101)*1*1.01</f>
        <v>0.10100000000000001</v>
      </c>
      <c r="AR101" s="134">
        <f>IF(ISBLANK(Governance_Clauses_by_Source!AO101),0,$G101)</f>
        <v>0</v>
      </c>
      <c r="AS101" s="134">
        <f>IF(ISBLANK(Governance_Clauses_by_Source!AP101),0,$G101)*2*4</f>
        <v>0.8</v>
      </c>
      <c r="AT101" s="134">
        <f>IF(ISBLANK(Governance_Clauses_by_Source!AQ101),0,$G101)</f>
        <v>0</v>
      </c>
      <c r="AU101" s="134">
        <f>IF(ISBLANK(Governance_Clauses_by_Source!AR101),0,$G101)</f>
        <v>0</v>
      </c>
      <c r="AV101" s="134">
        <f>IF(ISBLANK(Governance_Clauses_by_Source!AS101),0,$G101)</f>
        <v>0</v>
      </c>
      <c r="AW101" s="134">
        <f>IF(ISBLANK(Governance_Clauses_by_Source!AT101),0,$G101)</f>
        <v>0</v>
      </c>
      <c r="AX101" s="134">
        <f>IF(ISBLANK(Governance_Clauses_by_Source!AU101),0,$G101)</f>
        <v>0</v>
      </c>
      <c r="AY101" s="134">
        <f>IF(ISBLANK(Governance_Clauses_by_Source!AV101),0,$G101)</f>
        <v>0</v>
      </c>
      <c r="AZ101" s="134">
        <f>IF(ISBLANK(Governance_Clauses_by_Source!AW101),0,$G101)</f>
        <v>0</v>
      </c>
      <c r="BA101" s="134">
        <f>IF(ISBLANK(Governance_Clauses_by_Source!AX101),0,$G101)</f>
        <v>0</v>
      </c>
      <c r="BB101" s="134">
        <f>IF(ISBLANK(Governance_Clauses_by_Source!AY101),0,$G101)</f>
        <v>0</v>
      </c>
      <c r="BC101" s="134">
        <f>IF(ISBLANK(Governance_Clauses_by_Source!AZ101),0,$G101)</f>
        <v>0</v>
      </c>
      <c r="BD101" s="134">
        <f>IF(ISBLANK(Governance_Clauses_by_Source!BA101),0,$G101)</f>
        <v>0</v>
      </c>
      <c r="BE101" s="134">
        <f>IF(ISBLANK(Governance_Clauses_by_Source!BB101),0,$G101)</f>
        <v>0</v>
      </c>
      <c r="BF101" s="134">
        <f>IF(ISBLANK(Governance_Clauses_by_Source!BC101),0,$G101)</f>
        <v>0</v>
      </c>
      <c r="BG101" s="134">
        <f>IF(ISBLANK(Governance_Clauses_by_Source!BD101),0,$G101)</f>
        <v>0</v>
      </c>
      <c r="BH101" s="134">
        <f>IF(ISBLANK(Governance_Clauses_by_Source!BE101),0,$G101)</f>
        <v>0</v>
      </c>
      <c r="BI101" s="134">
        <f>IF(ISBLANK(Governance_Clauses_by_Source!BF101),0,$G101)</f>
        <v>0</v>
      </c>
      <c r="BJ101" s="134">
        <f>IF(ISBLANK(Governance_Clauses_by_Source!BG101),0,$G101)</f>
        <v>0</v>
      </c>
      <c r="BK101" s="134">
        <f>IF(ISBLANK(Governance_Clauses_by_Source!BH101),0,$G101)</f>
        <v>0</v>
      </c>
      <c r="BL101" s="134">
        <f>IF(ISBLANK(Governance_Clauses_by_Source!BI101),0,$G101)</f>
        <v>0</v>
      </c>
      <c r="BM101" s="134">
        <f>IF(ISBLANK(Governance_Clauses_by_Source!BJ101),0,$G101)</f>
        <v>0</v>
      </c>
      <c r="BN101" s="134">
        <f>IF(ISBLANK(Governance_Clauses_by_Source!BK101),0,$G101)</f>
        <v>0</v>
      </c>
      <c r="BO101" s="134">
        <f>IF(ISBLANK(Governance_Clauses_by_Source!BL101),0,$G101)</f>
        <v>0</v>
      </c>
      <c r="BP101" s="134">
        <f>IF(ISBLANK(Governance_Clauses_by_Source!BM101),0,$G101)</f>
        <v>0</v>
      </c>
      <c r="BQ101" s="134">
        <f>IF(ISBLANK(Governance_Clauses_by_Source!BN101),0,$G101)</f>
        <v>0</v>
      </c>
      <c r="BR101" s="134">
        <f>IF(ISBLANK(Governance_Clauses_by_Source!BO101),0,$G101)</f>
        <v>0</v>
      </c>
      <c r="BS101" s="134">
        <f>IF(ISBLANK(Governance_Clauses_by_Source!BP101),0,$G101)</f>
        <v>0</v>
      </c>
      <c r="BT101" s="134">
        <f>IF(ISBLANK(Governance_Clauses_by_Source!BQ101),0,$G101)*3*3</f>
        <v>0.90000000000000013</v>
      </c>
      <c r="BU101" s="134">
        <f>IF(ISBLANK(Governance_Clauses_by_Source!BR101),0,$G101)</f>
        <v>0</v>
      </c>
      <c r="BV101" s="134">
        <f>IF(ISBLANK(Governance_Clauses_by_Source!BS101),0,$G101)*3*4</f>
        <v>1.2000000000000002</v>
      </c>
      <c r="BW101" s="134">
        <f>IF(ISBLANK(Governance_Clauses_by_Source!BT101),0,$G101)</f>
        <v>0</v>
      </c>
      <c r="BX101" s="134">
        <f>IF(ISBLANK(Governance_Clauses_by_Source!BU101),0,$G101)</f>
        <v>0</v>
      </c>
      <c r="BY101" s="134">
        <f>IF(ISBLANK(Governance_Clauses_by_Source!BV101),0,$G101)</f>
        <v>0</v>
      </c>
      <c r="BZ101" s="134">
        <f>IF(ISBLANK(Governance_Clauses_by_Source!BW101),0,$G101)</f>
        <v>0</v>
      </c>
      <c r="CA101" s="134">
        <f>IF(ISBLANK(Governance_Clauses_by_Source!BX101),0,$G101)</f>
        <v>0</v>
      </c>
      <c r="CB101" s="134">
        <f>IF(ISBLANK(Governance_Clauses_by_Source!BY101),0,$G101)</f>
        <v>0</v>
      </c>
      <c r="CC101" s="134">
        <f>IF(ISBLANK(Governance_Clauses_by_Source!BZ101),0,$G101)</f>
        <v>0</v>
      </c>
      <c r="CD101" s="134">
        <f>IF(ISBLANK(Governance_Clauses_by_Source!CA101),0,$G101)</f>
        <v>0</v>
      </c>
      <c r="CE101" s="134">
        <f>IF(ISBLANK(Governance_Clauses_by_Source!CB101),0,$G101)*4*4</f>
        <v>1.6</v>
      </c>
      <c r="CF101" s="134">
        <f>IF(ISBLANK(Governance_Clauses_by_Source!CC101),0,$G101)</f>
        <v>0</v>
      </c>
      <c r="CG101" s="134">
        <f>IF(ISBLANK(Governance_Clauses_by_Source!CD101),0,$G101)</f>
        <v>0</v>
      </c>
      <c r="CH101" s="134">
        <f>IF(ISBLANK(Governance_Clauses_by_Source!CE101),0,$G101)</f>
        <v>0</v>
      </c>
      <c r="CI101" s="134">
        <f>IF(ISBLANK(Governance_Clauses_by_Source!CF101),0,$G101)</f>
        <v>0</v>
      </c>
      <c r="CJ101" s="134">
        <f>IF(ISBLANK(Governance_Clauses_by_Source!CG101),0,$G101)</f>
        <v>0</v>
      </c>
      <c r="CK101" s="134">
        <f>IF(ISBLANK(Governance_Clauses_by_Source!CH101),0,$G101)</f>
        <v>0</v>
      </c>
      <c r="CL101" s="134">
        <f>IF(ISBLANK(Governance_Clauses_by_Source!CI101),0,$G101)</f>
        <v>0</v>
      </c>
      <c r="CM101" s="134">
        <f>IF(ISBLANK(Governance_Clauses_by_Source!CJ101),0,$G101)</f>
        <v>0</v>
      </c>
      <c r="CN101" s="134">
        <f>IF(ISBLANK(Governance_Clauses_by_Source!CK101),0,$G101)</f>
        <v>0</v>
      </c>
      <c r="CO101" s="134">
        <f>IF(ISBLANK(Governance_Clauses_by_Source!CL101),0,$G101)</f>
        <v>0</v>
      </c>
      <c r="CP101" s="134">
        <f>IF(ISBLANK(Governance_Clauses_by_Source!CM101),0,$G101)</f>
        <v>0</v>
      </c>
      <c r="CQ101" s="151">
        <f>IF(ISBLANK(Governance_Clauses_by_Source!CN101),0,$G101)</f>
        <v>0</v>
      </c>
    </row>
    <row r="102" spans="1:95">
      <c r="A102" s="2" t="s">
        <v>268</v>
      </c>
      <c r="B102" s="2" t="s">
        <v>567</v>
      </c>
      <c r="C102" s="2" t="s">
        <v>273</v>
      </c>
      <c r="D102" s="2" t="s">
        <v>356</v>
      </c>
      <c r="E102" s="2">
        <f t="shared" si="12"/>
        <v>16</v>
      </c>
      <c r="F102" s="2">
        <v>5</v>
      </c>
      <c r="G102" s="2">
        <f t="shared" si="15"/>
        <v>0.1</v>
      </c>
      <c r="H102" s="3" t="s">
        <v>1251</v>
      </c>
      <c r="I102" s="120">
        <f>IF(ISBLANK(Governance_Clauses_by_Source!F102),0,G102)</f>
        <v>0</v>
      </c>
      <c r="J102" s="134">
        <f>IF(ISBLANK(Governance_Clauses_by_Source!G102),0,$G102)</f>
        <v>0</v>
      </c>
      <c r="K102" s="134">
        <f>IF(ISBLANK(Governance_Clauses_by_Source!H102),0,$G102)</f>
        <v>0</v>
      </c>
      <c r="L102" s="134">
        <f>IF(ISBLANK(Governance_Clauses_by_Source!I102),0,$G102)</f>
        <v>0</v>
      </c>
      <c r="M102" s="134">
        <f>IF(ISBLANK(Governance_Clauses_by_Source!J102),0,$G102)</f>
        <v>0</v>
      </c>
      <c r="N102" s="134">
        <f>IF(ISBLANK(Governance_Clauses_by_Source!K102),0,$G102)</f>
        <v>0</v>
      </c>
      <c r="O102" s="134">
        <f>IF(ISBLANK(Governance_Clauses_by_Source!L102),0,$G102)</f>
        <v>0</v>
      </c>
      <c r="P102" s="134">
        <f>IF(ISBLANK(Governance_Clauses_by_Source!M102),0,$G102)*1*1.01</f>
        <v>0.10100000000000001</v>
      </c>
      <c r="Q102" s="134">
        <f>IF(ISBLANK(Governance_Clauses_by_Source!N102),0,$G102)*1*3</f>
        <v>0.30000000000000004</v>
      </c>
      <c r="R102" s="134">
        <f>IF(ISBLANK(Governance_Clauses_by_Source!O102),0,$G102)</f>
        <v>0</v>
      </c>
      <c r="S102" s="134">
        <f>IF(ISBLANK(Governance_Clauses_by_Source!P102),0,$G102)</f>
        <v>0</v>
      </c>
      <c r="T102" s="134">
        <f>IF(ISBLANK(Governance_Clauses_by_Source!Q102),0,$G102)*3*3</f>
        <v>0.90000000000000013</v>
      </c>
      <c r="U102" s="134">
        <f>IF(ISBLANK(Governance_Clauses_by_Source!R102),0,$G102)*3*3</f>
        <v>0</v>
      </c>
      <c r="V102" s="134">
        <f>IF(ISBLANK(Governance_Clauses_by_Source!S102),0,$G102)</f>
        <v>0</v>
      </c>
      <c r="W102" s="134">
        <f>IF(ISBLANK(Governance_Clauses_by_Source!T102),0,$G102)*3.5*3.5</f>
        <v>1.2250000000000001</v>
      </c>
      <c r="X102" s="134">
        <f>IF(ISBLANK(Governance_Clauses_by_Source!U102),0,$G102)*3*4</f>
        <v>1.2000000000000002</v>
      </c>
      <c r="Y102" s="134">
        <f>IF(ISBLANK(Governance_Clauses_by_Source!V102),0,$G102)</f>
        <v>0</v>
      </c>
      <c r="Z102" s="134">
        <f>IF(ISBLANK(Governance_Clauses_by_Source!W102),0,$G102)</f>
        <v>0</v>
      </c>
      <c r="AA102" s="134">
        <f>IF(ISBLANK(Governance_Clauses_by_Source!X102),0,$G102)*3*4</f>
        <v>1.2000000000000002</v>
      </c>
      <c r="AB102" s="134">
        <f>IF(ISBLANK(Governance_Clauses_by_Source!Y102),0,$G102)</f>
        <v>0</v>
      </c>
      <c r="AC102" s="134">
        <f>IF(ISBLANK(Governance_Clauses_by_Source!Z102),0,$G102)</f>
        <v>0</v>
      </c>
      <c r="AD102" s="134">
        <f>IF(ISBLANK(Governance_Clauses_by_Source!AA102),0,$G102)</f>
        <v>0</v>
      </c>
      <c r="AE102" s="134">
        <f>IF(ISBLANK(Governance_Clauses_by_Source!AB102),0,$G102)</f>
        <v>0</v>
      </c>
      <c r="AF102" s="134">
        <f>IF(ISBLANK(Governance_Clauses_by_Source!AC102),0,$G102)</f>
        <v>0</v>
      </c>
      <c r="AG102" s="134">
        <f>IF(ISBLANK(Governance_Clauses_by_Source!AD102),0,$G102)</f>
        <v>0</v>
      </c>
      <c r="AH102" s="134">
        <f>IF(ISBLANK(Governance_Clauses_by_Source!AE102),0,$G102)*3.5*3.5</f>
        <v>1.2250000000000001</v>
      </c>
      <c r="AI102" s="134">
        <f>IF(ISBLANK(Governance_Clauses_by_Source!AF102),0,$G102)</f>
        <v>0</v>
      </c>
      <c r="AJ102" s="134">
        <f>IF(ISBLANK(Governance_Clauses_by_Source!AG102),0,$G102)</f>
        <v>0</v>
      </c>
      <c r="AK102" s="134">
        <f>IF(ISBLANK(Governance_Clauses_by_Source!AH102),0,$G102)</f>
        <v>0</v>
      </c>
      <c r="AL102" s="134">
        <f>IF(ISBLANK(Governance_Clauses_by_Source!AI102),0,$G102)</f>
        <v>0</v>
      </c>
      <c r="AM102" s="134">
        <f>IF(ISBLANK(Governance_Clauses_by_Source!AJ102),0,$G102)</f>
        <v>0</v>
      </c>
      <c r="AN102" s="134">
        <f>IF(ISBLANK(Governance_Clauses_by_Source!AK102),0,$G102)*1.5*2</f>
        <v>0.30000000000000004</v>
      </c>
      <c r="AO102" s="134">
        <f>IF(ISBLANK(Governance_Clauses_by_Source!AL102),0,$G102)</f>
        <v>0</v>
      </c>
      <c r="AP102" s="134">
        <f>IF(ISBLANK(Governance_Clauses_by_Source!AM102),0,$G102)*1.5*1.5</f>
        <v>0.22500000000000003</v>
      </c>
      <c r="AQ102" s="134">
        <f>IF(ISBLANK(Governance_Clauses_by_Source!AN102),0,$G102)*3*4</f>
        <v>1.2000000000000002</v>
      </c>
      <c r="AR102" s="134">
        <f>IF(ISBLANK(Governance_Clauses_by_Source!AO102),0,$G102)</f>
        <v>0</v>
      </c>
      <c r="AS102" s="134">
        <f>IF(ISBLANK(Governance_Clauses_by_Source!AP102),0,$G102)</f>
        <v>0</v>
      </c>
      <c r="AT102" s="134">
        <f>IF(ISBLANK(Governance_Clauses_by_Source!AQ102),0,$G102)</f>
        <v>0</v>
      </c>
      <c r="AU102" s="134">
        <f>IF(ISBLANK(Governance_Clauses_by_Source!AR102),0,$G102)</f>
        <v>0</v>
      </c>
      <c r="AV102" s="134">
        <f>IF(ISBLANK(Governance_Clauses_by_Source!AS102),0,$G102)*3*4</f>
        <v>1.2000000000000002</v>
      </c>
      <c r="AW102" s="134">
        <f>IF(ISBLANK(Governance_Clauses_by_Source!AT102),0,$G102)*1*1.5</f>
        <v>0.15000000000000002</v>
      </c>
      <c r="AX102" s="134">
        <f>IF(ISBLANK(Governance_Clauses_by_Source!AU102),0,$G102)</f>
        <v>0</v>
      </c>
      <c r="AY102" s="134">
        <f>IF(ISBLANK(Governance_Clauses_by_Source!AV102),0,$G102)*0.5*2.01</f>
        <v>0.10049999999999999</v>
      </c>
      <c r="AZ102" s="134">
        <f>IF(ISBLANK(Governance_Clauses_by_Source!AW102),0,$G102)</f>
        <v>0</v>
      </c>
      <c r="BA102" s="134">
        <f>IF(ISBLANK(Governance_Clauses_by_Source!AX102),0,$G102)</f>
        <v>0</v>
      </c>
      <c r="BB102" s="134">
        <f>IF(ISBLANK(Governance_Clauses_by_Source!AY102),0,$G102)</f>
        <v>0</v>
      </c>
      <c r="BC102" s="134">
        <f>IF(ISBLANK(Governance_Clauses_by_Source!AZ102),0,$G102)</f>
        <v>0</v>
      </c>
      <c r="BD102" s="134">
        <f>IF(ISBLANK(Governance_Clauses_by_Source!BA102),0,$G102)</f>
        <v>0</v>
      </c>
      <c r="BE102" s="134">
        <f>IF(ISBLANK(Governance_Clauses_by_Source!BB102),0,$G102)</f>
        <v>0</v>
      </c>
      <c r="BF102" s="134">
        <f>IF(ISBLANK(Governance_Clauses_by_Source!BC102),0,$G102)</f>
        <v>0</v>
      </c>
      <c r="BG102" s="134">
        <f>IF(ISBLANK(Governance_Clauses_by_Source!BD102),0,$G102)</f>
        <v>0</v>
      </c>
      <c r="BH102" s="134">
        <f>IF(ISBLANK(Governance_Clauses_by_Source!BE102),0,$G102)</f>
        <v>0</v>
      </c>
      <c r="BI102" s="134">
        <f>IF(ISBLANK(Governance_Clauses_by_Source!BF102),0,$G102)</f>
        <v>0</v>
      </c>
      <c r="BJ102" s="134">
        <f>IF(ISBLANK(Governance_Clauses_by_Source!BG102),0,$G102)</f>
        <v>0</v>
      </c>
      <c r="BK102" s="134">
        <f>IF(ISBLANK(Governance_Clauses_by_Source!BH102),0,$G102)</f>
        <v>0</v>
      </c>
      <c r="BL102" s="134">
        <f>IF(ISBLANK(Governance_Clauses_by_Source!BI102),0,$G102)</f>
        <v>0</v>
      </c>
      <c r="BM102" s="134">
        <f>IF(ISBLANK(Governance_Clauses_by_Source!BJ102),0,$G102)</f>
        <v>0</v>
      </c>
      <c r="BN102" s="134">
        <f>IF(ISBLANK(Governance_Clauses_by_Source!BK102),0,$G102)</f>
        <v>0</v>
      </c>
      <c r="BO102" s="134">
        <f>IF(ISBLANK(Governance_Clauses_by_Source!BL102),0,$G102)</f>
        <v>0</v>
      </c>
      <c r="BP102" s="134">
        <f>IF(ISBLANK(Governance_Clauses_by_Source!BM102),0,$G102)</f>
        <v>0</v>
      </c>
      <c r="BQ102" s="134">
        <f>IF(ISBLANK(Governance_Clauses_by_Source!BN102),0,$G102)</f>
        <v>0</v>
      </c>
      <c r="BR102" s="134">
        <f>IF(ISBLANK(Governance_Clauses_by_Source!BO102),0,$G102)</f>
        <v>0</v>
      </c>
      <c r="BS102" s="134">
        <f>IF(ISBLANK(Governance_Clauses_by_Source!BP102),0,$G102)</f>
        <v>0</v>
      </c>
      <c r="BT102" s="134">
        <f>IF(ISBLANK(Governance_Clauses_by_Source!BQ102),0,$G102)*3*3</f>
        <v>0.90000000000000013</v>
      </c>
      <c r="BU102" s="134">
        <f>IF(ISBLANK(Governance_Clauses_by_Source!BR102),0,$G102)</f>
        <v>0</v>
      </c>
      <c r="BV102" s="134">
        <f>IF(ISBLANK(Governance_Clauses_by_Source!BS102),0,$G102)*3*4</f>
        <v>1.2000000000000002</v>
      </c>
      <c r="BW102" s="134">
        <f>IF(ISBLANK(Governance_Clauses_by_Source!BT102),0,$G102)</f>
        <v>0</v>
      </c>
      <c r="BX102" s="134">
        <f>IF(ISBLANK(Governance_Clauses_by_Source!BU102),0,$G102)</f>
        <v>0</v>
      </c>
      <c r="BY102" s="134">
        <f>IF(ISBLANK(Governance_Clauses_by_Source!BV102),0,$G102)</f>
        <v>0</v>
      </c>
      <c r="BZ102" s="134">
        <f>IF(ISBLANK(Governance_Clauses_by_Source!BW102),0,$G102)</f>
        <v>0</v>
      </c>
      <c r="CA102" s="134">
        <f>IF(ISBLANK(Governance_Clauses_by_Source!BX102),0,$G102)</f>
        <v>0</v>
      </c>
      <c r="CB102" s="134">
        <f>IF(ISBLANK(Governance_Clauses_by_Source!BY102),0,$G102)</f>
        <v>0</v>
      </c>
      <c r="CC102" s="134">
        <f>IF(ISBLANK(Governance_Clauses_by_Source!BZ102),0,$G102)</f>
        <v>0</v>
      </c>
      <c r="CD102" s="134">
        <f>IF(ISBLANK(Governance_Clauses_by_Source!CA102),0,$G102)</f>
        <v>0</v>
      </c>
      <c r="CE102" s="134">
        <f>IF(ISBLANK(Governance_Clauses_by_Source!CB102),0,$G102)*3*3</f>
        <v>0.90000000000000013</v>
      </c>
      <c r="CF102" s="134">
        <f>IF(ISBLANK(Governance_Clauses_by_Source!CC102),0,$G102)</f>
        <v>0</v>
      </c>
      <c r="CG102" s="134">
        <f>IF(ISBLANK(Governance_Clauses_by_Source!CD102),0,$G102)</f>
        <v>0</v>
      </c>
      <c r="CH102" s="134">
        <f>IF(ISBLANK(Governance_Clauses_by_Source!CE102),0,$G102)</f>
        <v>0</v>
      </c>
      <c r="CI102" s="134">
        <f>IF(ISBLANK(Governance_Clauses_by_Source!CF102),0,$G102)</f>
        <v>0</v>
      </c>
      <c r="CJ102" s="134">
        <f>IF(ISBLANK(Governance_Clauses_by_Source!CG102),0,$G102)</f>
        <v>0</v>
      </c>
      <c r="CK102" s="134">
        <f>IF(ISBLANK(Governance_Clauses_by_Source!CH102),0,$G102)</f>
        <v>0</v>
      </c>
      <c r="CL102" s="134">
        <f>IF(ISBLANK(Governance_Clauses_by_Source!CI102),0,$G102)</f>
        <v>0</v>
      </c>
      <c r="CM102" s="134">
        <f>IF(ISBLANK(Governance_Clauses_by_Source!CJ102),0,$G102)</f>
        <v>0</v>
      </c>
      <c r="CN102" s="134">
        <f>IF(ISBLANK(Governance_Clauses_by_Source!CK102),0,$G102)</f>
        <v>0</v>
      </c>
      <c r="CO102" s="134">
        <f>IF(ISBLANK(Governance_Clauses_by_Source!CL102),0,$G102)</f>
        <v>0</v>
      </c>
      <c r="CP102" s="134">
        <f>IF(ISBLANK(Governance_Clauses_by_Source!CM102),0,$G102)</f>
        <v>0</v>
      </c>
      <c r="CQ102" s="151">
        <f>IF(ISBLANK(Governance_Clauses_by_Source!CN102),0,$G102)</f>
        <v>0</v>
      </c>
    </row>
    <row r="103" spans="1:95">
      <c r="A103" s="2" t="s">
        <v>268</v>
      </c>
      <c r="B103" s="2" t="s">
        <v>570</v>
      </c>
      <c r="C103" s="2" t="s">
        <v>311</v>
      </c>
      <c r="D103" s="2" t="s">
        <v>356</v>
      </c>
      <c r="E103" s="2">
        <f t="shared" si="12"/>
        <v>9</v>
      </c>
      <c r="F103" s="2">
        <v>4</v>
      </c>
      <c r="G103" s="2">
        <f t="shared" si="15"/>
        <v>0.08</v>
      </c>
      <c r="H103" s="3" t="s">
        <v>1250</v>
      </c>
      <c r="I103" s="120">
        <f>IF(ISBLANK(Governance_Clauses_by_Source!F103),0,G103)</f>
        <v>0</v>
      </c>
      <c r="J103" s="134">
        <f>IF(ISBLANK(Governance_Clauses_by_Source!G103),0,$G103)</f>
        <v>0</v>
      </c>
      <c r="K103" s="134">
        <f>IF(ISBLANK(Governance_Clauses_by_Source!H103),0,$G103)</f>
        <v>0</v>
      </c>
      <c r="L103" s="134">
        <f>IF(ISBLANK(Governance_Clauses_by_Source!I103),0,$G103)</f>
        <v>0</v>
      </c>
      <c r="M103" s="134">
        <f>IF(ISBLANK(Governance_Clauses_by_Source!J103),0,$G103)</f>
        <v>0</v>
      </c>
      <c r="N103" s="134">
        <f>IF(ISBLANK(Governance_Clauses_by_Source!K103),0,$G103)</f>
        <v>0</v>
      </c>
      <c r="O103" s="134">
        <f>IF(ISBLANK(Governance_Clauses_by_Source!L103),0,$G103)</f>
        <v>0</v>
      </c>
      <c r="P103" s="134">
        <f>IF(ISBLANK(Governance_Clauses_by_Source!M103),0,$G103)*1*1.01</f>
        <v>8.0799999999999997E-2</v>
      </c>
      <c r="Q103" s="134">
        <f>IF(ISBLANK(Governance_Clauses_by_Source!N103),0,$G103)*1*2.5</f>
        <v>0.2</v>
      </c>
      <c r="R103" s="134">
        <f>IF(ISBLANK(Governance_Clauses_by_Source!O103),0,$G103)</f>
        <v>0</v>
      </c>
      <c r="S103" s="134">
        <f>IF(ISBLANK(Governance_Clauses_by_Source!P103),0,$G103)</f>
        <v>0</v>
      </c>
      <c r="T103" s="134">
        <f>IF(ISBLANK(Governance_Clauses_by_Source!Q103),0,$G103)*2*2</f>
        <v>0.32</v>
      </c>
      <c r="U103" s="134">
        <f>IF(ISBLANK(Governance_Clauses_by_Source!R103),0,$G103)*2*2</f>
        <v>0</v>
      </c>
      <c r="V103" s="134">
        <f>IF(ISBLANK(Governance_Clauses_by_Source!S103),0,$G103)</f>
        <v>0</v>
      </c>
      <c r="W103" s="134">
        <f>IF(ISBLANK(Governance_Clauses_by_Source!T103),0,$G103)*2*2</f>
        <v>0.32</v>
      </c>
      <c r="X103" s="134">
        <f>IF(ISBLANK(Governance_Clauses_by_Source!U103),0,$G103)</f>
        <v>0</v>
      </c>
      <c r="Y103" s="134">
        <f>IF(ISBLANK(Governance_Clauses_by_Source!V103),0,$G103)</f>
        <v>0</v>
      </c>
      <c r="Z103" s="134">
        <f>IF(ISBLANK(Governance_Clauses_by_Source!W103),0,$G103)</f>
        <v>0</v>
      </c>
      <c r="AA103" s="134">
        <f>IF(ISBLANK(Governance_Clauses_by_Source!X103),0,$G103)</f>
        <v>0</v>
      </c>
      <c r="AB103" s="134">
        <f>IF(ISBLANK(Governance_Clauses_by_Source!Y103),0,$G103)</f>
        <v>0</v>
      </c>
      <c r="AC103" s="134">
        <f>IF(ISBLANK(Governance_Clauses_by_Source!Z103),0,$G103)</f>
        <v>0</v>
      </c>
      <c r="AD103" s="134">
        <f>IF(ISBLANK(Governance_Clauses_by_Source!AA103),0,$G103)</f>
        <v>0</v>
      </c>
      <c r="AE103" s="134">
        <f>IF(ISBLANK(Governance_Clauses_by_Source!AB103),0,$G103)</f>
        <v>0</v>
      </c>
      <c r="AF103" s="134">
        <f>IF(ISBLANK(Governance_Clauses_by_Source!AC103),0,$G103)</f>
        <v>0</v>
      </c>
      <c r="AG103" s="134">
        <f>IF(ISBLANK(Governance_Clauses_by_Source!AD103),0,$G103)</f>
        <v>0</v>
      </c>
      <c r="AH103" s="134">
        <f>IF(ISBLANK(Governance_Clauses_by_Source!AE103),0,$G103)*2*2</f>
        <v>0.32</v>
      </c>
      <c r="AI103" s="134">
        <f>IF(ISBLANK(Governance_Clauses_by_Source!AF103),0,$G103)</f>
        <v>0</v>
      </c>
      <c r="AJ103" s="134">
        <f>IF(ISBLANK(Governance_Clauses_by_Source!AG103),0,$G103)</f>
        <v>0</v>
      </c>
      <c r="AK103" s="134">
        <f>IF(ISBLANK(Governance_Clauses_by_Source!AH103),0,$G103)</f>
        <v>0</v>
      </c>
      <c r="AL103" s="134">
        <f>IF(ISBLANK(Governance_Clauses_by_Source!AI103),0,$G103)</f>
        <v>0</v>
      </c>
      <c r="AM103" s="134">
        <f>IF(ISBLANK(Governance_Clauses_by_Source!AJ103),0,$G103)</f>
        <v>0</v>
      </c>
      <c r="AN103" s="134">
        <f>IF(ISBLANK(Governance_Clauses_by_Source!AK103),0,$G103)</f>
        <v>0</v>
      </c>
      <c r="AO103" s="134">
        <f>IF(ISBLANK(Governance_Clauses_by_Source!AL103),0,$G103)</f>
        <v>0</v>
      </c>
      <c r="AP103" s="134">
        <f>IF(ISBLANK(Governance_Clauses_by_Source!AM103),0,$G103)</f>
        <v>0</v>
      </c>
      <c r="AQ103" s="134">
        <f>IF(ISBLANK(Governance_Clauses_by_Source!AN103),0,$G103)*1*1.01</f>
        <v>8.0799999999999997E-2</v>
      </c>
      <c r="AR103" s="134">
        <f>IF(ISBLANK(Governance_Clauses_by_Source!AO103),0,$G103)</f>
        <v>0</v>
      </c>
      <c r="AS103" s="134">
        <f>IF(ISBLANK(Governance_Clauses_by_Source!AP103),0,$G103)*2*2</f>
        <v>0.32</v>
      </c>
      <c r="AT103" s="134">
        <f>IF(ISBLANK(Governance_Clauses_by_Source!AQ103),0,$G103)</f>
        <v>0</v>
      </c>
      <c r="AU103" s="134">
        <f>IF(ISBLANK(Governance_Clauses_by_Source!AR103),0,$G103)</f>
        <v>0</v>
      </c>
      <c r="AV103" s="134">
        <f>IF(ISBLANK(Governance_Clauses_by_Source!AS103),0,$G103)</f>
        <v>0</v>
      </c>
      <c r="AW103" s="134">
        <f>IF(ISBLANK(Governance_Clauses_by_Source!AT103),0,$G103)</f>
        <v>0</v>
      </c>
      <c r="AX103" s="134">
        <f>IF(ISBLANK(Governance_Clauses_by_Source!AU103),0,$G103)</f>
        <v>0</v>
      </c>
      <c r="AY103" s="134">
        <f>IF(ISBLANK(Governance_Clauses_by_Source!AV103),0,$G103)</f>
        <v>0</v>
      </c>
      <c r="AZ103" s="134">
        <f>IF(ISBLANK(Governance_Clauses_by_Source!AW103),0,$G103)</f>
        <v>0</v>
      </c>
      <c r="BA103" s="134">
        <f>IF(ISBLANK(Governance_Clauses_by_Source!AX103),0,$G103)</f>
        <v>0</v>
      </c>
      <c r="BB103" s="134">
        <f>IF(ISBLANK(Governance_Clauses_by_Source!AY103),0,$G103)</f>
        <v>0</v>
      </c>
      <c r="BC103" s="134">
        <f>IF(ISBLANK(Governance_Clauses_by_Source!AZ103),0,$G103)</f>
        <v>0</v>
      </c>
      <c r="BD103" s="134">
        <f>IF(ISBLANK(Governance_Clauses_by_Source!BA103),0,$G103)</f>
        <v>0</v>
      </c>
      <c r="BE103" s="134">
        <f>IF(ISBLANK(Governance_Clauses_by_Source!BB103),0,$G103)</f>
        <v>0</v>
      </c>
      <c r="BF103" s="134">
        <f>IF(ISBLANK(Governance_Clauses_by_Source!BC103),0,$G103)</f>
        <v>0</v>
      </c>
      <c r="BG103" s="134">
        <f>IF(ISBLANK(Governance_Clauses_by_Source!BD103),0,$G103)</f>
        <v>0</v>
      </c>
      <c r="BH103" s="134">
        <f>IF(ISBLANK(Governance_Clauses_by_Source!BE103),0,$G103)</f>
        <v>0</v>
      </c>
      <c r="BI103" s="134">
        <f>IF(ISBLANK(Governance_Clauses_by_Source!BF103),0,$G103)</f>
        <v>0</v>
      </c>
      <c r="BJ103" s="134">
        <f>IF(ISBLANK(Governance_Clauses_by_Source!BG103),0,$G103)</f>
        <v>0</v>
      </c>
      <c r="BK103" s="134">
        <f>IF(ISBLANK(Governance_Clauses_by_Source!BH103),0,$G103)</f>
        <v>0</v>
      </c>
      <c r="BL103" s="134">
        <f>IF(ISBLANK(Governance_Clauses_by_Source!BI103),0,$G103)</f>
        <v>0</v>
      </c>
      <c r="BM103" s="134">
        <f>IF(ISBLANK(Governance_Clauses_by_Source!BJ103),0,$G103)</f>
        <v>0</v>
      </c>
      <c r="BN103" s="134">
        <f>IF(ISBLANK(Governance_Clauses_by_Source!BK103),0,$G103)</f>
        <v>0</v>
      </c>
      <c r="BO103" s="134">
        <f>IF(ISBLANK(Governance_Clauses_by_Source!BL103),0,$G103)</f>
        <v>0</v>
      </c>
      <c r="BP103" s="134">
        <f>IF(ISBLANK(Governance_Clauses_by_Source!BM103),0,$G103)</f>
        <v>0</v>
      </c>
      <c r="BQ103" s="134">
        <f>IF(ISBLANK(Governance_Clauses_by_Source!BN103),0,$G103)</f>
        <v>0</v>
      </c>
      <c r="BR103" s="134">
        <f>IF(ISBLANK(Governance_Clauses_by_Source!BO103),0,$G103)</f>
        <v>0</v>
      </c>
      <c r="BS103" s="134">
        <f>IF(ISBLANK(Governance_Clauses_by_Source!BP103),0,$G103)</f>
        <v>0</v>
      </c>
      <c r="BT103" s="134">
        <f>IF(ISBLANK(Governance_Clauses_by_Source!BQ103),0,$G103)</f>
        <v>0</v>
      </c>
      <c r="BU103" s="134">
        <f>IF(ISBLANK(Governance_Clauses_by_Source!BR103),0,$G103)</f>
        <v>0</v>
      </c>
      <c r="BV103" s="134">
        <f>IF(ISBLANK(Governance_Clauses_by_Source!BS103),0,$G103)</f>
        <v>0</v>
      </c>
      <c r="BW103" s="134">
        <f>IF(ISBLANK(Governance_Clauses_by_Source!BT103),0,$G103)</f>
        <v>0</v>
      </c>
      <c r="BX103" s="134">
        <f>IF(ISBLANK(Governance_Clauses_by_Source!BU103),0,$G103)</f>
        <v>0</v>
      </c>
      <c r="BY103" s="134">
        <f>IF(ISBLANK(Governance_Clauses_by_Source!BV103),0,$G103)</f>
        <v>0</v>
      </c>
      <c r="BZ103" s="134">
        <f>IF(ISBLANK(Governance_Clauses_by_Source!BW103),0,$G103)</f>
        <v>0</v>
      </c>
      <c r="CA103" s="134">
        <f>IF(ISBLANK(Governance_Clauses_by_Source!BX103),0,$G103)</f>
        <v>0</v>
      </c>
      <c r="CB103" s="134">
        <f>IF(ISBLANK(Governance_Clauses_by_Source!BY103),0,$G103)</f>
        <v>0</v>
      </c>
      <c r="CC103" s="134">
        <f>IF(ISBLANK(Governance_Clauses_by_Source!BZ103),0,$G103)*1*1.01</f>
        <v>8.0799999999999997E-2</v>
      </c>
      <c r="CD103" s="134">
        <f>IF(ISBLANK(Governance_Clauses_by_Source!CA103),0,$G103)</f>
        <v>0</v>
      </c>
      <c r="CE103" s="134">
        <f>IF(ISBLANK(Governance_Clauses_by_Source!CB103),0,$G103)*3*3</f>
        <v>0.72</v>
      </c>
      <c r="CF103" s="134">
        <f>IF(ISBLANK(Governance_Clauses_by_Source!CC103),0,$G103)</f>
        <v>0</v>
      </c>
      <c r="CG103" s="134">
        <f>IF(ISBLANK(Governance_Clauses_by_Source!CD103),0,$G103)</f>
        <v>0</v>
      </c>
      <c r="CH103" s="134">
        <f>IF(ISBLANK(Governance_Clauses_by_Source!CE103),0,$G103)</f>
        <v>0</v>
      </c>
      <c r="CI103" s="134">
        <f>IF(ISBLANK(Governance_Clauses_by_Source!CF103),0,$G103)</f>
        <v>0</v>
      </c>
      <c r="CJ103" s="134">
        <f>IF(ISBLANK(Governance_Clauses_by_Source!CG103),0,$G103)</f>
        <v>0</v>
      </c>
      <c r="CK103" s="134">
        <f>IF(ISBLANK(Governance_Clauses_by_Source!CH103),0,$G103)</f>
        <v>0</v>
      </c>
      <c r="CL103" s="134">
        <f>IF(ISBLANK(Governance_Clauses_by_Source!CI103),0,$G103)</f>
        <v>0</v>
      </c>
      <c r="CM103" s="134">
        <f>IF(ISBLANK(Governance_Clauses_by_Source!CJ103),0,$G103)</f>
        <v>0</v>
      </c>
      <c r="CN103" s="134">
        <f>IF(ISBLANK(Governance_Clauses_by_Source!CK103),0,$G103)</f>
        <v>0</v>
      </c>
      <c r="CO103" s="134">
        <f>IF(ISBLANK(Governance_Clauses_by_Source!CL103),0,$G103)</f>
        <v>0</v>
      </c>
      <c r="CP103" s="134">
        <f>IF(ISBLANK(Governance_Clauses_by_Source!CM103),0,$G103)</f>
        <v>0</v>
      </c>
      <c r="CQ103" s="151">
        <f>IF(ISBLANK(Governance_Clauses_by_Source!CN103),0,$G103)</f>
        <v>0</v>
      </c>
    </row>
    <row r="104" spans="1:95">
      <c r="A104" s="2" t="s">
        <v>268</v>
      </c>
      <c r="B104" s="2" t="s">
        <v>567</v>
      </c>
      <c r="C104" s="2" t="s">
        <v>273</v>
      </c>
      <c r="D104" s="2" t="s">
        <v>356</v>
      </c>
      <c r="E104" s="2">
        <f t="shared" si="12"/>
        <v>10</v>
      </c>
      <c r="F104" s="2">
        <v>4</v>
      </c>
      <c r="G104" s="2">
        <f t="shared" si="15"/>
        <v>0.08</v>
      </c>
      <c r="H104" s="3" t="s">
        <v>1248</v>
      </c>
      <c r="I104" s="120">
        <f>IF(ISBLANK(Governance_Clauses_by_Source!F104),0,G104)</f>
        <v>0</v>
      </c>
      <c r="J104" s="134">
        <f>IF(ISBLANK(Governance_Clauses_by_Source!G104),0,$G104)</f>
        <v>0</v>
      </c>
      <c r="K104" s="134">
        <f>IF(ISBLANK(Governance_Clauses_by_Source!H104),0,$G104)</f>
        <v>0</v>
      </c>
      <c r="L104" s="134">
        <f>IF(ISBLANK(Governance_Clauses_by_Source!I104),0,$G104)</f>
        <v>0</v>
      </c>
      <c r="M104" s="134">
        <f>IF(ISBLANK(Governance_Clauses_by_Source!J104),0,$G104)</f>
        <v>0</v>
      </c>
      <c r="N104" s="134">
        <f>IF(ISBLANK(Governance_Clauses_by_Source!K104),0,$G104)</f>
        <v>0</v>
      </c>
      <c r="O104" s="134">
        <f>IF(ISBLANK(Governance_Clauses_by_Source!L104),0,$G104)</f>
        <v>0</v>
      </c>
      <c r="P104" s="134">
        <f>IF(ISBLANK(Governance_Clauses_by_Source!M104),0,$G104)*1*1.01</f>
        <v>8.0799999999999997E-2</v>
      </c>
      <c r="Q104" s="134">
        <f>IF(ISBLANK(Governance_Clauses_by_Source!N104),0,$G104)*1*2.5</f>
        <v>0.2</v>
      </c>
      <c r="R104" s="134">
        <f>IF(ISBLANK(Governance_Clauses_by_Source!O104),0,$G104)</f>
        <v>0</v>
      </c>
      <c r="S104" s="134">
        <f>IF(ISBLANK(Governance_Clauses_by_Source!P104),0,$G104)</f>
        <v>0</v>
      </c>
      <c r="T104" s="134">
        <f>IF(ISBLANK(Governance_Clauses_by_Source!Q104),0,$G104)*3*3</f>
        <v>0.72</v>
      </c>
      <c r="U104" s="134">
        <f>IF(ISBLANK(Governance_Clauses_by_Source!R104),0,$G104)*3*3</f>
        <v>0</v>
      </c>
      <c r="V104" s="134">
        <f>IF(ISBLANK(Governance_Clauses_by_Source!S104),0,$G104)</f>
        <v>0</v>
      </c>
      <c r="W104" s="134">
        <f>IF(ISBLANK(Governance_Clauses_by_Source!T104),0,$G104)*3.5*3.5</f>
        <v>0.98000000000000009</v>
      </c>
      <c r="X104" s="134">
        <f>IF(ISBLANK(Governance_Clauses_by_Source!U104),0,$G104)*3*4</f>
        <v>0.96</v>
      </c>
      <c r="Y104" s="134">
        <f>IF(ISBLANK(Governance_Clauses_by_Source!V104),0,$G104)</f>
        <v>0</v>
      </c>
      <c r="Z104" s="134">
        <f>IF(ISBLANK(Governance_Clauses_by_Source!W104),0,$G104)</f>
        <v>0</v>
      </c>
      <c r="AA104" s="134">
        <f>IF(ISBLANK(Governance_Clauses_by_Source!X104),0,$G104)*3*4</f>
        <v>0.96</v>
      </c>
      <c r="AB104" s="134">
        <f>IF(ISBLANK(Governance_Clauses_by_Source!Y104),0,$G104)</f>
        <v>0</v>
      </c>
      <c r="AC104" s="134">
        <f>IF(ISBLANK(Governance_Clauses_by_Source!Z104),0,$G104)</f>
        <v>0</v>
      </c>
      <c r="AD104" s="134">
        <f>IF(ISBLANK(Governance_Clauses_by_Source!AA104),0,$G104)</f>
        <v>0</v>
      </c>
      <c r="AE104" s="134">
        <f>IF(ISBLANK(Governance_Clauses_by_Source!AB104),0,$G104)</f>
        <v>0</v>
      </c>
      <c r="AF104" s="134">
        <f>IF(ISBLANK(Governance_Clauses_by_Source!AC104),0,$G104)</f>
        <v>0</v>
      </c>
      <c r="AG104" s="134">
        <f>IF(ISBLANK(Governance_Clauses_by_Source!AD104),0,$G104)</f>
        <v>0</v>
      </c>
      <c r="AH104" s="134">
        <f>IF(ISBLANK(Governance_Clauses_by_Source!AE104),0,$G104)*3.5*3.5</f>
        <v>0.98000000000000009</v>
      </c>
      <c r="AI104" s="134">
        <f>IF(ISBLANK(Governance_Clauses_by_Source!AF104),0,$G104)</f>
        <v>0</v>
      </c>
      <c r="AJ104" s="134">
        <f>IF(ISBLANK(Governance_Clauses_by_Source!AG104),0,$G104)</f>
        <v>0</v>
      </c>
      <c r="AK104" s="134">
        <f>IF(ISBLANK(Governance_Clauses_by_Source!AH104),0,$G104)</f>
        <v>0</v>
      </c>
      <c r="AL104" s="134">
        <f>IF(ISBLANK(Governance_Clauses_by_Source!AI104),0,$G104)</f>
        <v>0</v>
      </c>
      <c r="AM104" s="134">
        <f>IF(ISBLANK(Governance_Clauses_by_Source!AJ104),0,$G104)</f>
        <v>0</v>
      </c>
      <c r="AN104" s="134">
        <f>IF(ISBLANK(Governance_Clauses_by_Source!AK104),0,$G104)</f>
        <v>0</v>
      </c>
      <c r="AO104" s="134">
        <f>IF(ISBLANK(Governance_Clauses_by_Source!AL104),0,$G104)</f>
        <v>0</v>
      </c>
      <c r="AP104" s="134">
        <f>IF(ISBLANK(Governance_Clauses_by_Source!AM104),0,$G104)</f>
        <v>0</v>
      </c>
      <c r="AQ104" s="134">
        <f>IF(ISBLANK(Governance_Clauses_by_Source!AN104),0,$G104)</f>
        <v>0</v>
      </c>
      <c r="AR104" s="134">
        <f>IF(ISBLANK(Governance_Clauses_by_Source!AO104),0,$G104)</f>
        <v>0</v>
      </c>
      <c r="AS104" s="134">
        <f>IF(ISBLANK(Governance_Clauses_by_Source!AP104),0,$G104)</f>
        <v>0</v>
      </c>
      <c r="AT104" s="134">
        <f>IF(ISBLANK(Governance_Clauses_by_Source!AQ104),0,$G104)</f>
        <v>0</v>
      </c>
      <c r="AU104" s="134">
        <f>IF(ISBLANK(Governance_Clauses_by_Source!AR104),0,$G104)</f>
        <v>0</v>
      </c>
      <c r="AV104" s="134">
        <f>IF(ISBLANK(Governance_Clauses_by_Source!AS104),0,$G104)*1.5*1.5</f>
        <v>0.18</v>
      </c>
      <c r="AW104" s="134">
        <f>IF(ISBLANK(Governance_Clauses_by_Source!AT104),0,$G104)</f>
        <v>0</v>
      </c>
      <c r="AX104" s="134">
        <f>IF(ISBLANK(Governance_Clauses_by_Source!AU104),0,$G104)</f>
        <v>0</v>
      </c>
      <c r="AY104" s="134">
        <f>IF(ISBLANK(Governance_Clauses_by_Source!AV104),0,$G104)*0.5*2.01</f>
        <v>8.0399999999999999E-2</v>
      </c>
      <c r="AZ104" s="134">
        <f>IF(ISBLANK(Governance_Clauses_by_Source!AW104),0,$G104)</f>
        <v>0</v>
      </c>
      <c r="BA104" s="134">
        <f>IF(ISBLANK(Governance_Clauses_by_Source!AX104),0,$G104)</f>
        <v>0</v>
      </c>
      <c r="BB104" s="134">
        <f>IF(ISBLANK(Governance_Clauses_by_Source!AY104),0,$G104)</f>
        <v>0</v>
      </c>
      <c r="BC104" s="134">
        <f>IF(ISBLANK(Governance_Clauses_by_Source!AZ104),0,$G104)</f>
        <v>0</v>
      </c>
      <c r="BD104" s="134">
        <f>IF(ISBLANK(Governance_Clauses_by_Source!BA104),0,$G104)</f>
        <v>0</v>
      </c>
      <c r="BE104" s="134">
        <f>IF(ISBLANK(Governance_Clauses_by_Source!BB104),0,$G104)</f>
        <v>0</v>
      </c>
      <c r="BF104" s="134">
        <f>IF(ISBLANK(Governance_Clauses_by_Source!BC104),0,$G104)</f>
        <v>0</v>
      </c>
      <c r="BG104" s="134">
        <f>IF(ISBLANK(Governance_Clauses_by_Source!BD104),0,$G104)</f>
        <v>0</v>
      </c>
      <c r="BH104" s="134">
        <f>IF(ISBLANK(Governance_Clauses_by_Source!BE104),0,$G104)</f>
        <v>0</v>
      </c>
      <c r="BI104" s="134">
        <f>IF(ISBLANK(Governance_Clauses_by_Source!BF104),0,$G104)</f>
        <v>0</v>
      </c>
      <c r="BJ104" s="134">
        <f>IF(ISBLANK(Governance_Clauses_by_Source!BG104),0,$G104)</f>
        <v>0</v>
      </c>
      <c r="BK104" s="134">
        <f>IF(ISBLANK(Governance_Clauses_by_Source!BH104),0,$G104)</f>
        <v>0</v>
      </c>
      <c r="BL104" s="134">
        <f>IF(ISBLANK(Governance_Clauses_by_Source!BI104),0,$G104)</f>
        <v>0</v>
      </c>
      <c r="BM104" s="134">
        <f>IF(ISBLANK(Governance_Clauses_by_Source!BJ104),0,$G104)</f>
        <v>0</v>
      </c>
      <c r="BN104" s="134">
        <f>IF(ISBLANK(Governance_Clauses_by_Source!BK104),0,$G104)</f>
        <v>0</v>
      </c>
      <c r="BO104" s="134">
        <f>IF(ISBLANK(Governance_Clauses_by_Source!BL104),0,$G104)</f>
        <v>0</v>
      </c>
      <c r="BP104" s="134">
        <f>IF(ISBLANK(Governance_Clauses_by_Source!BM104),0,$G104)</f>
        <v>0</v>
      </c>
      <c r="BQ104" s="134">
        <f>IF(ISBLANK(Governance_Clauses_by_Source!BN104),0,$G104)</f>
        <v>0</v>
      </c>
      <c r="BR104" s="134">
        <f>IF(ISBLANK(Governance_Clauses_by_Source!BO104),0,$G104)</f>
        <v>0</v>
      </c>
      <c r="BS104" s="134">
        <f>IF(ISBLANK(Governance_Clauses_by_Source!BP104),0,$G104)</f>
        <v>0</v>
      </c>
      <c r="BT104" s="134">
        <f>IF(ISBLANK(Governance_Clauses_by_Source!BQ104),0,$G104)</f>
        <v>0</v>
      </c>
      <c r="BU104" s="134">
        <f>IF(ISBLANK(Governance_Clauses_by_Source!BR104),0,$G104)</f>
        <v>0</v>
      </c>
      <c r="BV104" s="134">
        <f>IF(ISBLANK(Governance_Clauses_by_Source!BS104),0,$G104)</f>
        <v>0</v>
      </c>
      <c r="BW104" s="134">
        <f>IF(ISBLANK(Governance_Clauses_by_Source!BT104),0,$G104)</f>
        <v>0</v>
      </c>
      <c r="BX104" s="134">
        <f>IF(ISBLANK(Governance_Clauses_by_Source!BU104),0,$G104)</f>
        <v>0</v>
      </c>
      <c r="BY104" s="134">
        <f>IF(ISBLANK(Governance_Clauses_by_Source!BV104),0,$G104)</f>
        <v>0</v>
      </c>
      <c r="BZ104" s="134">
        <f>IF(ISBLANK(Governance_Clauses_by_Source!BW104),0,$G104)</f>
        <v>0</v>
      </c>
      <c r="CA104" s="134">
        <f>IF(ISBLANK(Governance_Clauses_by_Source!BX104),0,$G104)</f>
        <v>0</v>
      </c>
      <c r="CB104" s="134">
        <f>IF(ISBLANK(Governance_Clauses_by_Source!BY104),0,$G104)</f>
        <v>0</v>
      </c>
      <c r="CC104" s="134">
        <f>IF(ISBLANK(Governance_Clauses_by_Source!BZ104),0,$G104)</f>
        <v>0</v>
      </c>
      <c r="CD104" s="134">
        <f>IF(ISBLANK(Governance_Clauses_by_Source!CA104),0,$G104)</f>
        <v>0</v>
      </c>
      <c r="CE104" s="134">
        <f>IF(ISBLANK(Governance_Clauses_by_Source!CB104),0,$G104)*3*3</f>
        <v>0.72</v>
      </c>
      <c r="CF104" s="134">
        <f>IF(ISBLANK(Governance_Clauses_by_Source!CC104),0,$G104)</f>
        <v>0</v>
      </c>
      <c r="CG104" s="134">
        <f>IF(ISBLANK(Governance_Clauses_by_Source!CD104),0,$G104)</f>
        <v>0</v>
      </c>
      <c r="CH104" s="134">
        <f>IF(ISBLANK(Governance_Clauses_by_Source!CE104),0,$G104)</f>
        <v>0</v>
      </c>
      <c r="CI104" s="134">
        <f>IF(ISBLANK(Governance_Clauses_by_Source!CF104),0,$G104)</f>
        <v>0</v>
      </c>
      <c r="CJ104" s="134">
        <f>IF(ISBLANK(Governance_Clauses_by_Source!CG104),0,$G104)</f>
        <v>0</v>
      </c>
      <c r="CK104" s="134">
        <f>IF(ISBLANK(Governance_Clauses_by_Source!CH104),0,$G104)</f>
        <v>0</v>
      </c>
      <c r="CL104" s="134">
        <f>IF(ISBLANK(Governance_Clauses_by_Source!CI104),0,$G104)</f>
        <v>0</v>
      </c>
      <c r="CM104" s="134">
        <f>IF(ISBLANK(Governance_Clauses_by_Source!CJ104),0,$G104)</f>
        <v>0</v>
      </c>
      <c r="CN104" s="134">
        <f>IF(ISBLANK(Governance_Clauses_by_Source!CK104),0,$G104)</f>
        <v>0</v>
      </c>
      <c r="CO104" s="134">
        <f>IF(ISBLANK(Governance_Clauses_by_Source!CL104),0,$G104)</f>
        <v>0</v>
      </c>
      <c r="CP104" s="134">
        <f>IF(ISBLANK(Governance_Clauses_by_Source!CM104),0,$G104)</f>
        <v>0</v>
      </c>
      <c r="CQ104" s="151">
        <f>IF(ISBLANK(Governance_Clauses_by_Source!CN104),0,$G104)</f>
        <v>0</v>
      </c>
    </row>
    <row r="105" spans="1:95">
      <c r="A105" s="2" t="s">
        <v>268</v>
      </c>
      <c r="B105" s="2" t="s">
        <v>570</v>
      </c>
      <c r="C105" s="2" t="s">
        <v>311</v>
      </c>
      <c r="D105" s="2" t="s">
        <v>356</v>
      </c>
      <c r="E105" s="2">
        <f t="shared" si="12"/>
        <v>8</v>
      </c>
      <c r="F105" s="2">
        <v>4</v>
      </c>
      <c r="G105" s="2">
        <f t="shared" si="15"/>
        <v>0.08</v>
      </c>
      <c r="H105" s="3" t="s">
        <v>1247</v>
      </c>
      <c r="I105" s="120">
        <f>IF(ISBLANK(Governance_Clauses_by_Source!F105),0,G105)</f>
        <v>0</v>
      </c>
      <c r="J105" s="134">
        <f>IF(ISBLANK(Governance_Clauses_by_Source!G105),0,$G105)</f>
        <v>0</v>
      </c>
      <c r="K105" s="134">
        <f>IF(ISBLANK(Governance_Clauses_by_Source!H105),0,$G105)</f>
        <v>0</v>
      </c>
      <c r="L105" s="134">
        <f>IF(ISBLANK(Governance_Clauses_by_Source!I105),0,$G105)</f>
        <v>0</v>
      </c>
      <c r="M105" s="134">
        <f>IF(ISBLANK(Governance_Clauses_by_Source!J105),0,$G105)</f>
        <v>0</v>
      </c>
      <c r="N105" s="134">
        <f>IF(ISBLANK(Governance_Clauses_by_Source!K105),0,$G105)</f>
        <v>0</v>
      </c>
      <c r="O105" s="134">
        <f>IF(ISBLANK(Governance_Clauses_by_Source!L105),0,$G105)</f>
        <v>0</v>
      </c>
      <c r="P105" s="134">
        <f>IF(ISBLANK(Governance_Clauses_by_Source!M105),0,$G105)*1*1.01</f>
        <v>8.0799999999999997E-2</v>
      </c>
      <c r="Q105" s="134">
        <f>IF(ISBLANK(Governance_Clauses_by_Source!N105),0,$G105)*2.5*1.5</f>
        <v>0.30000000000000004</v>
      </c>
      <c r="R105" s="134">
        <f>IF(ISBLANK(Governance_Clauses_by_Source!O105),0,$G105)</f>
        <v>0</v>
      </c>
      <c r="S105" s="134">
        <f>IF(ISBLANK(Governance_Clauses_by_Source!P105),0,$G105)</f>
        <v>0</v>
      </c>
      <c r="T105" s="134">
        <f>IF(ISBLANK(Governance_Clauses_by_Source!Q105),0,$G105)*1.5*1.5</f>
        <v>0.18</v>
      </c>
      <c r="U105" s="134">
        <f>IF(ISBLANK(Governance_Clauses_by_Source!R105),0,$G105)*1.5*1.5</f>
        <v>0</v>
      </c>
      <c r="V105" s="134">
        <f>IF(ISBLANK(Governance_Clauses_by_Source!S105),0,$G105)</f>
        <v>0</v>
      </c>
      <c r="W105" s="134">
        <f>IF(ISBLANK(Governance_Clauses_by_Source!T105),0,$G105)*3*3</f>
        <v>0.72</v>
      </c>
      <c r="X105" s="134">
        <f>IF(ISBLANK(Governance_Clauses_by_Source!U105),0,$G105)</f>
        <v>0</v>
      </c>
      <c r="Y105" s="134">
        <f>IF(ISBLANK(Governance_Clauses_by_Source!V105),0,$G105)</f>
        <v>0</v>
      </c>
      <c r="Z105" s="134">
        <f>IF(ISBLANK(Governance_Clauses_by_Source!W105),0,$G105)</f>
        <v>0</v>
      </c>
      <c r="AA105" s="134">
        <f>IF(ISBLANK(Governance_Clauses_by_Source!X105),0,$G105)</f>
        <v>0</v>
      </c>
      <c r="AB105" s="134">
        <f>IF(ISBLANK(Governance_Clauses_by_Source!Y105),0,$G105)</f>
        <v>0</v>
      </c>
      <c r="AC105" s="134">
        <f>IF(ISBLANK(Governance_Clauses_by_Source!Z105),0,$G105)</f>
        <v>0</v>
      </c>
      <c r="AD105" s="134">
        <f>IF(ISBLANK(Governance_Clauses_by_Source!AA105),0,$G105)</f>
        <v>0</v>
      </c>
      <c r="AE105" s="134">
        <f>IF(ISBLANK(Governance_Clauses_by_Source!AB105),0,$G105)</f>
        <v>0</v>
      </c>
      <c r="AF105" s="134">
        <f>IF(ISBLANK(Governance_Clauses_by_Source!AC105),0,$G105)</f>
        <v>0</v>
      </c>
      <c r="AG105" s="134">
        <f>IF(ISBLANK(Governance_Clauses_by_Source!AD105),0,$G105)</f>
        <v>0</v>
      </c>
      <c r="AH105" s="134">
        <f>IF(ISBLANK(Governance_Clauses_by_Source!AE105),0,$G105)*3*3</f>
        <v>0.72</v>
      </c>
      <c r="AI105" s="134">
        <f>IF(ISBLANK(Governance_Clauses_by_Source!AF105),0,$G105)</f>
        <v>0</v>
      </c>
      <c r="AJ105" s="134">
        <f>IF(ISBLANK(Governance_Clauses_by_Source!AG105),0,$G105)</f>
        <v>0</v>
      </c>
      <c r="AK105" s="134">
        <f>IF(ISBLANK(Governance_Clauses_by_Source!AH105),0,$G105)</f>
        <v>0</v>
      </c>
      <c r="AL105" s="134">
        <f>IF(ISBLANK(Governance_Clauses_by_Source!AI105),0,$G105)</f>
        <v>0</v>
      </c>
      <c r="AM105" s="134">
        <f>IF(ISBLANK(Governance_Clauses_by_Source!AJ105),0,$G105)</f>
        <v>0</v>
      </c>
      <c r="AN105" s="134">
        <f>IF(ISBLANK(Governance_Clauses_by_Source!AK105),0,$G105)</f>
        <v>0</v>
      </c>
      <c r="AO105" s="134">
        <f>IF(ISBLANK(Governance_Clauses_by_Source!AL105),0,$G105)</f>
        <v>0</v>
      </c>
      <c r="AP105" s="134">
        <f>IF(ISBLANK(Governance_Clauses_by_Source!AM105),0,$G105)</f>
        <v>0</v>
      </c>
      <c r="AQ105" s="134">
        <f>IF(ISBLANK(Governance_Clauses_by_Source!AN105),0,$G105)*1*1.5</f>
        <v>0.12</v>
      </c>
      <c r="AR105" s="134">
        <f>IF(ISBLANK(Governance_Clauses_by_Source!AO105),0,$G105)</f>
        <v>0</v>
      </c>
      <c r="AS105" s="134">
        <f>IF(ISBLANK(Governance_Clauses_by_Source!AP105),0,$G105)</f>
        <v>0</v>
      </c>
      <c r="AT105" s="134">
        <f>IF(ISBLANK(Governance_Clauses_by_Source!AQ105),0,$G105)</f>
        <v>0</v>
      </c>
      <c r="AU105" s="134">
        <f>IF(ISBLANK(Governance_Clauses_by_Source!AR105),0,$G105)</f>
        <v>0</v>
      </c>
      <c r="AV105" s="134">
        <f>IF(ISBLANK(Governance_Clauses_by_Source!AS105),0,$G105)</f>
        <v>0</v>
      </c>
      <c r="AW105" s="134">
        <f>IF(ISBLANK(Governance_Clauses_by_Source!AT105),0,$G105)</f>
        <v>0</v>
      </c>
      <c r="AX105" s="134">
        <f>IF(ISBLANK(Governance_Clauses_by_Source!AU105),0,$G105)</f>
        <v>0</v>
      </c>
      <c r="AY105" s="134">
        <f>IF(ISBLANK(Governance_Clauses_by_Source!AV105),0,$G105)</f>
        <v>0</v>
      </c>
      <c r="AZ105" s="134">
        <f>IF(ISBLANK(Governance_Clauses_by_Source!AW105),0,$G105)</f>
        <v>0</v>
      </c>
      <c r="BA105" s="134">
        <f>IF(ISBLANK(Governance_Clauses_by_Source!AX105),0,$G105)</f>
        <v>0</v>
      </c>
      <c r="BB105" s="134">
        <f>IF(ISBLANK(Governance_Clauses_by_Source!AY105),0,$G105)</f>
        <v>0</v>
      </c>
      <c r="BC105" s="134">
        <f>IF(ISBLANK(Governance_Clauses_by_Source!AZ105),0,$G105)</f>
        <v>0</v>
      </c>
      <c r="BD105" s="134">
        <f>IF(ISBLANK(Governance_Clauses_by_Source!BA105),0,$G105)</f>
        <v>0</v>
      </c>
      <c r="BE105" s="134">
        <f>IF(ISBLANK(Governance_Clauses_by_Source!BB105),0,$G105)</f>
        <v>0</v>
      </c>
      <c r="BF105" s="134">
        <f>IF(ISBLANK(Governance_Clauses_by_Source!BC105),0,$G105)</f>
        <v>0</v>
      </c>
      <c r="BG105" s="134">
        <f>IF(ISBLANK(Governance_Clauses_by_Source!BD105),0,$G105)</f>
        <v>0</v>
      </c>
      <c r="BH105" s="134">
        <f>IF(ISBLANK(Governance_Clauses_by_Source!BE105),0,$G105)</f>
        <v>0</v>
      </c>
      <c r="BI105" s="134">
        <f>IF(ISBLANK(Governance_Clauses_by_Source!BF105),0,$G105)</f>
        <v>0</v>
      </c>
      <c r="BJ105" s="134">
        <f>IF(ISBLANK(Governance_Clauses_by_Source!BG105),0,$G105)</f>
        <v>0</v>
      </c>
      <c r="BK105" s="134">
        <f>IF(ISBLANK(Governance_Clauses_by_Source!BH105),0,$G105)</f>
        <v>0</v>
      </c>
      <c r="BL105" s="134">
        <f>IF(ISBLANK(Governance_Clauses_by_Source!BI105),0,$G105)</f>
        <v>0</v>
      </c>
      <c r="BM105" s="134">
        <f>IF(ISBLANK(Governance_Clauses_by_Source!BJ105),0,$G105)</f>
        <v>0</v>
      </c>
      <c r="BN105" s="134">
        <f>IF(ISBLANK(Governance_Clauses_by_Source!BK105),0,$G105)</f>
        <v>0</v>
      </c>
      <c r="BO105" s="134">
        <f>IF(ISBLANK(Governance_Clauses_by_Source!BL105),0,$G105)</f>
        <v>0</v>
      </c>
      <c r="BP105" s="134">
        <f>IF(ISBLANK(Governance_Clauses_by_Source!BM105),0,$G105)</f>
        <v>0</v>
      </c>
      <c r="BQ105" s="134">
        <f>IF(ISBLANK(Governance_Clauses_by_Source!BN105),0,$G105)</f>
        <v>0</v>
      </c>
      <c r="BR105" s="134">
        <f>IF(ISBLANK(Governance_Clauses_by_Source!BO105),0,$G105)</f>
        <v>0</v>
      </c>
      <c r="BS105" s="134">
        <f>IF(ISBLANK(Governance_Clauses_by_Source!BP105),0,$G105)</f>
        <v>0</v>
      </c>
      <c r="BT105" s="134">
        <f>IF(ISBLANK(Governance_Clauses_by_Source!BQ105),0,$G105)</f>
        <v>0</v>
      </c>
      <c r="BU105" s="134">
        <f>IF(ISBLANK(Governance_Clauses_by_Source!BR105),0,$G105)</f>
        <v>0</v>
      </c>
      <c r="BV105" s="134">
        <f>IF(ISBLANK(Governance_Clauses_by_Source!BS105),0,$G105)</f>
        <v>0</v>
      </c>
      <c r="BW105" s="134">
        <f>IF(ISBLANK(Governance_Clauses_by_Source!BT105),0,$G105)</f>
        <v>0</v>
      </c>
      <c r="BX105" s="134">
        <f>IF(ISBLANK(Governance_Clauses_by_Source!BU105),0,$G105)</f>
        <v>0</v>
      </c>
      <c r="BY105" s="134">
        <f>IF(ISBLANK(Governance_Clauses_by_Source!BV105),0,$G105)</f>
        <v>0</v>
      </c>
      <c r="BZ105" s="134">
        <f>IF(ISBLANK(Governance_Clauses_by_Source!BW105),0,$G105)</f>
        <v>0</v>
      </c>
      <c r="CA105" s="134">
        <f>IF(ISBLANK(Governance_Clauses_by_Source!BX105),0,$G105)</f>
        <v>0</v>
      </c>
      <c r="CB105" s="134">
        <f>IF(ISBLANK(Governance_Clauses_by_Source!BY105),0,$G105)</f>
        <v>0</v>
      </c>
      <c r="CC105" s="134">
        <f>IF(ISBLANK(Governance_Clauses_by_Source!BZ105),0,$G105)*1*1.01</f>
        <v>8.0799999999999997E-2</v>
      </c>
      <c r="CD105" s="134">
        <f>IF(ISBLANK(Governance_Clauses_by_Source!CA105),0,$G105)</f>
        <v>0</v>
      </c>
      <c r="CE105" s="134">
        <f>IF(ISBLANK(Governance_Clauses_by_Source!CB105),0,$G105)*3*3</f>
        <v>0.72</v>
      </c>
      <c r="CF105" s="134">
        <f>IF(ISBLANK(Governance_Clauses_by_Source!CC105),0,$G105)</f>
        <v>0</v>
      </c>
      <c r="CG105" s="134">
        <f>IF(ISBLANK(Governance_Clauses_by_Source!CD105),0,$G105)</f>
        <v>0</v>
      </c>
      <c r="CH105" s="134">
        <f>IF(ISBLANK(Governance_Clauses_by_Source!CE105),0,$G105)</f>
        <v>0</v>
      </c>
      <c r="CI105" s="134">
        <f>IF(ISBLANK(Governance_Clauses_by_Source!CF105),0,$G105)</f>
        <v>0</v>
      </c>
      <c r="CJ105" s="134">
        <f>IF(ISBLANK(Governance_Clauses_by_Source!CG105),0,$G105)</f>
        <v>0</v>
      </c>
      <c r="CK105" s="134">
        <f>IF(ISBLANK(Governance_Clauses_by_Source!CH105),0,$G105)</f>
        <v>0</v>
      </c>
      <c r="CL105" s="134">
        <f>IF(ISBLANK(Governance_Clauses_by_Source!CI105),0,$G105)</f>
        <v>0</v>
      </c>
      <c r="CM105" s="134">
        <f>IF(ISBLANK(Governance_Clauses_by_Source!CJ105),0,$G105)</f>
        <v>0</v>
      </c>
      <c r="CN105" s="134">
        <f>IF(ISBLANK(Governance_Clauses_by_Source!CK105),0,$G105)</f>
        <v>0</v>
      </c>
      <c r="CO105" s="134">
        <f>IF(ISBLANK(Governance_Clauses_by_Source!CL105),0,$G105)</f>
        <v>0</v>
      </c>
      <c r="CP105" s="134">
        <f>IF(ISBLANK(Governance_Clauses_by_Source!CM105),0,$G105)</f>
        <v>0</v>
      </c>
      <c r="CQ105" s="151">
        <f>IF(ISBLANK(Governance_Clauses_by_Source!CN105),0,$G105)</f>
        <v>0</v>
      </c>
    </row>
    <row r="106" spans="1:95">
      <c r="A106" s="2" t="s">
        <v>268</v>
      </c>
      <c r="B106" s="2" t="s">
        <v>567</v>
      </c>
      <c r="C106" s="2" t="s">
        <v>273</v>
      </c>
      <c r="D106" s="2" t="s">
        <v>356</v>
      </c>
      <c r="E106" s="2">
        <f t="shared" si="12"/>
        <v>6</v>
      </c>
      <c r="F106" s="2">
        <v>4</v>
      </c>
      <c r="G106" s="2">
        <f t="shared" si="15"/>
        <v>0.08</v>
      </c>
      <c r="H106" s="3" t="s">
        <v>1249</v>
      </c>
      <c r="I106" s="120">
        <f>IF(ISBLANK(Governance_Clauses_by_Source!F106),0,G106)</f>
        <v>0</v>
      </c>
      <c r="J106" s="134">
        <f>IF(ISBLANK(Governance_Clauses_by_Source!G106),0,$G106)</f>
        <v>0</v>
      </c>
      <c r="K106" s="134">
        <f>IF(ISBLANK(Governance_Clauses_by_Source!H106),0,$G106)</f>
        <v>0</v>
      </c>
      <c r="L106" s="134">
        <f>IF(ISBLANK(Governance_Clauses_by_Source!I106),0,$G106)</f>
        <v>0</v>
      </c>
      <c r="M106" s="134">
        <f>IF(ISBLANK(Governance_Clauses_by_Source!J106),0,$G106)</f>
        <v>0</v>
      </c>
      <c r="N106" s="134">
        <f>IF(ISBLANK(Governance_Clauses_by_Source!K106),0,$G106)</f>
        <v>0</v>
      </c>
      <c r="O106" s="134">
        <f>IF(ISBLANK(Governance_Clauses_by_Source!L106),0,$G106)</f>
        <v>0</v>
      </c>
      <c r="P106" s="134">
        <f>IF(ISBLANK(Governance_Clauses_by_Source!M106),0,$G106)*1*1.01</f>
        <v>8.0799999999999997E-2</v>
      </c>
      <c r="Q106" s="134">
        <f>IF(ISBLANK(Governance_Clauses_by_Source!N106),0,$G106)*2.5*1.5</f>
        <v>0.30000000000000004</v>
      </c>
      <c r="R106" s="134">
        <f>IF(ISBLANK(Governance_Clauses_by_Source!O106),0,$G106)</f>
        <v>0</v>
      </c>
      <c r="S106" s="134">
        <f>IF(ISBLANK(Governance_Clauses_by_Source!P106),0,$G106)</f>
        <v>0</v>
      </c>
      <c r="T106" s="134">
        <f>IF(ISBLANK(Governance_Clauses_by_Source!Q106),0,$G106)*2.5*2</f>
        <v>0.4</v>
      </c>
      <c r="U106" s="134">
        <f>IF(ISBLANK(Governance_Clauses_by_Source!R106),0,$G106)*2.5*2</f>
        <v>0</v>
      </c>
      <c r="V106" s="134">
        <f>IF(ISBLANK(Governance_Clauses_by_Source!S106),0,$G106)</f>
        <v>0</v>
      </c>
      <c r="W106" s="134">
        <f>IF(ISBLANK(Governance_Clauses_by_Source!T106),0,$G106)*3*3</f>
        <v>0.72</v>
      </c>
      <c r="X106" s="134">
        <f>IF(ISBLANK(Governance_Clauses_by_Source!U106),0,$G106)</f>
        <v>0</v>
      </c>
      <c r="Y106" s="134">
        <f>IF(ISBLANK(Governance_Clauses_by_Source!V106),0,$G106)</f>
        <v>0</v>
      </c>
      <c r="Z106" s="134">
        <f>IF(ISBLANK(Governance_Clauses_by_Source!W106),0,$G106)</f>
        <v>0</v>
      </c>
      <c r="AA106" s="134">
        <f>IF(ISBLANK(Governance_Clauses_by_Source!X106),0,$G106)</f>
        <v>0</v>
      </c>
      <c r="AB106" s="134">
        <f>IF(ISBLANK(Governance_Clauses_by_Source!Y106),0,$G106)</f>
        <v>0</v>
      </c>
      <c r="AC106" s="134">
        <f>IF(ISBLANK(Governance_Clauses_by_Source!Z106),0,$G106)</f>
        <v>0</v>
      </c>
      <c r="AD106" s="134">
        <f>IF(ISBLANK(Governance_Clauses_by_Source!AA106),0,$G106)</f>
        <v>0</v>
      </c>
      <c r="AE106" s="134">
        <f>IF(ISBLANK(Governance_Clauses_by_Source!AB106),0,$G106)</f>
        <v>0</v>
      </c>
      <c r="AF106" s="134">
        <f>IF(ISBLANK(Governance_Clauses_by_Source!AC106),0,$G106)</f>
        <v>0</v>
      </c>
      <c r="AG106" s="134">
        <f>IF(ISBLANK(Governance_Clauses_by_Source!AD106),0,$G106)</f>
        <v>0</v>
      </c>
      <c r="AH106" s="134">
        <f>IF(ISBLANK(Governance_Clauses_by_Source!AE106),0,$G106)*3*3</f>
        <v>0.72</v>
      </c>
      <c r="AI106" s="134">
        <f>IF(ISBLANK(Governance_Clauses_by_Source!AF106),0,$G106)</f>
        <v>0</v>
      </c>
      <c r="AJ106" s="134">
        <f>IF(ISBLANK(Governance_Clauses_by_Source!AG106),0,$G106)</f>
        <v>0</v>
      </c>
      <c r="AK106" s="134">
        <f>IF(ISBLANK(Governance_Clauses_by_Source!AH106),0,$G106)</f>
        <v>0</v>
      </c>
      <c r="AL106" s="134">
        <f>IF(ISBLANK(Governance_Clauses_by_Source!AI106),0,$G106)</f>
        <v>0</v>
      </c>
      <c r="AM106" s="134">
        <f>IF(ISBLANK(Governance_Clauses_by_Source!AJ106),0,$G106)</f>
        <v>0</v>
      </c>
      <c r="AN106" s="134">
        <f>IF(ISBLANK(Governance_Clauses_by_Source!AK106),0,$G106)</f>
        <v>0</v>
      </c>
      <c r="AO106" s="134">
        <f>IF(ISBLANK(Governance_Clauses_by_Source!AL106),0,$G106)</f>
        <v>0</v>
      </c>
      <c r="AP106" s="134">
        <f>IF(ISBLANK(Governance_Clauses_by_Source!AM106),0,$G106)</f>
        <v>0</v>
      </c>
      <c r="AQ106" s="134">
        <f>IF(ISBLANK(Governance_Clauses_by_Source!AN106),0,$G106)</f>
        <v>0</v>
      </c>
      <c r="AR106" s="134">
        <f>IF(ISBLANK(Governance_Clauses_by_Source!AO106),0,$G106)</f>
        <v>0</v>
      </c>
      <c r="AS106" s="134">
        <f>IF(ISBLANK(Governance_Clauses_by_Source!AP106),0,$G106)</f>
        <v>0</v>
      </c>
      <c r="AT106" s="134">
        <f>IF(ISBLANK(Governance_Clauses_by_Source!AQ106),0,$G106)</f>
        <v>0</v>
      </c>
      <c r="AU106" s="134">
        <f>IF(ISBLANK(Governance_Clauses_by_Source!AR106),0,$G106)</f>
        <v>0</v>
      </c>
      <c r="AV106" s="134">
        <f>IF(ISBLANK(Governance_Clauses_by_Source!AS106),0,$G106)</f>
        <v>0</v>
      </c>
      <c r="AW106" s="134">
        <f>IF(ISBLANK(Governance_Clauses_by_Source!AT106),0,$G106)</f>
        <v>0</v>
      </c>
      <c r="AX106" s="134">
        <f>IF(ISBLANK(Governance_Clauses_by_Source!AU106),0,$G106)</f>
        <v>0</v>
      </c>
      <c r="AY106" s="134">
        <f>IF(ISBLANK(Governance_Clauses_by_Source!AV106),0,$G106)</f>
        <v>0</v>
      </c>
      <c r="AZ106" s="134">
        <f>IF(ISBLANK(Governance_Clauses_by_Source!AW106),0,$G106)</f>
        <v>0</v>
      </c>
      <c r="BA106" s="134">
        <f>IF(ISBLANK(Governance_Clauses_by_Source!AX106),0,$G106)</f>
        <v>0</v>
      </c>
      <c r="BB106" s="134">
        <f>IF(ISBLANK(Governance_Clauses_by_Source!AY106),0,$G106)</f>
        <v>0</v>
      </c>
      <c r="BC106" s="134">
        <f>IF(ISBLANK(Governance_Clauses_by_Source!AZ106),0,$G106)</f>
        <v>0</v>
      </c>
      <c r="BD106" s="134">
        <f>IF(ISBLANK(Governance_Clauses_by_Source!BA106),0,$G106)</f>
        <v>0</v>
      </c>
      <c r="BE106" s="134">
        <f>IF(ISBLANK(Governance_Clauses_by_Source!BB106),0,$G106)</f>
        <v>0</v>
      </c>
      <c r="BF106" s="134">
        <f>IF(ISBLANK(Governance_Clauses_by_Source!BC106),0,$G106)</f>
        <v>0</v>
      </c>
      <c r="BG106" s="134">
        <f>IF(ISBLANK(Governance_Clauses_by_Source!BD106),0,$G106)</f>
        <v>0</v>
      </c>
      <c r="BH106" s="134">
        <f>IF(ISBLANK(Governance_Clauses_by_Source!BE106),0,$G106)</f>
        <v>0</v>
      </c>
      <c r="BI106" s="134">
        <f>IF(ISBLANK(Governance_Clauses_by_Source!BF106),0,$G106)</f>
        <v>0</v>
      </c>
      <c r="BJ106" s="134">
        <f>IF(ISBLANK(Governance_Clauses_by_Source!BG106),0,$G106)</f>
        <v>0</v>
      </c>
      <c r="BK106" s="134">
        <f>IF(ISBLANK(Governance_Clauses_by_Source!BH106),0,$G106)</f>
        <v>0</v>
      </c>
      <c r="BL106" s="134">
        <f>IF(ISBLANK(Governance_Clauses_by_Source!BI106),0,$G106)</f>
        <v>0</v>
      </c>
      <c r="BM106" s="134">
        <f>IF(ISBLANK(Governance_Clauses_by_Source!BJ106),0,$G106)</f>
        <v>0</v>
      </c>
      <c r="BN106" s="134">
        <f>IF(ISBLANK(Governance_Clauses_by_Source!BK106),0,$G106)</f>
        <v>0</v>
      </c>
      <c r="BO106" s="134">
        <f>IF(ISBLANK(Governance_Clauses_by_Source!BL106),0,$G106)</f>
        <v>0</v>
      </c>
      <c r="BP106" s="134">
        <f>IF(ISBLANK(Governance_Clauses_by_Source!BM106),0,$G106)</f>
        <v>0</v>
      </c>
      <c r="BQ106" s="134">
        <f>IF(ISBLANK(Governance_Clauses_by_Source!BN106),0,$G106)</f>
        <v>0</v>
      </c>
      <c r="BR106" s="134">
        <f>IF(ISBLANK(Governance_Clauses_by_Source!BO106),0,$G106)</f>
        <v>0</v>
      </c>
      <c r="BS106" s="134">
        <f>IF(ISBLANK(Governance_Clauses_by_Source!BP106),0,$G106)</f>
        <v>0</v>
      </c>
      <c r="BT106" s="134">
        <f>IF(ISBLANK(Governance_Clauses_by_Source!BQ106),0,$G106)</f>
        <v>0</v>
      </c>
      <c r="BU106" s="134">
        <f>IF(ISBLANK(Governance_Clauses_by_Source!BR106),0,$G106)</f>
        <v>0</v>
      </c>
      <c r="BV106" s="134">
        <f>IF(ISBLANK(Governance_Clauses_by_Source!BS106),0,$G106)</f>
        <v>0</v>
      </c>
      <c r="BW106" s="134">
        <f>IF(ISBLANK(Governance_Clauses_by_Source!BT106),0,$G106)</f>
        <v>0</v>
      </c>
      <c r="BX106" s="134">
        <f>IF(ISBLANK(Governance_Clauses_by_Source!BU106),0,$G106)</f>
        <v>0</v>
      </c>
      <c r="BY106" s="134">
        <f>IF(ISBLANK(Governance_Clauses_by_Source!BV106),0,$G106)</f>
        <v>0</v>
      </c>
      <c r="BZ106" s="134">
        <f>IF(ISBLANK(Governance_Clauses_by_Source!BW106),0,$G106)</f>
        <v>0</v>
      </c>
      <c r="CA106" s="134">
        <f>IF(ISBLANK(Governance_Clauses_by_Source!BX106),0,$G106)</f>
        <v>0</v>
      </c>
      <c r="CB106" s="134">
        <f>IF(ISBLANK(Governance_Clauses_by_Source!BY106),0,$G106)</f>
        <v>0</v>
      </c>
      <c r="CC106" s="134">
        <f>IF(ISBLANK(Governance_Clauses_by_Source!BZ106),0,$G106)</f>
        <v>0</v>
      </c>
      <c r="CD106" s="134">
        <f>IF(ISBLANK(Governance_Clauses_by_Source!CA106),0,$G106)</f>
        <v>0</v>
      </c>
      <c r="CE106" s="134">
        <f>IF(ISBLANK(Governance_Clauses_by_Source!CB106),0,$G106)*3*3</f>
        <v>0.72</v>
      </c>
      <c r="CF106" s="134">
        <f>IF(ISBLANK(Governance_Clauses_by_Source!CC106),0,$G106)</f>
        <v>0</v>
      </c>
      <c r="CG106" s="134">
        <f>IF(ISBLANK(Governance_Clauses_by_Source!CD106),0,$G106)</f>
        <v>0</v>
      </c>
      <c r="CH106" s="134">
        <f>IF(ISBLANK(Governance_Clauses_by_Source!CE106),0,$G106)</f>
        <v>0</v>
      </c>
      <c r="CI106" s="134">
        <f>IF(ISBLANK(Governance_Clauses_by_Source!CF106),0,$G106)</f>
        <v>0</v>
      </c>
      <c r="CJ106" s="134">
        <f>IF(ISBLANK(Governance_Clauses_by_Source!CG106),0,$G106)</f>
        <v>0</v>
      </c>
      <c r="CK106" s="134">
        <f>IF(ISBLANK(Governance_Clauses_by_Source!CH106),0,$G106)</f>
        <v>0</v>
      </c>
      <c r="CL106" s="134">
        <f>IF(ISBLANK(Governance_Clauses_by_Source!CI106),0,$G106)</f>
        <v>0</v>
      </c>
      <c r="CM106" s="134">
        <f>IF(ISBLANK(Governance_Clauses_by_Source!CJ106),0,$G106)</f>
        <v>0</v>
      </c>
      <c r="CN106" s="134">
        <f>IF(ISBLANK(Governance_Clauses_by_Source!CK106),0,$G106)</f>
        <v>0</v>
      </c>
      <c r="CO106" s="134">
        <f>IF(ISBLANK(Governance_Clauses_by_Source!CL106),0,$G106)</f>
        <v>0</v>
      </c>
      <c r="CP106" s="134">
        <f>IF(ISBLANK(Governance_Clauses_by_Source!CM106),0,$G106)</f>
        <v>0</v>
      </c>
      <c r="CQ106" s="151">
        <f>IF(ISBLANK(Governance_Clauses_by_Source!CN106),0,$G106)</f>
        <v>0</v>
      </c>
    </row>
    <row r="107" spans="1:95">
      <c r="A107" s="2" t="s">
        <v>268</v>
      </c>
      <c r="B107" s="2" t="s">
        <v>571</v>
      </c>
      <c r="C107" s="2" t="s">
        <v>363</v>
      </c>
      <c r="D107" s="2" t="s">
        <v>356</v>
      </c>
      <c r="E107" s="2">
        <f t="shared" si="12"/>
        <v>4</v>
      </c>
      <c r="F107" s="2">
        <v>5</v>
      </c>
      <c r="G107" s="2">
        <f t="shared" si="15"/>
        <v>0.1</v>
      </c>
      <c r="H107" s="3" t="s">
        <v>1267</v>
      </c>
      <c r="I107" s="120">
        <f>IF(ISBLANK(Governance_Clauses_by_Source!F107),0,G107)</f>
        <v>0</v>
      </c>
      <c r="J107" s="134">
        <f>IF(ISBLANK(Governance_Clauses_by_Source!G107),0,$G107)</f>
        <v>0</v>
      </c>
      <c r="K107" s="134">
        <f>IF(ISBLANK(Governance_Clauses_by_Source!H107),0,$G107)</f>
        <v>0</v>
      </c>
      <c r="L107" s="134">
        <f>IF(ISBLANK(Governance_Clauses_by_Source!I107),0,$G107)</f>
        <v>0</v>
      </c>
      <c r="M107" s="134">
        <f>IF(ISBLANK(Governance_Clauses_by_Source!J107),0,$G107)</f>
        <v>0</v>
      </c>
      <c r="N107" s="134">
        <f>IF(ISBLANK(Governance_Clauses_by_Source!K107),0,$G107)</f>
        <v>0</v>
      </c>
      <c r="O107" s="134">
        <f>IF(ISBLANK(Governance_Clauses_by_Source!L107),0,$G107)</f>
        <v>0</v>
      </c>
      <c r="P107" s="134">
        <f>IF(ISBLANK(Governance_Clauses_by_Source!M107),0,$G107)</f>
        <v>0</v>
      </c>
      <c r="Q107" s="134">
        <f>IF(ISBLANK(Governance_Clauses_by_Source!N107),0,$G107)</f>
        <v>0</v>
      </c>
      <c r="R107" s="134">
        <f>IF(ISBLANK(Governance_Clauses_by_Source!O107),0,$G107)</f>
        <v>0</v>
      </c>
      <c r="S107" s="134">
        <f>IF(ISBLANK(Governance_Clauses_by_Source!P107),0,$G107)</f>
        <v>0</v>
      </c>
      <c r="T107" s="134">
        <f>IF(ISBLANK(Governance_Clauses_by_Source!Q107),0,$G107)*1*1.01</f>
        <v>0.10100000000000001</v>
      </c>
      <c r="U107" s="134">
        <f>IF(ISBLANK(Governance_Clauses_by_Source!R107),0,$G107)*1*1.01</f>
        <v>0</v>
      </c>
      <c r="V107" s="134">
        <f>IF(ISBLANK(Governance_Clauses_by_Source!S107),0,$G107)</f>
        <v>0</v>
      </c>
      <c r="W107" s="134">
        <f>IF(ISBLANK(Governance_Clauses_by_Source!T107),0,$G107)</f>
        <v>0</v>
      </c>
      <c r="X107" s="134">
        <f>IF(ISBLANK(Governance_Clauses_by_Source!U107),0,$G107)</f>
        <v>0</v>
      </c>
      <c r="Y107" s="134">
        <f>IF(ISBLANK(Governance_Clauses_by_Source!V107),0,$G107)</f>
        <v>0</v>
      </c>
      <c r="Z107" s="134">
        <f>IF(ISBLANK(Governance_Clauses_by_Source!W107),0,$G107)</f>
        <v>0</v>
      </c>
      <c r="AA107" s="134">
        <f>IF(ISBLANK(Governance_Clauses_by_Source!X107),0,$G107)</f>
        <v>0</v>
      </c>
      <c r="AB107" s="134">
        <f>IF(ISBLANK(Governance_Clauses_by_Source!Y107),0,$G107)</f>
        <v>0</v>
      </c>
      <c r="AC107" s="134">
        <f>IF(ISBLANK(Governance_Clauses_by_Source!Z107),0,$G107)</f>
        <v>0</v>
      </c>
      <c r="AD107" s="134">
        <f>IF(ISBLANK(Governance_Clauses_by_Source!AA107),0,$G107)</f>
        <v>0</v>
      </c>
      <c r="AE107" s="134">
        <f>IF(ISBLANK(Governance_Clauses_by_Source!AB107),0,$G107)</f>
        <v>0</v>
      </c>
      <c r="AF107" s="134">
        <f>IF(ISBLANK(Governance_Clauses_by_Source!AC107),0,$G107)</f>
        <v>0</v>
      </c>
      <c r="AG107" s="134">
        <f>IF(ISBLANK(Governance_Clauses_by_Source!AD107),0,$G107)</f>
        <v>0</v>
      </c>
      <c r="AH107" s="134">
        <f>IF(ISBLANK(Governance_Clauses_by_Source!AE107),0,$G107)</f>
        <v>0</v>
      </c>
      <c r="AI107" s="134">
        <f>IF(ISBLANK(Governance_Clauses_by_Source!AF107),0,$G107)</f>
        <v>0</v>
      </c>
      <c r="AJ107" s="134">
        <f>IF(ISBLANK(Governance_Clauses_by_Source!AG107),0,$G107)</f>
        <v>0</v>
      </c>
      <c r="AK107" s="134">
        <f>IF(ISBLANK(Governance_Clauses_by_Source!AH107),0,$G107)</f>
        <v>0</v>
      </c>
      <c r="AL107" s="134">
        <f>IF(ISBLANK(Governance_Clauses_by_Source!AI107),0,$G107)</f>
        <v>0</v>
      </c>
      <c r="AM107" s="134">
        <f>IF(ISBLANK(Governance_Clauses_by_Source!AJ107),0,$G107)</f>
        <v>0</v>
      </c>
      <c r="AN107" s="134">
        <f>IF(ISBLANK(Governance_Clauses_by_Source!AK107),0,$G107)</f>
        <v>0</v>
      </c>
      <c r="AO107" s="134">
        <f>IF(ISBLANK(Governance_Clauses_by_Source!AL107),0,$G107)</f>
        <v>0</v>
      </c>
      <c r="AP107" s="134">
        <f>IF(ISBLANK(Governance_Clauses_by_Source!AM107),0,$G107)*1*1.5</f>
        <v>0.15000000000000002</v>
      </c>
      <c r="AQ107" s="134">
        <f>IF(ISBLANK(Governance_Clauses_by_Source!AN107),0,$G107)</f>
        <v>0</v>
      </c>
      <c r="AR107" s="134">
        <f>IF(ISBLANK(Governance_Clauses_by_Source!AO107),0,$G107)</f>
        <v>0</v>
      </c>
      <c r="AS107" s="134">
        <f>IF(ISBLANK(Governance_Clauses_by_Source!AP107),0,$G107)</f>
        <v>0</v>
      </c>
      <c r="AT107" s="134">
        <f>IF(ISBLANK(Governance_Clauses_by_Source!AQ107),0,$G107)</f>
        <v>0</v>
      </c>
      <c r="AU107" s="134">
        <f>IF(ISBLANK(Governance_Clauses_by_Source!AR107),0,$G107)</f>
        <v>0</v>
      </c>
      <c r="AV107" s="134">
        <f>IF(ISBLANK(Governance_Clauses_by_Source!AS107),0,$G107)</f>
        <v>0</v>
      </c>
      <c r="AW107" s="134">
        <f>IF(ISBLANK(Governance_Clauses_by_Source!AT107),0,$G107)</f>
        <v>0</v>
      </c>
      <c r="AX107" s="134">
        <f>IF(ISBLANK(Governance_Clauses_by_Source!AU107),0,$G107)</f>
        <v>0</v>
      </c>
      <c r="AY107" s="134">
        <f>IF(ISBLANK(Governance_Clauses_by_Source!AV107),0,$G107)</f>
        <v>0</v>
      </c>
      <c r="AZ107" s="134">
        <f>IF(ISBLANK(Governance_Clauses_by_Source!AW107),0,$G107)</f>
        <v>0</v>
      </c>
      <c r="BA107" s="134">
        <f>IF(ISBLANK(Governance_Clauses_by_Source!AX107),0,$G107)</f>
        <v>0</v>
      </c>
      <c r="BB107" s="134">
        <f>IF(ISBLANK(Governance_Clauses_by_Source!AY107),0,$G107)</f>
        <v>0</v>
      </c>
      <c r="BC107" s="134">
        <f>IF(ISBLANK(Governance_Clauses_by_Source!AZ107),0,$G107)</f>
        <v>0</v>
      </c>
      <c r="BD107" s="134">
        <f>IF(ISBLANK(Governance_Clauses_by_Source!BA107),0,$G107)</f>
        <v>0</v>
      </c>
      <c r="BE107" s="134">
        <f>IF(ISBLANK(Governance_Clauses_by_Source!BB107),0,$G107)</f>
        <v>0</v>
      </c>
      <c r="BF107" s="134">
        <f>IF(ISBLANK(Governance_Clauses_by_Source!BC107),0,$G107)</f>
        <v>0</v>
      </c>
      <c r="BG107" s="134">
        <f>IF(ISBLANK(Governance_Clauses_by_Source!BD107),0,$G107)</f>
        <v>0</v>
      </c>
      <c r="BH107" s="134">
        <f>IF(ISBLANK(Governance_Clauses_by_Source!BE107),0,$G107)</f>
        <v>0</v>
      </c>
      <c r="BI107" s="134">
        <f>IF(ISBLANK(Governance_Clauses_by_Source!BF107),0,$G107)</f>
        <v>0</v>
      </c>
      <c r="BJ107" s="134">
        <f>IF(ISBLANK(Governance_Clauses_by_Source!BG107),0,$G107)</f>
        <v>0</v>
      </c>
      <c r="BK107" s="134">
        <f>IF(ISBLANK(Governance_Clauses_by_Source!BH107),0,$G107)</f>
        <v>0</v>
      </c>
      <c r="BL107" s="134">
        <f>IF(ISBLANK(Governance_Clauses_by_Source!BI107),0,$G107)</f>
        <v>0</v>
      </c>
      <c r="BM107" s="134">
        <f>IF(ISBLANK(Governance_Clauses_by_Source!BJ107),0,$G107)</f>
        <v>0</v>
      </c>
      <c r="BN107" s="134">
        <f>IF(ISBLANK(Governance_Clauses_by_Source!BK107),0,$G107)*2*3</f>
        <v>0.60000000000000009</v>
      </c>
      <c r="BO107" s="134">
        <f>IF(ISBLANK(Governance_Clauses_by_Source!BL107),0,$G107)</f>
        <v>0</v>
      </c>
      <c r="BP107" s="134">
        <f>IF(ISBLANK(Governance_Clauses_by_Source!BM107),0,$G107)</f>
        <v>0</v>
      </c>
      <c r="BQ107" s="134">
        <f>IF(ISBLANK(Governance_Clauses_by_Source!BN107),0,$G107)</f>
        <v>0</v>
      </c>
      <c r="BR107" s="134">
        <f>IF(ISBLANK(Governance_Clauses_by_Source!BO107),0,$G107)</f>
        <v>0</v>
      </c>
      <c r="BS107" s="134">
        <f>IF(ISBLANK(Governance_Clauses_by_Source!BP107),0,$G107)</f>
        <v>0</v>
      </c>
      <c r="BT107" s="134">
        <f>IF(ISBLANK(Governance_Clauses_by_Source!BQ107),0,$G107)*4*4</f>
        <v>1.6</v>
      </c>
      <c r="BU107" s="134">
        <f>IF(ISBLANK(Governance_Clauses_by_Source!BR107),0,$G107)</f>
        <v>0</v>
      </c>
      <c r="BV107" s="134">
        <f>IF(ISBLANK(Governance_Clauses_by_Source!BS107),0,$G107)</f>
        <v>0</v>
      </c>
      <c r="BW107" s="134">
        <f>IF(ISBLANK(Governance_Clauses_by_Source!BT107),0,$G107)</f>
        <v>0</v>
      </c>
      <c r="BX107" s="134">
        <f>IF(ISBLANK(Governance_Clauses_by_Source!BU107),0,$G107)</f>
        <v>0</v>
      </c>
      <c r="BY107" s="134">
        <f>IF(ISBLANK(Governance_Clauses_by_Source!BV107),0,$G107)</f>
        <v>0</v>
      </c>
      <c r="BZ107" s="134">
        <f>IF(ISBLANK(Governance_Clauses_by_Source!BW107),0,$G107)</f>
        <v>0</v>
      </c>
      <c r="CA107" s="134">
        <f>IF(ISBLANK(Governance_Clauses_by_Source!BX107),0,$G107)</f>
        <v>0</v>
      </c>
      <c r="CB107" s="134">
        <f>IF(ISBLANK(Governance_Clauses_by_Source!BY107),0,$G107)</f>
        <v>0</v>
      </c>
      <c r="CC107" s="134">
        <f>IF(ISBLANK(Governance_Clauses_by_Source!BZ107),0,$G107)</f>
        <v>0</v>
      </c>
      <c r="CD107" s="134">
        <f>IF(ISBLANK(Governance_Clauses_by_Source!CA107),0,$G107)</f>
        <v>0</v>
      </c>
      <c r="CE107" s="134">
        <f>IF(ISBLANK(Governance_Clauses_by_Source!CB107),0,$G107)</f>
        <v>0</v>
      </c>
      <c r="CF107" s="134">
        <f>IF(ISBLANK(Governance_Clauses_by_Source!CC107),0,$G107)</f>
        <v>0</v>
      </c>
      <c r="CG107" s="134">
        <f>IF(ISBLANK(Governance_Clauses_by_Source!CD107),0,$G107)</f>
        <v>0</v>
      </c>
      <c r="CH107" s="134">
        <f>IF(ISBLANK(Governance_Clauses_by_Source!CE107),0,$G107)</f>
        <v>0</v>
      </c>
      <c r="CI107" s="134">
        <f>IF(ISBLANK(Governance_Clauses_by_Source!CF107),0,$G107)</f>
        <v>0</v>
      </c>
      <c r="CJ107" s="134">
        <f>IF(ISBLANK(Governance_Clauses_by_Source!CG107),0,$G107)</f>
        <v>0</v>
      </c>
      <c r="CK107" s="134">
        <f>IF(ISBLANK(Governance_Clauses_by_Source!CH107),0,$G107)</f>
        <v>0</v>
      </c>
      <c r="CL107" s="134">
        <f>IF(ISBLANK(Governance_Clauses_by_Source!CI107),0,$G107)</f>
        <v>0</v>
      </c>
      <c r="CM107" s="134">
        <f>IF(ISBLANK(Governance_Clauses_by_Source!CJ107),0,$G107)</f>
        <v>0</v>
      </c>
      <c r="CN107" s="134">
        <f>IF(ISBLANK(Governance_Clauses_by_Source!CK107),0,$G107)</f>
        <v>0</v>
      </c>
      <c r="CO107" s="134">
        <f>IF(ISBLANK(Governance_Clauses_by_Source!CL107),0,$G107)</f>
        <v>0</v>
      </c>
      <c r="CP107" s="134">
        <f>IF(ISBLANK(Governance_Clauses_by_Source!CM107),0,$G107)</f>
        <v>0</v>
      </c>
      <c r="CQ107" s="151">
        <f>IF(ISBLANK(Governance_Clauses_by_Source!CN107),0,$G107)</f>
        <v>0</v>
      </c>
    </row>
    <row r="108" spans="1:95">
      <c r="A108" s="2" t="s">
        <v>268</v>
      </c>
      <c r="B108" s="2" t="s">
        <v>567</v>
      </c>
      <c r="C108" s="2" t="s">
        <v>363</v>
      </c>
      <c r="D108" s="2" t="s">
        <v>354</v>
      </c>
      <c r="E108" s="2">
        <f t="shared" si="12"/>
        <v>11</v>
      </c>
      <c r="F108" s="2">
        <v>5</v>
      </c>
      <c r="G108" s="2">
        <f t="shared" si="15"/>
        <v>0.1</v>
      </c>
      <c r="H108" s="3" t="s">
        <v>1268</v>
      </c>
      <c r="I108" s="120">
        <f>IF(ISBLANK(Governance_Clauses_by_Source!F108),0,G108)</f>
        <v>0</v>
      </c>
      <c r="J108" s="134">
        <f>IF(ISBLANK(Governance_Clauses_by_Source!G108),0,$G108)</f>
        <v>0</v>
      </c>
      <c r="K108" s="134">
        <f>IF(ISBLANK(Governance_Clauses_by_Source!H108),0,$G108)</f>
        <v>0</v>
      </c>
      <c r="L108" s="134">
        <f>IF(ISBLANK(Governance_Clauses_by_Source!I108),0,$G108)</f>
        <v>0</v>
      </c>
      <c r="M108" s="134">
        <f>IF(ISBLANK(Governance_Clauses_by_Source!J108),0,$G108)</f>
        <v>0</v>
      </c>
      <c r="N108" s="134">
        <f>IF(ISBLANK(Governance_Clauses_by_Source!K108),0,$G108)</f>
        <v>0</v>
      </c>
      <c r="O108" s="134">
        <f>IF(ISBLANK(Governance_Clauses_by_Source!L108),0,$G108)</f>
        <v>0</v>
      </c>
      <c r="P108" s="134">
        <f>IF(ISBLANK(Governance_Clauses_by_Source!M108),0,$G108)*1*1.5</f>
        <v>0.15000000000000002</v>
      </c>
      <c r="Q108" s="134">
        <f>IF(ISBLANK(Governance_Clauses_by_Source!N108),0,$G108)</f>
        <v>0</v>
      </c>
      <c r="R108" s="134">
        <f>IF(ISBLANK(Governance_Clauses_by_Source!O108),0,$G108)</f>
        <v>0</v>
      </c>
      <c r="S108" s="134">
        <f>IF(ISBLANK(Governance_Clauses_by_Source!P108),0,$G108)</f>
        <v>0</v>
      </c>
      <c r="T108" s="134">
        <f>IF(ISBLANK(Governance_Clauses_by_Source!Q108),0,$G108)*1.5*2</f>
        <v>0.30000000000000004</v>
      </c>
      <c r="U108" s="134">
        <f>IF(ISBLANK(Governance_Clauses_by_Source!R108),0,$G108)*1.5*2</f>
        <v>0</v>
      </c>
      <c r="V108" s="134">
        <f>IF(ISBLANK(Governance_Clauses_by_Source!S108),0,$G108)</f>
        <v>0</v>
      </c>
      <c r="W108" s="134">
        <f>IF(ISBLANK(Governance_Clauses_by_Source!T108),0,$G108)*3*3.5</f>
        <v>1.0500000000000003</v>
      </c>
      <c r="X108" s="134">
        <f>IF(ISBLANK(Governance_Clauses_by_Source!U108),0,$G108)</f>
        <v>0</v>
      </c>
      <c r="Y108" s="134">
        <f>IF(ISBLANK(Governance_Clauses_by_Source!V108),0,$G108)</f>
        <v>0</v>
      </c>
      <c r="Z108" s="134">
        <f>IF(ISBLANK(Governance_Clauses_by_Source!W108),0,$G108)</f>
        <v>0</v>
      </c>
      <c r="AA108" s="134">
        <f>IF(ISBLANK(Governance_Clauses_by_Source!X108),0,$G108)</f>
        <v>0</v>
      </c>
      <c r="AB108" s="134">
        <f>IF(ISBLANK(Governance_Clauses_by_Source!Y108),0,$G108)</f>
        <v>0</v>
      </c>
      <c r="AC108" s="134">
        <f>IF(ISBLANK(Governance_Clauses_by_Source!Z108),0,$G108)</f>
        <v>0</v>
      </c>
      <c r="AD108" s="134">
        <f>IF(ISBLANK(Governance_Clauses_by_Source!AA108),0,$G108)</f>
        <v>0</v>
      </c>
      <c r="AE108" s="134">
        <f>IF(ISBLANK(Governance_Clauses_by_Source!AB108),0,$G108)</f>
        <v>0</v>
      </c>
      <c r="AF108" s="134">
        <f>IF(ISBLANK(Governance_Clauses_by_Source!AC108),0,$G108)</f>
        <v>0</v>
      </c>
      <c r="AG108" s="134">
        <f>IF(ISBLANK(Governance_Clauses_by_Source!AD108),0,$G108)</f>
        <v>0</v>
      </c>
      <c r="AH108" s="134">
        <f>IF(ISBLANK(Governance_Clauses_by_Source!AE108),0,$G108)*3*3.5</f>
        <v>1.0500000000000003</v>
      </c>
      <c r="AI108" s="134">
        <f>IF(ISBLANK(Governance_Clauses_by_Source!AF108),0,$G108)</f>
        <v>0</v>
      </c>
      <c r="AJ108" s="134">
        <f>IF(ISBLANK(Governance_Clauses_by_Source!AG108),0,$G108)</f>
        <v>0</v>
      </c>
      <c r="AK108" s="134">
        <f>IF(ISBLANK(Governance_Clauses_by_Source!AH108),0,$G108)</f>
        <v>0</v>
      </c>
      <c r="AL108" s="134">
        <f>IF(ISBLANK(Governance_Clauses_by_Source!AI108),0,$G108)</f>
        <v>0</v>
      </c>
      <c r="AM108" s="134">
        <f>IF(ISBLANK(Governance_Clauses_by_Source!AJ108),0,$G108)</f>
        <v>0</v>
      </c>
      <c r="AN108" s="134">
        <f>IF(ISBLANK(Governance_Clauses_by_Source!AK108),0,$G108)</f>
        <v>0</v>
      </c>
      <c r="AO108" s="134">
        <f>IF(ISBLANK(Governance_Clauses_by_Source!AL108),0,$G108)</f>
        <v>0</v>
      </c>
      <c r="AP108" s="134">
        <f>IF(ISBLANK(Governance_Clauses_by_Source!AM108),0,$G108)*1*1.5</f>
        <v>0.15000000000000002</v>
      </c>
      <c r="AQ108" s="134">
        <f>IF(ISBLANK(Governance_Clauses_by_Source!AN108),0,$G108)*1*1.5</f>
        <v>0.15000000000000002</v>
      </c>
      <c r="AR108" s="134">
        <f>IF(ISBLANK(Governance_Clauses_by_Source!AO108),0,$G108)</f>
        <v>0</v>
      </c>
      <c r="AS108" s="134">
        <f>IF(ISBLANK(Governance_Clauses_by_Source!AP108),0,$G108)</f>
        <v>0</v>
      </c>
      <c r="AT108" s="134">
        <f>IF(ISBLANK(Governance_Clauses_by_Source!AQ108),0,$G108)</f>
        <v>0</v>
      </c>
      <c r="AU108" s="134">
        <f>IF(ISBLANK(Governance_Clauses_by_Source!AR108),0,$G108)*1*1.01</f>
        <v>0.10100000000000001</v>
      </c>
      <c r="AV108" s="134">
        <f>IF(ISBLANK(Governance_Clauses_by_Source!AS108),0,$G108)</f>
        <v>0</v>
      </c>
      <c r="AW108" s="134">
        <f>IF(ISBLANK(Governance_Clauses_by_Source!AT108),0,$G108)*1*1.5</f>
        <v>0.15000000000000002</v>
      </c>
      <c r="AX108" s="134">
        <f>IF(ISBLANK(Governance_Clauses_by_Source!AU108),0,$G108)</f>
        <v>0</v>
      </c>
      <c r="AY108" s="134">
        <f>IF(ISBLANK(Governance_Clauses_by_Source!AV108),0,$G108)</f>
        <v>0</v>
      </c>
      <c r="AZ108" s="134">
        <f>IF(ISBLANK(Governance_Clauses_by_Source!AW108),0,$G108)</f>
        <v>0</v>
      </c>
      <c r="BA108" s="134">
        <f>IF(ISBLANK(Governance_Clauses_by_Source!AX108),0,$G108)</f>
        <v>0</v>
      </c>
      <c r="BB108" s="134">
        <f>IF(ISBLANK(Governance_Clauses_by_Source!AY108),0,$G108)</f>
        <v>0</v>
      </c>
      <c r="BC108" s="134">
        <f>IF(ISBLANK(Governance_Clauses_by_Source!AZ108),0,$G108)</f>
        <v>0</v>
      </c>
      <c r="BD108" s="134">
        <f>IF(ISBLANK(Governance_Clauses_by_Source!BA108),0,$G108)</f>
        <v>0</v>
      </c>
      <c r="BE108" s="134">
        <f>IF(ISBLANK(Governance_Clauses_by_Source!BB108),0,$G108)</f>
        <v>0</v>
      </c>
      <c r="BF108" s="134">
        <f>IF(ISBLANK(Governance_Clauses_by_Source!BC108),0,$G108)</f>
        <v>0</v>
      </c>
      <c r="BG108" s="134">
        <f>IF(ISBLANK(Governance_Clauses_by_Source!BD108),0,$G108)</f>
        <v>0</v>
      </c>
      <c r="BH108" s="134">
        <f>IF(ISBLANK(Governance_Clauses_by_Source!BE108),0,$G108)</f>
        <v>0</v>
      </c>
      <c r="BI108" s="134">
        <f>IF(ISBLANK(Governance_Clauses_by_Source!BF108),0,$G108)</f>
        <v>0</v>
      </c>
      <c r="BJ108" s="134">
        <f>IF(ISBLANK(Governance_Clauses_by_Source!BG108),0,$G108)</f>
        <v>0</v>
      </c>
      <c r="BK108" s="134">
        <f>IF(ISBLANK(Governance_Clauses_by_Source!BH108),0,$G108)</f>
        <v>0</v>
      </c>
      <c r="BL108" s="134">
        <f>IF(ISBLANK(Governance_Clauses_by_Source!BI108),0,$G108)</f>
        <v>0</v>
      </c>
      <c r="BM108" s="134">
        <f>IF(ISBLANK(Governance_Clauses_by_Source!BJ108),0,$G108)</f>
        <v>0</v>
      </c>
      <c r="BN108" s="134">
        <f>IF(ISBLANK(Governance_Clauses_by_Source!BK108),0,$G108)*1*1.5</f>
        <v>0.15000000000000002</v>
      </c>
      <c r="BO108" s="134">
        <f>IF(ISBLANK(Governance_Clauses_by_Source!BL108),0,$G108)</f>
        <v>0</v>
      </c>
      <c r="BP108" s="134">
        <f>IF(ISBLANK(Governance_Clauses_by_Source!BM108),0,$G108)</f>
        <v>0</v>
      </c>
      <c r="BQ108" s="134">
        <f>IF(ISBLANK(Governance_Clauses_by_Source!BN108),0,$G108)</f>
        <v>0</v>
      </c>
      <c r="BR108" s="134">
        <f>IF(ISBLANK(Governance_Clauses_by_Source!BO108),0,$G108)</f>
        <v>0</v>
      </c>
      <c r="BS108" s="134">
        <f>IF(ISBLANK(Governance_Clauses_by_Source!BP108),0,$G108)</f>
        <v>0</v>
      </c>
      <c r="BT108" s="134">
        <f>IF(ISBLANK(Governance_Clauses_by_Source!BQ108),0,$G108)</f>
        <v>0</v>
      </c>
      <c r="BU108" s="134">
        <f>IF(ISBLANK(Governance_Clauses_by_Source!BR108),0,$G108)</f>
        <v>0</v>
      </c>
      <c r="BV108" s="134">
        <f>IF(ISBLANK(Governance_Clauses_by_Source!BS108),0,$G108)*3*3</f>
        <v>0.90000000000000013</v>
      </c>
      <c r="BW108" s="134">
        <f>IF(ISBLANK(Governance_Clauses_by_Source!BT108),0,$G108)</f>
        <v>0</v>
      </c>
      <c r="BX108" s="134">
        <f>IF(ISBLANK(Governance_Clauses_by_Source!BU108),0,$G108)*4*4</f>
        <v>1.6</v>
      </c>
      <c r="BY108" s="134">
        <f>IF(ISBLANK(Governance_Clauses_by_Source!BV108),0,$G108)</f>
        <v>0</v>
      </c>
      <c r="BZ108" s="134">
        <f>IF(ISBLANK(Governance_Clauses_by_Source!BW108),0,$G108)</f>
        <v>0</v>
      </c>
      <c r="CA108" s="134">
        <f>IF(ISBLANK(Governance_Clauses_by_Source!BX108),0,$G108)</f>
        <v>0</v>
      </c>
      <c r="CB108" s="134">
        <f>IF(ISBLANK(Governance_Clauses_by_Source!BY108),0,$G108)</f>
        <v>0</v>
      </c>
      <c r="CC108" s="134">
        <f>IF(ISBLANK(Governance_Clauses_by_Source!BZ108),0,$G108)</f>
        <v>0</v>
      </c>
      <c r="CD108" s="134">
        <f>IF(ISBLANK(Governance_Clauses_by_Source!CA108),0,$G108)</f>
        <v>0</v>
      </c>
      <c r="CE108" s="134">
        <f>IF(ISBLANK(Governance_Clauses_by_Source!CB108),0,$G108)</f>
        <v>0</v>
      </c>
      <c r="CF108" s="134">
        <f>IF(ISBLANK(Governance_Clauses_by_Source!CC108),0,$G108)</f>
        <v>0</v>
      </c>
      <c r="CG108" s="134">
        <f>IF(ISBLANK(Governance_Clauses_by_Source!CD108),0,$G108)</f>
        <v>0</v>
      </c>
      <c r="CH108" s="134">
        <f>IF(ISBLANK(Governance_Clauses_by_Source!CE108),0,$G108)</f>
        <v>0</v>
      </c>
      <c r="CI108" s="134">
        <f>IF(ISBLANK(Governance_Clauses_by_Source!CF108),0,$G108)</f>
        <v>0</v>
      </c>
      <c r="CJ108" s="134">
        <f>IF(ISBLANK(Governance_Clauses_by_Source!CG108),0,$G108)</f>
        <v>0</v>
      </c>
      <c r="CK108" s="134">
        <f>IF(ISBLANK(Governance_Clauses_by_Source!CH108),0,$G108)</f>
        <v>0</v>
      </c>
      <c r="CL108" s="134">
        <f>IF(ISBLANK(Governance_Clauses_by_Source!CI108),0,$G108)</f>
        <v>0</v>
      </c>
      <c r="CM108" s="134">
        <f>IF(ISBLANK(Governance_Clauses_by_Source!CJ108),0,$G108)</f>
        <v>0</v>
      </c>
      <c r="CN108" s="134">
        <f>IF(ISBLANK(Governance_Clauses_by_Source!CK108),0,$G108)</f>
        <v>0</v>
      </c>
      <c r="CO108" s="134">
        <f>IF(ISBLANK(Governance_Clauses_by_Source!CL108),0,$G108)</f>
        <v>0</v>
      </c>
      <c r="CP108" s="134">
        <f>IF(ISBLANK(Governance_Clauses_by_Source!CM108),0,$G108)</f>
        <v>0</v>
      </c>
      <c r="CQ108" s="151">
        <f>IF(ISBLANK(Governance_Clauses_by_Source!CN108),0,$G108)</f>
        <v>0</v>
      </c>
    </row>
    <row r="109" spans="1:95">
      <c r="A109" s="2" t="s">
        <v>268</v>
      </c>
      <c r="B109" s="2" t="s">
        <v>565</v>
      </c>
      <c r="C109" s="2" t="s">
        <v>364</v>
      </c>
      <c r="D109" s="2" t="s">
        <v>354</v>
      </c>
      <c r="E109" s="2">
        <f t="shared" si="12"/>
        <v>3</v>
      </c>
      <c r="F109" s="2">
        <v>3</v>
      </c>
      <c r="G109" s="2">
        <f t="shared" si="15"/>
        <v>0.06</v>
      </c>
      <c r="H109" s="3" t="s">
        <v>308</v>
      </c>
      <c r="I109" s="120">
        <f>IF(ISBLANK(Governance_Clauses_by_Source!F109),0,G109)</f>
        <v>0</v>
      </c>
      <c r="J109" s="134">
        <f>IF(ISBLANK(Governance_Clauses_by_Source!G109),0,$G109)</f>
        <v>0</v>
      </c>
      <c r="K109" s="134">
        <f>IF(ISBLANK(Governance_Clauses_by_Source!H109),0,$G109)</f>
        <v>0</v>
      </c>
      <c r="L109" s="134">
        <f>IF(ISBLANK(Governance_Clauses_by_Source!I109),0,$G109)</f>
        <v>0</v>
      </c>
      <c r="M109" s="134">
        <f>IF(ISBLANK(Governance_Clauses_by_Source!J109),0,$G109)</f>
        <v>0</v>
      </c>
      <c r="N109" s="134">
        <f>IF(ISBLANK(Governance_Clauses_by_Source!K109),0,$G109)</f>
        <v>0</v>
      </c>
      <c r="O109" s="134">
        <f>IF(ISBLANK(Governance_Clauses_by_Source!L109),0,$G109)</f>
        <v>0</v>
      </c>
      <c r="P109" s="134">
        <f>IF(ISBLANK(Governance_Clauses_by_Source!M109),0,$G109)*2*1.5</f>
        <v>0.18</v>
      </c>
      <c r="Q109" s="134">
        <f>IF(ISBLANK(Governance_Clauses_by_Source!N109),0,$G109)</f>
        <v>0</v>
      </c>
      <c r="R109" s="134">
        <f>IF(ISBLANK(Governance_Clauses_by_Source!O109),0,$G109)</f>
        <v>0</v>
      </c>
      <c r="S109" s="134">
        <f>IF(ISBLANK(Governance_Clauses_by_Source!P109),0,$G109)</f>
        <v>0</v>
      </c>
      <c r="T109" s="134">
        <f>IF(ISBLANK(Governance_Clauses_by_Source!Q109),0,$G109)</f>
        <v>0</v>
      </c>
      <c r="U109" s="134">
        <f>IF(ISBLANK(Governance_Clauses_by_Source!R109),0,$G109)</f>
        <v>0</v>
      </c>
      <c r="V109" s="134">
        <f>IF(ISBLANK(Governance_Clauses_by_Source!S109),0,$G109)</f>
        <v>0</v>
      </c>
      <c r="W109" s="134">
        <f>IF(ISBLANK(Governance_Clauses_by_Source!T109),0,$G109)</f>
        <v>0</v>
      </c>
      <c r="X109" s="134">
        <f>IF(ISBLANK(Governance_Clauses_by_Source!U109),0,$G109)</f>
        <v>0</v>
      </c>
      <c r="Y109" s="134">
        <f>IF(ISBLANK(Governance_Clauses_by_Source!V109),0,$G109)</f>
        <v>0</v>
      </c>
      <c r="Z109" s="134">
        <f>IF(ISBLANK(Governance_Clauses_by_Source!W109),0,$G109)</f>
        <v>0</v>
      </c>
      <c r="AA109" s="134">
        <f>IF(ISBLANK(Governance_Clauses_by_Source!X109),0,$G109)</f>
        <v>0</v>
      </c>
      <c r="AB109" s="134">
        <f>IF(ISBLANK(Governance_Clauses_by_Source!Y109),0,$G109)</f>
        <v>0</v>
      </c>
      <c r="AC109" s="134">
        <f>IF(ISBLANK(Governance_Clauses_by_Source!Z109),0,$G109)</f>
        <v>0</v>
      </c>
      <c r="AD109" s="134">
        <f>IF(ISBLANK(Governance_Clauses_by_Source!AA109),0,$G109)</f>
        <v>0</v>
      </c>
      <c r="AE109" s="134">
        <f>IF(ISBLANK(Governance_Clauses_by_Source!AB109),0,$G109)</f>
        <v>0</v>
      </c>
      <c r="AF109" s="134">
        <f>IF(ISBLANK(Governance_Clauses_by_Source!AC109),0,$G109)</f>
        <v>0</v>
      </c>
      <c r="AG109" s="134">
        <f>IF(ISBLANK(Governance_Clauses_by_Source!AD109),0,$G109)</f>
        <v>0</v>
      </c>
      <c r="AH109" s="134">
        <f>IF(ISBLANK(Governance_Clauses_by_Source!AE109),0,$G109)</f>
        <v>0</v>
      </c>
      <c r="AI109" s="134">
        <f>IF(ISBLANK(Governance_Clauses_by_Source!AF109),0,$G109)</f>
        <v>0</v>
      </c>
      <c r="AJ109" s="134">
        <f>IF(ISBLANK(Governance_Clauses_by_Source!AG109),0,$G109)</f>
        <v>0</v>
      </c>
      <c r="AK109" s="134">
        <f>IF(ISBLANK(Governance_Clauses_by_Source!AH109),0,$G109)</f>
        <v>0</v>
      </c>
      <c r="AL109" s="134">
        <f>IF(ISBLANK(Governance_Clauses_by_Source!AI109),0,$G109)</f>
        <v>0</v>
      </c>
      <c r="AM109" s="134">
        <f>IF(ISBLANK(Governance_Clauses_by_Source!AJ109),0,$G109)</f>
        <v>0</v>
      </c>
      <c r="AN109" s="134">
        <f>IF(ISBLANK(Governance_Clauses_by_Source!AK109),0,$G109)</f>
        <v>0</v>
      </c>
      <c r="AO109" s="134">
        <f>IF(ISBLANK(Governance_Clauses_by_Source!AL109),0,$G109)</f>
        <v>0</v>
      </c>
      <c r="AP109" s="134">
        <f>IF(ISBLANK(Governance_Clauses_by_Source!AM109),0,$G109)</f>
        <v>0</v>
      </c>
      <c r="AQ109" s="134">
        <f>IF(ISBLANK(Governance_Clauses_by_Source!AN109),0,$G109)</f>
        <v>0</v>
      </c>
      <c r="AR109" s="134">
        <f>IF(ISBLANK(Governance_Clauses_by_Source!AO109),0,$G109)</f>
        <v>0</v>
      </c>
      <c r="AS109" s="134">
        <f>IF(ISBLANK(Governance_Clauses_by_Source!AP109),0,$G109)</f>
        <v>0</v>
      </c>
      <c r="AT109" s="134">
        <f>IF(ISBLANK(Governance_Clauses_by_Source!AQ109),0,$G109)</f>
        <v>0</v>
      </c>
      <c r="AU109" s="134">
        <f>IF(ISBLANK(Governance_Clauses_by_Source!AR109),0,$G109)</f>
        <v>0</v>
      </c>
      <c r="AV109" s="134">
        <f>IF(ISBLANK(Governance_Clauses_by_Source!AS109),0,$G109)</f>
        <v>0</v>
      </c>
      <c r="AW109" s="134">
        <f>IF(ISBLANK(Governance_Clauses_by_Source!AT109),0,$G109)</f>
        <v>0</v>
      </c>
      <c r="AX109" s="134">
        <f>IF(ISBLANK(Governance_Clauses_by_Source!AU109),0,$G109)</f>
        <v>0</v>
      </c>
      <c r="AY109" s="134">
        <f>IF(ISBLANK(Governance_Clauses_by_Source!AV109),0,$G109)</f>
        <v>0</v>
      </c>
      <c r="AZ109" s="134">
        <f>IF(ISBLANK(Governance_Clauses_by_Source!AW109),0,$G109)</f>
        <v>0</v>
      </c>
      <c r="BA109" s="134">
        <f>IF(ISBLANK(Governance_Clauses_by_Source!AX109),0,$G109)</f>
        <v>0</v>
      </c>
      <c r="BB109" s="134">
        <f>IF(ISBLANK(Governance_Clauses_by_Source!AY109),0,$G109)</f>
        <v>0</v>
      </c>
      <c r="BC109" s="134">
        <f>IF(ISBLANK(Governance_Clauses_by_Source!AZ109),0,$G109)</f>
        <v>0</v>
      </c>
      <c r="BD109" s="134">
        <f>IF(ISBLANK(Governance_Clauses_by_Source!BA109),0,$G109)</f>
        <v>0</v>
      </c>
      <c r="BE109" s="134">
        <f>IF(ISBLANK(Governance_Clauses_by_Source!BB109),0,$G109)</f>
        <v>0</v>
      </c>
      <c r="BF109" s="134">
        <f>IF(ISBLANK(Governance_Clauses_by_Source!BC109),0,$G109)</f>
        <v>0</v>
      </c>
      <c r="BG109" s="134">
        <f>IF(ISBLANK(Governance_Clauses_by_Source!BD109),0,$G109)</f>
        <v>0</v>
      </c>
      <c r="BH109" s="134">
        <f>IF(ISBLANK(Governance_Clauses_by_Source!BE109),0,$G109)</f>
        <v>0</v>
      </c>
      <c r="BI109" s="134">
        <f>IF(ISBLANK(Governance_Clauses_by_Source!BF109),0,$G109)</f>
        <v>0</v>
      </c>
      <c r="BJ109" s="134">
        <f>IF(ISBLANK(Governance_Clauses_by_Source!BG109),0,$G109)</f>
        <v>0</v>
      </c>
      <c r="BK109" s="134">
        <f>IF(ISBLANK(Governance_Clauses_by_Source!BH109),0,$G109)</f>
        <v>0</v>
      </c>
      <c r="BL109" s="134">
        <f>IF(ISBLANK(Governance_Clauses_by_Source!BI109),0,$G109)</f>
        <v>0</v>
      </c>
      <c r="BM109" s="134">
        <f>IF(ISBLANK(Governance_Clauses_by_Source!BJ109),0,$G109)</f>
        <v>0</v>
      </c>
      <c r="BN109" s="134">
        <f>IF(ISBLANK(Governance_Clauses_by_Source!BK109),0,$G109)*2*5</f>
        <v>0.6</v>
      </c>
      <c r="BO109" s="134">
        <f>IF(ISBLANK(Governance_Clauses_by_Source!BL109),0,$G109)</f>
        <v>0</v>
      </c>
      <c r="BP109" s="134">
        <f>IF(ISBLANK(Governance_Clauses_by_Source!BM109),0,$G109)</f>
        <v>0</v>
      </c>
      <c r="BQ109" s="134">
        <f>IF(ISBLANK(Governance_Clauses_by_Source!BN109),0,$G109)</f>
        <v>0</v>
      </c>
      <c r="BR109" s="134">
        <f>IF(ISBLANK(Governance_Clauses_by_Source!BO109),0,$G109)</f>
        <v>0</v>
      </c>
      <c r="BS109" s="134">
        <f>IF(ISBLANK(Governance_Clauses_by_Source!BP109),0,$G109)</f>
        <v>0</v>
      </c>
      <c r="BT109" s="134">
        <f>IF(ISBLANK(Governance_Clauses_by_Source!BQ109),0,$G109)*2*4</f>
        <v>0.48</v>
      </c>
      <c r="BU109" s="134">
        <f>IF(ISBLANK(Governance_Clauses_by_Source!BR109),0,$G109)</f>
        <v>0</v>
      </c>
      <c r="BV109" s="134">
        <f>IF(ISBLANK(Governance_Clauses_by_Source!BS109),0,$G109)</f>
        <v>0</v>
      </c>
      <c r="BW109" s="134">
        <f>IF(ISBLANK(Governance_Clauses_by_Source!BT109),0,$G109)</f>
        <v>0</v>
      </c>
      <c r="BX109" s="134">
        <f>IF(ISBLANK(Governance_Clauses_by_Source!BU109),0,$G109)</f>
        <v>0</v>
      </c>
      <c r="BY109" s="134">
        <f>IF(ISBLANK(Governance_Clauses_by_Source!BV109),0,$G109)</f>
        <v>0</v>
      </c>
      <c r="BZ109" s="134">
        <f>IF(ISBLANK(Governance_Clauses_by_Source!BW109),0,$G109)</f>
        <v>0</v>
      </c>
      <c r="CA109" s="134">
        <f>IF(ISBLANK(Governance_Clauses_by_Source!BX109),0,$G109)</f>
        <v>0</v>
      </c>
      <c r="CB109" s="134">
        <f>IF(ISBLANK(Governance_Clauses_by_Source!BY109),0,$G109)</f>
        <v>0</v>
      </c>
      <c r="CC109" s="134">
        <f>IF(ISBLANK(Governance_Clauses_by_Source!BZ109),0,$G109)</f>
        <v>0</v>
      </c>
      <c r="CD109" s="134">
        <f>IF(ISBLANK(Governance_Clauses_by_Source!CA109),0,$G109)</f>
        <v>0</v>
      </c>
      <c r="CE109" s="134">
        <f>IF(ISBLANK(Governance_Clauses_by_Source!CB109),0,$G109)</f>
        <v>0</v>
      </c>
      <c r="CF109" s="134">
        <f>IF(ISBLANK(Governance_Clauses_by_Source!CC109),0,$G109)</f>
        <v>0</v>
      </c>
      <c r="CG109" s="134">
        <f>IF(ISBLANK(Governance_Clauses_by_Source!CD109),0,$G109)</f>
        <v>0</v>
      </c>
      <c r="CH109" s="134">
        <f>IF(ISBLANK(Governance_Clauses_by_Source!CE109),0,$G109)</f>
        <v>0</v>
      </c>
      <c r="CI109" s="134">
        <f>IF(ISBLANK(Governance_Clauses_by_Source!CF109),0,$G109)</f>
        <v>0</v>
      </c>
      <c r="CJ109" s="134">
        <f>IF(ISBLANK(Governance_Clauses_by_Source!CG109),0,$G109)</f>
        <v>0</v>
      </c>
      <c r="CK109" s="134">
        <f>IF(ISBLANK(Governance_Clauses_by_Source!CH109),0,$G109)</f>
        <v>0</v>
      </c>
      <c r="CL109" s="134">
        <f>IF(ISBLANK(Governance_Clauses_by_Source!CI109),0,$G109)</f>
        <v>0</v>
      </c>
      <c r="CM109" s="134">
        <f>IF(ISBLANK(Governance_Clauses_by_Source!CJ109),0,$G109)</f>
        <v>0</v>
      </c>
      <c r="CN109" s="134">
        <f>IF(ISBLANK(Governance_Clauses_by_Source!CK109),0,$G109)</f>
        <v>0</v>
      </c>
      <c r="CO109" s="134">
        <f>IF(ISBLANK(Governance_Clauses_by_Source!CL109),0,$G109)</f>
        <v>0</v>
      </c>
      <c r="CP109" s="134">
        <f>IF(ISBLANK(Governance_Clauses_by_Source!CM109),0,$G109)</f>
        <v>0</v>
      </c>
      <c r="CQ109" s="151">
        <f>IF(ISBLANK(Governance_Clauses_by_Source!CN109),0,$G109)</f>
        <v>0</v>
      </c>
    </row>
    <row r="110" spans="1:95">
      <c r="A110" s="2" t="s">
        <v>268</v>
      </c>
      <c r="B110" s="2" t="s">
        <v>567</v>
      </c>
      <c r="C110" s="2" t="s">
        <v>368</v>
      </c>
      <c r="D110" s="2" t="s">
        <v>360</v>
      </c>
      <c r="E110" s="2">
        <f t="shared" si="12"/>
        <v>1</v>
      </c>
      <c r="F110" s="2">
        <v>2</v>
      </c>
      <c r="G110" s="2">
        <f t="shared" si="15"/>
        <v>0.04</v>
      </c>
      <c r="H110" s="3" t="s">
        <v>1026</v>
      </c>
      <c r="I110" s="120">
        <f>IF(ISBLANK(Governance_Clauses_by_Source!F110),0,G110)</f>
        <v>0</v>
      </c>
      <c r="J110" s="134">
        <f>IF(ISBLANK(Governance_Clauses_by_Source!G110),0,$G110)</f>
        <v>0</v>
      </c>
      <c r="K110" s="134">
        <f>IF(ISBLANK(Governance_Clauses_by_Source!H110),0,$G110)</f>
        <v>0</v>
      </c>
      <c r="L110" s="134">
        <f>IF(ISBLANK(Governance_Clauses_by_Source!I110),0,$G110)</f>
        <v>0</v>
      </c>
      <c r="M110" s="134">
        <f>IF(ISBLANK(Governance_Clauses_by_Source!J110),0,$G110)</f>
        <v>0</v>
      </c>
      <c r="N110" s="134">
        <f>IF(ISBLANK(Governance_Clauses_by_Source!K110),0,$G110)</f>
        <v>0</v>
      </c>
      <c r="O110" s="134">
        <f>IF(ISBLANK(Governance_Clauses_by_Source!L110),0,$G110)</f>
        <v>0</v>
      </c>
      <c r="P110" s="134">
        <f>IF(ISBLANK(Governance_Clauses_by_Source!M110),0,$G110)</f>
        <v>0</v>
      </c>
      <c r="Q110" s="134">
        <f>IF(ISBLANK(Governance_Clauses_by_Source!N110),0,$G110)</f>
        <v>0</v>
      </c>
      <c r="R110" s="134">
        <f>IF(ISBLANK(Governance_Clauses_by_Source!O110),0,$G110)</f>
        <v>0</v>
      </c>
      <c r="S110" s="134">
        <f>IF(ISBLANK(Governance_Clauses_by_Source!P110),0,$G110)</f>
        <v>0</v>
      </c>
      <c r="T110" s="134">
        <f>IF(ISBLANK(Governance_Clauses_by_Source!Q110),0,$G110)</f>
        <v>0</v>
      </c>
      <c r="U110" s="134">
        <f>IF(ISBLANK(Governance_Clauses_by_Source!R110),0,$G110)</f>
        <v>0</v>
      </c>
      <c r="V110" s="134">
        <f>IF(ISBLANK(Governance_Clauses_by_Source!S110),0,$G110)</f>
        <v>0</v>
      </c>
      <c r="W110" s="134">
        <f>IF(ISBLANK(Governance_Clauses_by_Source!T110),0,$G110)</f>
        <v>0</v>
      </c>
      <c r="X110" s="134">
        <f>IF(ISBLANK(Governance_Clauses_by_Source!U110),0,$G110)</f>
        <v>0</v>
      </c>
      <c r="Y110" s="134">
        <f>IF(ISBLANK(Governance_Clauses_by_Source!V110),0,$G110)</f>
        <v>0</v>
      </c>
      <c r="Z110" s="134">
        <f>IF(ISBLANK(Governance_Clauses_by_Source!W110),0,$G110)</f>
        <v>0</v>
      </c>
      <c r="AA110" s="134">
        <f>IF(ISBLANK(Governance_Clauses_by_Source!X110),0,$G110)</f>
        <v>0</v>
      </c>
      <c r="AB110" s="134">
        <f>IF(ISBLANK(Governance_Clauses_by_Source!Y110),0,$G110)</f>
        <v>0</v>
      </c>
      <c r="AC110" s="134">
        <f>IF(ISBLANK(Governance_Clauses_by_Source!Z110),0,$G110)</f>
        <v>0</v>
      </c>
      <c r="AD110" s="134">
        <f>IF(ISBLANK(Governance_Clauses_by_Source!AA110),0,$G110)</f>
        <v>0</v>
      </c>
      <c r="AE110" s="134">
        <f>IF(ISBLANK(Governance_Clauses_by_Source!AB110),0,$G110)</f>
        <v>0</v>
      </c>
      <c r="AF110" s="134">
        <f>IF(ISBLANK(Governance_Clauses_by_Source!AC110),0,$G110)</f>
        <v>0</v>
      </c>
      <c r="AG110" s="134">
        <f>IF(ISBLANK(Governance_Clauses_by_Source!AD110),0,$G110)</f>
        <v>0</v>
      </c>
      <c r="AH110" s="134">
        <f>IF(ISBLANK(Governance_Clauses_by_Source!AE110),0,$G110)</f>
        <v>0</v>
      </c>
      <c r="AI110" s="134">
        <f>IF(ISBLANK(Governance_Clauses_by_Source!AF110),0,$G110)</f>
        <v>0</v>
      </c>
      <c r="AJ110" s="134">
        <f>IF(ISBLANK(Governance_Clauses_by_Source!AG110),0,$G110)</f>
        <v>0</v>
      </c>
      <c r="AK110" s="134">
        <f>IF(ISBLANK(Governance_Clauses_by_Source!AH110),0,$G110)</f>
        <v>0</v>
      </c>
      <c r="AL110" s="134">
        <f>IF(ISBLANK(Governance_Clauses_by_Source!AI110),0,$G110)</f>
        <v>0</v>
      </c>
      <c r="AM110" s="134">
        <f>IF(ISBLANK(Governance_Clauses_by_Source!AJ110),0,$G110)</f>
        <v>0</v>
      </c>
      <c r="AN110" s="134">
        <f>IF(ISBLANK(Governance_Clauses_by_Source!AK110),0,$G110)</f>
        <v>0</v>
      </c>
      <c r="AO110" s="134">
        <f>IF(ISBLANK(Governance_Clauses_by_Source!AL110),0,$G110)</f>
        <v>0</v>
      </c>
      <c r="AP110" s="134">
        <f>IF(ISBLANK(Governance_Clauses_by_Source!AM110),0,$G110)</f>
        <v>0</v>
      </c>
      <c r="AQ110" s="134">
        <f>IF(ISBLANK(Governance_Clauses_by_Source!AN110),0,$G110)</f>
        <v>0</v>
      </c>
      <c r="AR110" s="134">
        <f>IF(ISBLANK(Governance_Clauses_by_Source!AO110),0,$G110)</f>
        <v>0</v>
      </c>
      <c r="AS110" s="134">
        <f>IF(ISBLANK(Governance_Clauses_by_Source!AP110),0,$G110)</f>
        <v>0</v>
      </c>
      <c r="AT110" s="134">
        <f>IF(ISBLANK(Governance_Clauses_by_Source!AQ110),0,$G110)</f>
        <v>0</v>
      </c>
      <c r="AU110" s="134">
        <f>IF(ISBLANK(Governance_Clauses_by_Source!AR110),0,$G110)</f>
        <v>0</v>
      </c>
      <c r="AV110" s="134">
        <f>IF(ISBLANK(Governance_Clauses_by_Source!AS110),0,$G110)</f>
        <v>0</v>
      </c>
      <c r="AW110" s="134">
        <f>IF(ISBLANK(Governance_Clauses_by_Source!AT110),0,$G110)</f>
        <v>0</v>
      </c>
      <c r="AX110" s="134">
        <f>IF(ISBLANK(Governance_Clauses_by_Source!AU110),0,$G110)</f>
        <v>0</v>
      </c>
      <c r="AY110" s="134">
        <f>IF(ISBLANK(Governance_Clauses_by_Source!AV110),0,$G110)</f>
        <v>0</v>
      </c>
      <c r="AZ110" s="134">
        <f>IF(ISBLANK(Governance_Clauses_by_Source!AW110),0,$G110)</f>
        <v>0</v>
      </c>
      <c r="BA110" s="134">
        <f>IF(ISBLANK(Governance_Clauses_by_Source!AX110),0,$G110)</f>
        <v>0</v>
      </c>
      <c r="BB110" s="134">
        <f>IF(ISBLANK(Governance_Clauses_by_Source!AY110),0,$G110)</f>
        <v>0</v>
      </c>
      <c r="BC110" s="134">
        <f>IF(ISBLANK(Governance_Clauses_by_Source!AZ110),0,$G110)</f>
        <v>0</v>
      </c>
      <c r="BD110" s="134">
        <f>IF(ISBLANK(Governance_Clauses_by_Source!BA110),0,$G110)</f>
        <v>0</v>
      </c>
      <c r="BE110" s="134">
        <f>IF(ISBLANK(Governance_Clauses_by_Source!BB110),0,$G110)</f>
        <v>0</v>
      </c>
      <c r="BF110" s="134">
        <f>IF(ISBLANK(Governance_Clauses_by_Source!BC110),0,$G110)</f>
        <v>0</v>
      </c>
      <c r="BG110" s="134">
        <f>IF(ISBLANK(Governance_Clauses_by_Source!BD110),0,$G110)</f>
        <v>0</v>
      </c>
      <c r="BH110" s="134">
        <f>IF(ISBLANK(Governance_Clauses_by_Source!BE110),0,$G110)</f>
        <v>0</v>
      </c>
      <c r="BI110" s="134">
        <f>IF(ISBLANK(Governance_Clauses_by_Source!BF110),0,$G110)</f>
        <v>0</v>
      </c>
      <c r="BJ110" s="134">
        <f>IF(ISBLANK(Governance_Clauses_by_Source!BG110),0,$G110)</f>
        <v>0</v>
      </c>
      <c r="BK110" s="134">
        <f>IF(ISBLANK(Governance_Clauses_by_Source!BH110),0,$G110)</f>
        <v>0</v>
      </c>
      <c r="BL110" s="134">
        <f>IF(ISBLANK(Governance_Clauses_by_Source!BI110),0,$G110)</f>
        <v>0</v>
      </c>
      <c r="BM110" s="134">
        <f>IF(ISBLANK(Governance_Clauses_by_Source!BJ110),0,$G110)</f>
        <v>0</v>
      </c>
      <c r="BN110" s="134">
        <f>IF(ISBLANK(Governance_Clauses_by_Source!BK110),0,$G110)</f>
        <v>0</v>
      </c>
      <c r="BO110" s="134">
        <f>IF(ISBLANK(Governance_Clauses_by_Source!BL110),0,$G110)</f>
        <v>0</v>
      </c>
      <c r="BP110" s="134">
        <f>IF(ISBLANK(Governance_Clauses_by_Source!BM110),0,$G110)</f>
        <v>0</v>
      </c>
      <c r="BQ110" s="134">
        <f>IF(ISBLANK(Governance_Clauses_by_Source!BN110),0,$G110)</f>
        <v>0</v>
      </c>
      <c r="BR110" s="134">
        <f>IF(ISBLANK(Governance_Clauses_by_Source!BO110),0,$G110)*3*2</f>
        <v>0.24</v>
      </c>
      <c r="BS110" s="134">
        <f>IF(ISBLANK(Governance_Clauses_by_Source!BP110),0,$G110)</f>
        <v>0</v>
      </c>
      <c r="BT110" s="134">
        <f>IF(ISBLANK(Governance_Clauses_by_Source!BQ110),0,$G110)</f>
        <v>0</v>
      </c>
      <c r="BU110" s="134">
        <f>IF(ISBLANK(Governance_Clauses_by_Source!BR110),0,$G110)</f>
        <v>0</v>
      </c>
      <c r="BV110" s="134">
        <f>IF(ISBLANK(Governance_Clauses_by_Source!BS110),0,$G110)</f>
        <v>0</v>
      </c>
      <c r="BW110" s="134">
        <f>IF(ISBLANK(Governance_Clauses_by_Source!BT110),0,$G110)</f>
        <v>0</v>
      </c>
      <c r="BX110" s="134">
        <f>IF(ISBLANK(Governance_Clauses_by_Source!BU110),0,$G110)</f>
        <v>0</v>
      </c>
      <c r="BY110" s="134">
        <f>IF(ISBLANK(Governance_Clauses_by_Source!BV110),0,$G110)</f>
        <v>0</v>
      </c>
      <c r="BZ110" s="134">
        <f>IF(ISBLANK(Governance_Clauses_by_Source!BW110),0,$G110)</f>
        <v>0</v>
      </c>
      <c r="CA110" s="134">
        <f>IF(ISBLANK(Governance_Clauses_by_Source!BX110),0,$G110)</f>
        <v>0</v>
      </c>
      <c r="CB110" s="134">
        <f>IF(ISBLANK(Governance_Clauses_by_Source!BY110),0,$G110)</f>
        <v>0</v>
      </c>
      <c r="CC110" s="134">
        <f>IF(ISBLANK(Governance_Clauses_by_Source!BZ110),0,$G110)</f>
        <v>0</v>
      </c>
      <c r="CD110" s="134">
        <f>IF(ISBLANK(Governance_Clauses_by_Source!CA110),0,$G110)</f>
        <v>0</v>
      </c>
      <c r="CE110" s="134">
        <f>IF(ISBLANK(Governance_Clauses_by_Source!CB110),0,$G110)</f>
        <v>0</v>
      </c>
      <c r="CF110" s="134">
        <f>IF(ISBLANK(Governance_Clauses_by_Source!CC110),0,$G110)</f>
        <v>0</v>
      </c>
      <c r="CG110" s="134">
        <f>IF(ISBLANK(Governance_Clauses_by_Source!CD110),0,$G110)</f>
        <v>0</v>
      </c>
      <c r="CH110" s="134">
        <f>IF(ISBLANK(Governance_Clauses_by_Source!CE110),0,$G110)</f>
        <v>0</v>
      </c>
      <c r="CI110" s="134">
        <f>IF(ISBLANK(Governance_Clauses_by_Source!CF110),0,$G110)</f>
        <v>0</v>
      </c>
      <c r="CJ110" s="134">
        <f>IF(ISBLANK(Governance_Clauses_by_Source!CG110),0,$G110)</f>
        <v>0</v>
      </c>
      <c r="CK110" s="134">
        <f>IF(ISBLANK(Governance_Clauses_by_Source!CH110),0,$G110)</f>
        <v>0</v>
      </c>
      <c r="CL110" s="134">
        <f>IF(ISBLANK(Governance_Clauses_by_Source!CI110),0,$G110)</f>
        <v>0</v>
      </c>
      <c r="CM110" s="134">
        <f>IF(ISBLANK(Governance_Clauses_by_Source!CJ110),0,$G110)</f>
        <v>0</v>
      </c>
      <c r="CN110" s="134">
        <f>IF(ISBLANK(Governance_Clauses_by_Source!CK110),0,$G110)</f>
        <v>0</v>
      </c>
      <c r="CO110" s="134">
        <f>IF(ISBLANK(Governance_Clauses_by_Source!CL110),0,$G110)</f>
        <v>0</v>
      </c>
      <c r="CP110" s="134">
        <f>IF(ISBLANK(Governance_Clauses_by_Source!CM110),0,$G110)</f>
        <v>0</v>
      </c>
      <c r="CQ110" s="151">
        <f>IF(ISBLANK(Governance_Clauses_by_Source!CN110),0,$G110)</f>
        <v>0</v>
      </c>
    </row>
    <row r="111" spans="1:95">
      <c r="A111" s="82" t="s">
        <v>268</v>
      </c>
      <c r="B111" s="82" t="s">
        <v>566</v>
      </c>
      <c r="C111" s="82" t="s">
        <v>273</v>
      </c>
      <c r="D111" s="82" t="s">
        <v>358</v>
      </c>
      <c r="E111" s="2">
        <f t="shared" si="12"/>
        <v>2</v>
      </c>
      <c r="F111" s="2">
        <v>5</v>
      </c>
      <c r="G111" s="2">
        <f t="shared" si="15"/>
        <v>0.1</v>
      </c>
      <c r="H111" s="3" t="s">
        <v>352</v>
      </c>
      <c r="I111" s="120">
        <f>IF(ISBLANK(Governance_Clauses_by_Source!F111),0,G111)</f>
        <v>0</v>
      </c>
      <c r="J111" s="134">
        <f>IF(ISBLANK(Governance_Clauses_by_Source!G111),0,$G111)</f>
        <v>0</v>
      </c>
      <c r="K111" s="134">
        <f>IF(ISBLANK(Governance_Clauses_by_Source!H111),0,$G111)</f>
        <v>0</v>
      </c>
      <c r="L111" s="134">
        <f>IF(ISBLANK(Governance_Clauses_by_Source!I111),0,$G111)</f>
        <v>0</v>
      </c>
      <c r="M111" s="134">
        <f>IF(ISBLANK(Governance_Clauses_by_Source!J111),0,$G111)</f>
        <v>0</v>
      </c>
      <c r="N111" s="134">
        <f>IF(ISBLANK(Governance_Clauses_by_Source!K111),0,$G111)</f>
        <v>0</v>
      </c>
      <c r="O111" s="134">
        <f>IF(ISBLANK(Governance_Clauses_by_Source!L111),0,$G111)</f>
        <v>0</v>
      </c>
      <c r="P111" s="134">
        <f>IF(ISBLANK(Governance_Clauses_by_Source!M111),0,$G111)</f>
        <v>0</v>
      </c>
      <c r="Q111" s="134">
        <f>IF(ISBLANK(Governance_Clauses_by_Source!N111),0,$G111)</f>
        <v>0</v>
      </c>
      <c r="R111" s="134">
        <f>IF(ISBLANK(Governance_Clauses_by_Source!O111),0,$G111)</f>
        <v>0</v>
      </c>
      <c r="S111" s="134">
        <f>IF(ISBLANK(Governance_Clauses_by_Source!P111),0,$G111)</f>
        <v>0</v>
      </c>
      <c r="T111" s="134">
        <f>IF(ISBLANK(Governance_Clauses_by_Source!Q111),0,$G111)</f>
        <v>0</v>
      </c>
      <c r="U111" s="134">
        <f>IF(ISBLANK(Governance_Clauses_by_Source!R111),0,$G111)</f>
        <v>0</v>
      </c>
      <c r="V111" s="134">
        <f>IF(ISBLANK(Governance_Clauses_by_Source!S111),0,$G111)</f>
        <v>0</v>
      </c>
      <c r="W111" s="134">
        <f>IF(ISBLANK(Governance_Clauses_by_Source!T111),0,$G111)*3.5*4</f>
        <v>1.4000000000000001</v>
      </c>
      <c r="X111" s="134">
        <f>IF(ISBLANK(Governance_Clauses_by_Source!U111),0,$G111)</f>
        <v>0</v>
      </c>
      <c r="Y111" s="134">
        <f>IF(ISBLANK(Governance_Clauses_by_Source!V111),0,$G111)</f>
        <v>0</v>
      </c>
      <c r="Z111" s="134">
        <f>IF(ISBLANK(Governance_Clauses_by_Source!W111),0,$G111)</f>
        <v>0</v>
      </c>
      <c r="AA111" s="134">
        <f>IF(ISBLANK(Governance_Clauses_by_Source!X111),0,$G111)</f>
        <v>0</v>
      </c>
      <c r="AB111" s="134">
        <f>IF(ISBLANK(Governance_Clauses_by_Source!Y111),0,$G111)</f>
        <v>0</v>
      </c>
      <c r="AC111" s="134">
        <f>IF(ISBLANK(Governance_Clauses_by_Source!Z111),0,$G111)</f>
        <v>0</v>
      </c>
      <c r="AD111" s="134">
        <f>IF(ISBLANK(Governance_Clauses_by_Source!AA111),0,$G111)</f>
        <v>0</v>
      </c>
      <c r="AE111" s="134">
        <f>IF(ISBLANK(Governance_Clauses_by_Source!AB111),0,$G111)</f>
        <v>0</v>
      </c>
      <c r="AF111" s="134">
        <f>IF(ISBLANK(Governance_Clauses_by_Source!AC111),0,$G111)</f>
        <v>0</v>
      </c>
      <c r="AG111" s="134">
        <f>IF(ISBLANK(Governance_Clauses_by_Source!AD111),0,$G111)</f>
        <v>0</v>
      </c>
      <c r="AH111" s="134">
        <f>IF(ISBLANK(Governance_Clauses_by_Source!AE111),0,$G111)</f>
        <v>0</v>
      </c>
      <c r="AI111" s="134">
        <f>IF(ISBLANK(Governance_Clauses_by_Source!AF111),0,$G111)</f>
        <v>0</v>
      </c>
      <c r="AJ111" s="134">
        <f>IF(ISBLANK(Governance_Clauses_by_Source!AG111),0,$G111)</f>
        <v>0</v>
      </c>
      <c r="AK111" s="134">
        <f>IF(ISBLANK(Governance_Clauses_by_Source!AH111),0,$G111)</f>
        <v>0</v>
      </c>
      <c r="AL111" s="134">
        <f>IF(ISBLANK(Governance_Clauses_by_Source!AI111),0,$G111)</f>
        <v>0</v>
      </c>
      <c r="AM111" s="134">
        <f>IF(ISBLANK(Governance_Clauses_by_Source!AJ111),0,$G111)</f>
        <v>0</v>
      </c>
      <c r="AN111" s="134">
        <f>IF(ISBLANK(Governance_Clauses_by_Source!AK111),0,$G111)</f>
        <v>0</v>
      </c>
      <c r="AO111" s="134">
        <f>IF(ISBLANK(Governance_Clauses_by_Source!AL111),0,$G111)</f>
        <v>0</v>
      </c>
      <c r="AP111" s="134">
        <f>IF(ISBLANK(Governance_Clauses_by_Source!AM111),0,$G111)</f>
        <v>0</v>
      </c>
      <c r="AQ111" s="134">
        <f>IF(ISBLANK(Governance_Clauses_by_Source!AN111),0,$G111)</f>
        <v>0</v>
      </c>
      <c r="AR111" s="134">
        <f>IF(ISBLANK(Governance_Clauses_by_Source!AO111),0,$G111)</f>
        <v>0</v>
      </c>
      <c r="AS111" s="134">
        <f>IF(ISBLANK(Governance_Clauses_by_Source!AP111),0,$G111)</f>
        <v>0</v>
      </c>
      <c r="AT111" s="134">
        <f>IF(ISBLANK(Governance_Clauses_by_Source!AQ111),0,$G111)</f>
        <v>0</v>
      </c>
      <c r="AU111" s="134">
        <f>IF(ISBLANK(Governance_Clauses_by_Source!AR111),0,$G111)</f>
        <v>0</v>
      </c>
      <c r="AV111" s="134">
        <f>IF(ISBLANK(Governance_Clauses_by_Source!AS111),0,$G111)</f>
        <v>0</v>
      </c>
      <c r="AW111" s="134">
        <f>IF(ISBLANK(Governance_Clauses_by_Source!AT111),0,$G111)</f>
        <v>0</v>
      </c>
      <c r="AX111" s="134">
        <f>IF(ISBLANK(Governance_Clauses_by_Source!AU111),0,$G111)</f>
        <v>0</v>
      </c>
      <c r="AY111" s="134">
        <f>IF(ISBLANK(Governance_Clauses_by_Source!AV111),0,$G111)</f>
        <v>0</v>
      </c>
      <c r="AZ111" s="134">
        <f>IF(ISBLANK(Governance_Clauses_by_Source!AW111),0,$G111)</f>
        <v>0</v>
      </c>
      <c r="BA111" s="134">
        <f>IF(ISBLANK(Governance_Clauses_by_Source!AX111),0,$G111)</f>
        <v>0</v>
      </c>
      <c r="BB111" s="134">
        <f>IF(ISBLANK(Governance_Clauses_by_Source!AY111),0,$G111)</f>
        <v>0</v>
      </c>
      <c r="BC111" s="134">
        <f>IF(ISBLANK(Governance_Clauses_by_Source!AZ111),0,$G111)</f>
        <v>0</v>
      </c>
      <c r="BD111" s="134">
        <f>IF(ISBLANK(Governance_Clauses_by_Source!BA111),0,$G111)</f>
        <v>0</v>
      </c>
      <c r="BE111" s="134">
        <f>IF(ISBLANK(Governance_Clauses_by_Source!BB111),0,$G111)</f>
        <v>0</v>
      </c>
      <c r="BF111" s="134">
        <f>IF(ISBLANK(Governance_Clauses_by_Source!BC111),0,$G111)</f>
        <v>0</v>
      </c>
      <c r="BG111" s="134">
        <f>IF(ISBLANK(Governance_Clauses_by_Source!BD111),0,$G111)</f>
        <v>0</v>
      </c>
      <c r="BH111" s="134">
        <f>IF(ISBLANK(Governance_Clauses_by_Source!BE111),0,$G111)</f>
        <v>0</v>
      </c>
      <c r="BI111" s="134">
        <f>IF(ISBLANK(Governance_Clauses_by_Source!BF111),0,$G111)</f>
        <v>0</v>
      </c>
      <c r="BJ111" s="134">
        <f>IF(ISBLANK(Governance_Clauses_by_Source!BG111),0,$G111)</f>
        <v>0</v>
      </c>
      <c r="BK111" s="134">
        <f>IF(ISBLANK(Governance_Clauses_by_Source!BH111),0,$G111)</f>
        <v>0</v>
      </c>
      <c r="BL111" s="134">
        <f>IF(ISBLANK(Governance_Clauses_by_Source!BI111),0,$G111)</f>
        <v>0</v>
      </c>
      <c r="BM111" s="134">
        <f>IF(ISBLANK(Governance_Clauses_by_Source!BJ111),0,$G111)</f>
        <v>0</v>
      </c>
      <c r="BN111" s="134">
        <f>IF(ISBLANK(Governance_Clauses_by_Source!BK111),0,$G111)</f>
        <v>0</v>
      </c>
      <c r="BO111" s="134">
        <f>IF(ISBLANK(Governance_Clauses_by_Source!BL111),0,$G111)</f>
        <v>0</v>
      </c>
      <c r="BP111" s="134">
        <f>IF(ISBLANK(Governance_Clauses_by_Source!BM111),0,$G111)</f>
        <v>0</v>
      </c>
      <c r="BQ111" s="134">
        <f>IF(ISBLANK(Governance_Clauses_by_Source!BN111),0,$G111)</f>
        <v>0</v>
      </c>
      <c r="BR111" s="134">
        <f>IF(ISBLANK(Governance_Clauses_by_Source!BO111),0,$G111)</f>
        <v>0</v>
      </c>
      <c r="BS111" s="134">
        <f>IF(ISBLANK(Governance_Clauses_by_Source!BP111),0,$G111)</f>
        <v>0</v>
      </c>
      <c r="BT111" s="134">
        <f>IF(ISBLANK(Governance_Clauses_by_Source!BQ111),0,$G111)</f>
        <v>0</v>
      </c>
      <c r="BU111" s="134">
        <f>IF(ISBLANK(Governance_Clauses_by_Source!BR111),0,$G111)</f>
        <v>0</v>
      </c>
      <c r="BV111" s="134">
        <f>IF(ISBLANK(Governance_Clauses_by_Source!BS111),0,$G111)</f>
        <v>0</v>
      </c>
      <c r="BW111" s="134">
        <f>IF(ISBLANK(Governance_Clauses_by_Source!BT111),0,$G111)</f>
        <v>0</v>
      </c>
      <c r="BX111" s="134">
        <f>IF(ISBLANK(Governance_Clauses_by_Source!BU111),0,$G111)</f>
        <v>0</v>
      </c>
      <c r="BY111" s="134">
        <f>IF(ISBLANK(Governance_Clauses_by_Source!BV111),0,$G111)</f>
        <v>0</v>
      </c>
      <c r="BZ111" s="134">
        <f>IF(ISBLANK(Governance_Clauses_by_Source!BW111),0,$G111)</f>
        <v>0</v>
      </c>
      <c r="CA111" s="134">
        <f>IF(ISBLANK(Governance_Clauses_by_Source!BX111),0,$G111)</f>
        <v>0</v>
      </c>
      <c r="CB111" s="134">
        <f>IF(ISBLANK(Governance_Clauses_by_Source!BY111),0,$G111)</f>
        <v>0</v>
      </c>
      <c r="CC111" s="134">
        <f>IF(ISBLANK(Governance_Clauses_by_Source!BZ111),0,$G111)</f>
        <v>0</v>
      </c>
      <c r="CD111" s="134">
        <f>IF(ISBLANK(Governance_Clauses_by_Source!CA111),0,$G111)</f>
        <v>0</v>
      </c>
      <c r="CE111" s="134">
        <f>IF(ISBLANK(Governance_Clauses_by_Source!CB111),0,$G111)*4*4.5</f>
        <v>1.8</v>
      </c>
      <c r="CF111" s="134">
        <f>IF(ISBLANK(Governance_Clauses_by_Source!CC111),0,$G111)</f>
        <v>0</v>
      </c>
      <c r="CG111" s="134">
        <f>IF(ISBLANK(Governance_Clauses_by_Source!CD111),0,$G111)</f>
        <v>0</v>
      </c>
      <c r="CH111" s="134">
        <f>IF(ISBLANK(Governance_Clauses_by_Source!CE111),0,$G111)</f>
        <v>0</v>
      </c>
      <c r="CI111" s="134">
        <f>IF(ISBLANK(Governance_Clauses_by_Source!CF111),0,$G111)</f>
        <v>0</v>
      </c>
      <c r="CJ111" s="134">
        <f>IF(ISBLANK(Governance_Clauses_by_Source!CG111),0,$G111)</f>
        <v>0</v>
      </c>
      <c r="CK111" s="134">
        <f>IF(ISBLANK(Governance_Clauses_by_Source!CH111),0,$G111)</f>
        <v>0</v>
      </c>
      <c r="CL111" s="134">
        <f>IF(ISBLANK(Governance_Clauses_by_Source!CI111),0,$G111)</f>
        <v>0</v>
      </c>
      <c r="CM111" s="134">
        <f>IF(ISBLANK(Governance_Clauses_by_Source!CJ111),0,$G111)</f>
        <v>0</v>
      </c>
      <c r="CN111" s="134">
        <f>IF(ISBLANK(Governance_Clauses_by_Source!CK111),0,$G111)</f>
        <v>0</v>
      </c>
      <c r="CO111" s="134">
        <f>IF(ISBLANK(Governance_Clauses_by_Source!CL111),0,$G111)</f>
        <v>0</v>
      </c>
      <c r="CP111" s="134">
        <f>IF(ISBLANK(Governance_Clauses_by_Source!CM111),0,$G111)</f>
        <v>0</v>
      </c>
      <c r="CQ111" s="151">
        <f>IF(ISBLANK(Governance_Clauses_by_Source!CN111),0,$G111)</f>
        <v>0</v>
      </c>
    </row>
    <row r="112" spans="1:95">
      <c r="A112" s="2" t="s">
        <v>268</v>
      </c>
      <c r="B112" s="2" t="s">
        <v>571</v>
      </c>
      <c r="C112" s="2" t="s">
        <v>362</v>
      </c>
      <c r="D112" s="2" t="s">
        <v>354</v>
      </c>
      <c r="E112" s="2">
        <f t="shared" si="12"/>
        <v>16</v>
      </c>
      <c r="F112" s="2">
        <v>4</v>
      </c>
      <c r="G112" s="2">
        <f t="shared" si="15"/>
        <v>0.08</v>
      </c>
      <c r="H112" s="3" t="s">
        <v>1272</v>
      </c>
      <c r="I112" s="120">
        <f>IF(ISBLANK(Governance_Clauses_by_Source!F112),0,G112)</f>
        <v>0</v>
      </c>
      <c r="J112" s="134">
        <f>IF(ISBLANK(Governance_Clauses_by_Source!G112),0,$G112)</f>
        <v>0</v>
      </c>
      <c r="K112" s="134">
        <f>IF(ISBLANK(Governance_Clauses_by_Source!H112),0,$G112)</f>
        <v>0</v>
      </c>
      <c r="L112" s="134">
        <f>IF(ISBLANK(Governance_Clauses_by_Source!I112),0,$G112)</f>
        <v>0</v>
      </c>
      <c r="M112" s="134">
        <f>IF(ISBLANK(Governance_Clauses_by_Source!J112),0,$G112)</f>
        <v>0</v>
      </c>
      <c r="N112" s="134">
        <f>IF(ISBLANK(Governance_Clauses_by_Source!K112),0,$G112)</f>
        <v>0</v>
      </c>
      <c r="O112" s="134">
        <f>IF(ISBLANK(Governance_Clauses_by_Source!L112),0,$G112)</f>
        <v>0</v>
      </c>
      <c r="P112" s="134">
        <f>IF(ISBLANK(Governance_Clauses_by_Source!M112),0,$G112)*1*1.01</f>
        <v>8.0799999999999997E-2</v>
      </c>
      <c r="Q112" s="134">
        <f>IF(ISBLANK(Governance_Clauses_by_Source!N112),0,$G112)*1*1.01</f>
        <v>8.0799999999999997E-2</v>
      </c>
      <c r="R112" s="134">
        <f>IF(ISBLANK(Governance_Clauses_by_Source!O112),0,$G112)</f>
        <v>0</v>
      </c>
      <c r="S112" s="134">
        <f>IF(ISBLANK(Governance_Clauses_by_Source!P112),0,$G112)</f>
        <v>0</v>
      </c>
      <c r="T112" s="134">
        <f>IF(ISBLANK(Governance_Clauses_by_Source!Q112),0,$G112)*1*1.01</f>
        <v>8.0799999999999997E-2</v>
      </c>
      <c r="U112" s="134">
        <f>IF(ISBLANK(Governance_Clauses_by_Source!R112),0,$G112)*1*1.01</f>
        <v>0</v>
      </c>
      <c r="V112" s="134">
        <f>IF(ISBLANK(Governance_Clauses_by_Source!S112),0,$G112)</f>
        <v>0</v>
      </c>
      <c r="W112" s="134">
        <f>IF(ISBLANK(Governance_Clauses_by_Source!T112),0,$G112)*4*4</f>
        <v>1.28</v>
      </c>
      <c r="X112" s="134">
        <f>IF(ISBLANK(Governance_Clauses_by_Source!U112),0,$G112)*4*5</f>
        <v>1.6</v>
      </c>
      <c r="Y112" s="134">
        <f>IF(ISBLANK(Governance_Clauses_by_Source!V112),0,$G112)</f>
        <v>0</v>
      </c>
      <c r="Z112" s="134">
        <f>IF(ISBLANK(Governance_Clauses_by_Source!W112),0,$G112)</f>
        <v>0</v>
      </c>
      <c r="AA112" s="134">
        <f>IF(ISBLANK(Governance_Clauses_by_Source!X112),0,$G112)*4*5</f>
        <v>1.6</v>
      </c>
      <c r="AB112" s="134">
        <f>IF(ISBLANK(Governance_Clauses_by_Source!Y112),0,$G112)</f>
        <v>0</v>
      </c>
      <c r="AC112" s="134">
        <f>IF(ISBLANK(Governance_Clauses_by_Source!Z112),0,$G112)</f>
        <v>0</v>
      </c>
      <c r="AD112" s="134">
        <f>IF(ISBLANK(Governance_Clauses_by_Source!AA112),0,$G112)</f>
        <v>0</v>
      </c>
      <c r="AE112" s="134">
        <f>IF(ISBLANK(Governance_Clauses_by_Source!AB112),0,$G112)*4*5</f>
        <v>1.6</v>
      </c>
      <c r="AF112" s="134">
        <f>IF(ISBLANK(Governance_Clauses_by_Source!AC112),0,$G112)</f>
        <v>0</v>
      </c>
      <c r="AG112" s="134">
        <f>IF(ISBLANK(Governance_Clauses_by_Source!AD112),0,$G112)</f>
        <v>0</v>
      </c>
      <c r="AH112" s="134">
        <f>IF(ISBLANK(Governance_Clauses_by_Source!AE112),0,$G112)*4*4</f>
        <v>1.28</v>
      </c>
      <c r="AI112" s="134">
        <f>IF(ISBLANK(Governance_Clauses_by_Source!AF112),0,$G112)</f>
        <v>0</v>
      </c>
      <c r="AJ112" s="134">
        <f>IF(ISBLANK(Governance_Clauses_by_Source!AG112),0,$G112)</f>
        <v>0</v>
      </c>
      <c r="AK112" s="134">
        <f>IF(ISBLANK(Governance_Clauses_by_Source!AH112),0,$G112)</f>
        <v>0</v>
      </c>
      <c r="AL112" s="134">
        <f>IF(ISBLANK(Governance_Clauses_by_Source!AI112),0,$G112)</f>
        <v>0</v>
      </c>
      <c r="AM112" s="134">
        <f>IF(ISBLANK(Governance_Clauses_by_Source!AJ112),0,$G112)</f>
        <v>0</v>
      </c>
      <c r="AN112" s="134">
        <f>IF(ISBLANK(Governance_Clauses_by_Source!AK112),0,$G112)</f>
        <v>0</v>
      </c>
      <c r="AO112" s="134">
        <f>IF(ISBLANK(Governance_Clauses_by_Source!AL112),0,$G112)</f>
        <v>0</v>
      </c>
      <c r="AP112" s="134">
        <f>IF(ISBLANK(Governance_Clauses_by_Source!AM112),0,$G112)*1*1.01</f>
        <v>8.0799999999999997E-2</v>
      </c>
      <c r="AQ112" s="134">
        <f>IF(ISBLANK(Governance_Clauses_by_Source!AN112),0,$G112)*2*2</f>
        <v>0.32</v>
      </c>
      <c r="AR112" s="134">
        <f>IF(ISBLANK(Governance_Clauses_by_Source!AO112),0,$G112)*0.5*0.5</f>
        <v>0.02</v>
      </c>
      <c r="AS112" s="134">
        <f>IF(ISBLANK(Governance_Clauses_by_Source!AP112),0,$G112)</f>
        <v>0</v>
      </c>
      <c r="AT112" s="134">
        <f>IF(ISBLANK(Governance_Clauses_by_Source!AQ112),0,$G112)</f>
        <v>0</v>
      </c>
      <c r="AU112" s="134">
        <f>IF(ISBLANK(Governance_Clauses_by_Source!AR112),0,$G112)*2*3</f>
        <v>0.48</v>
      </c>
      <c r="AV112" s="134">
        <f>IF(ISBLANK(Governance_Clauses_by_Source!AS112),0,$G112)</f>
        <v>0</v>
      </c>
      <c r="AW112" s="134">
        <f>IF(ISBLANK(Governance_Clauses_by_Source!AT112),0,$G112)*3*3</f>
        <v>0.72</v>
      </c>
      <c r="AX112" s="134">
        <f>IF(ISBLANK(Governance_Clauses_by_Source!AU112),0,$G112)</f>
        <v>0</v>
      </c>
      <c r="AY112" s="134">
        <f>IF(ISBLANK(Governance_Clauses_by_Source!AV112),0,$G112)</f>
        <v>0</v>
      </c>
      <c r="AZ112" s="134">
        <f>IF(ISBLANK(Governance_Clauses_by_Source!AW112),0,$G112)</f>
        <v>0</v>
      </c>
      <c r="BA112" s="134">
        <f>IF(ISBLANK(Governance_Clauses_by_Source!AX112),0,$G112)</f>
        <v>0</v>
      </c>
      <c r="BB112" s="134">
        <f>IF(ISBLANK(Governance_Clauses_by_Source!AY112),0,$G112)</f>
        <v>0</v>
      </c>
      <c r="BC112" s="134">
        <f>IF(ISBLANK(Governance_Clauses_by_Source!AZ112),0,$G112)</f>
        <v>0</v>
      </c>
      <c r="BD112" s="134">
        <f>IF(ISBLANK(Governance_Clauses_by_Source!BA112),0,$G112)</f>
        <v>0</v>
      </c>
      <c r="BE112" s="134">
        <f>IF(ISBLANK(Governance_Clauses_by_Source!BB112),0,$G112)</f>
        <v>0</v>
      </c>
      <c r="BF112" s="134">
        <f>IF(ISBLANK(Governance_Clauses_by_Source!BC112),0,$G112)</f>
        <v>0</v>
      </c>
      <c r="BG112" s="134">
        <f>IF(ISBLANK(Governance_Clauses_by_Source!BD112),0,$G112)</f>
        <v>0</v>
      </c>
      <c r="BH112" s="134">
        <f>IF(ISBLANK(Governance_Clauses_by_Source!BE112),0,$G112)</f>
        <v>0</v>
      </c>
      <c r="BI112" s="134">
        <f>IF(ISBLANK(Governance_Clauses_by_Source!BF112),0,$G112)</f>
        <v>0</v>
      </c>
      <c r="BJ112" s="134">
        <f>IF(ISBLANK(Governance_Clauses_by_Source!BG112),0,$G112)</f>
        <v>0</v>
      </c>
      <c r="BK112" s="134">
        <f>IF(ISBLANK(Governance_Clauses_by_Source!BH112),0,$G112)</f>
        <v>0</v>
      </c>
      <c r="BL112" s="134">
        <f>IF(ISBLANK(Governance_Clauses_by_Source!BI112),0,$G112)</f>
        <v>0</v>
      </c>
      <c r="BM112" s="134">
        <f>IF(ISBLANK(Governance_Clauses_by_Source!BJ112),0,$G112)</f>
        <v>0</v>
      </c>
      <c r="BN112" s="134">
        <f>IF(ISBLANK(Governance_Clauses_by_Source!BK112),0,$G112)</f>
        <v>0</v>
      </c>
      <c r="BO112" s="134">
        <f>IF(ISBLANK(Governance_Clauses_by_Source!BL112),0,$G112)</f>
        <v>0</v>
      </c>
      <c r="BP112" s="134">
        <f>IF(ISBLANK(Governance_Clauses_by_Source!BM112),0,$G112)</f>
        <v>0</v>
      </c>
      <c r="BQ112" s="134">
        <f>IF(ISBLANK(Governance_Clauses_by_Source!BN112),0,$G112)</f>
        <v>0</v>
      </c>
      <c r="BR112" s="134">
        <f>IF(ISBLANK(Governance_Clauses_by_Source!BO112),0,$G112)</f>
        <v>0</v>
      </c>
      <c r="BS112" s="134">
        <f>IF(ISBLANK(Governance_Clauses_by_Source!BP112),0,$G112)</f>
        <v>0</v>
      </c>
      <c r="BT112" s="134">
        <f>IF(ISBLANK(Governance_Clauses_by_Source!BQ112),0,$G112)</f>
        <v>0</v>
      </c>
      <c r="BU112" s="134">
        <f>IF(ISBLANK(Governance_Clauses_by_Source!BR112),0,$G112)</f>
        <v>0</v>
      </c>
      <c r="BV112" s="134">
        <f>IF(ISBLANK(Governance_Clauses_by_Source!BS112),0,$G112)*2*3</f>
        <v>0.48</v>
      </c>
      <c r="BW112" s="134">
        <f>IF(ISBLANK(Governance_Clauses_by_Source!BT112),0,$G112)</f>
        <v>0</v>
      </c>
      <c r="BX112" s="134">
        <f>IF(ISBLANK(Governance_Clauses_by_Source!BU112),0,$G112)*2*3</f>
        <v>0.48</v>
      </c>
      <c r="BY112" s="134">
        <f>IF(ISBLANK(Governance_Clauses_by_Source!BV112),0,$G112)</f>
        <v>0</v>
      </c>
      <c r="BZ112" s="134">
        <f>IF(ISBLANK(Governance_Clauses_by_Source!BW112),0,$G112)</f>
        <v>0</v>
      </c>
      <c r="CA112" s="134">
        <f>IF(ISBLANK(Governance_Clauses_by_Source!BX112),0,$G112)</f>
        <v>0</v>
      </c>
      <c r="CB112" s="134">
        <f>IF(ISBLANK(Governance_Clauses_by_Source!BY112),0,$G112)</f>
        <v>0</v>
      </c>
      <c r="CC112" s="134">
        <f>IF(ISBLANK(Governance_Clauses_by_Source!BZ112),0,$G112)*4*3</f>
        <v>0.96</v>
      </c>
      <c r="CD112" s="134">
        <f>IF(ISBLANK(Governance_Clauses_by_Source!CA112),0,$G112)</f>
        <v>0</v>
      </c>
      <c r="CE112" s="134">
        <f>IF(ISBLANK(Governance_Clauses_by_Source!CB112),0,$G112)</f>
        <v>0</v>
      </c>
      <c r="CF112" s="134">
        <f>IF(ISBLANK(Governance_Clauses_by_Source!CC112),0,$G112)</f>
        <v>0</v>
      </c>
      <c r="CG112" s="134">
        <f>IF(ISBLANK(Governance_Clauses_by_Source!CD112),0,$G112)</f>
        <v>0</v>
      </c>
      <c r="CH112" s="134">
        <f>IF(ISBLANK(Governance_Clauses_by_Source!CE112),0,$G112)</f>
        <v>0</v>
      </c>
      <c r="CI112" s="134">
        <f>IF(ISBLANK(Governance_Clauses_by_Source!CF112),0,$G112)</f>
        <v>0</v>
      </c>
      <c r="CJ112" s="134">
        <f>IF(ISBLANK(Governance_Clauses_by_Source!CG112),0,$G112)</f>
        <v>0</v>
      </c>
      <c r="CK112" s="134">
        <f>IF(ISBLANK(Governance_Clauses_by_Source!CH112),0,$G112)</f>
        <v>0</v>
      </c>
      <c r="CL112" s="134">
        <f>IF(ISBLANK(Governance_Clauses_by_Source!CI112),0,$G112)</f>
        <v>0</v>
      </c>
      <c r="CM112" s="134">
        <f>IF(ISBLANK(Governance_Clauses_by_Source!CJ112),0,$G112)</f>
        <v>0</v>
      </c>
      <c r="CN112" s="134">
        <f>IF(ISBLANK(Governance_Clauses_by_Source!CK112),0,$G112)</f>
        <v>0</v>
      </c>
      <c r="CO112" s="134">
        <f>IF(ISBLANK(Governance_Clauses_by_Source!CL112),0,$G112)</f>
        <v>0</v>
      </c>
      <c r="CP112" s="134">
        <f>IF(ISBLANK(Governance_Clauses_by_Source!CM112),0,$G112)</f>
        <v>0</v>
      </c>
      <c r="CQ112" s="151">
        <f>IF(ISBLANK(Governance_Clauses_by_Source!CN112),0,$G112)</f>
        <v>0</v>
      </c>
    </row>
    <row r="113" spans="1:95">
      <c r="A113" s="2" t="s">
        <v>268</v>
      </c>
      <c r="B113" s="2" t="s">
        <v>570</v>
      </c>
      <c r="C113" s="2" t="s">
        <v>362</v>
      </c>
      <c r="D113" s="2" t="s">
        <v>618</v>
      </c>
      <c r="E113" s="2">
        <f t="shared" si="12"/>
        <v>5</v>
      </c>
      <c r="F113" s="2">
        <v>5</v>
      </c>
      <c r="G113" s="2">
        <f t="shared" si="15"/>
        <v>0.1</v>
      </c>
      <c r="H113" s="3" t="s">
        <v>1274</v>
      </c>
      <c r="I113" s="120">
        <f>IF(ISBLANK(Governance_Clauses_by_Source!F113),0,G113)</f>
        <v>0</v>
      </c>
      <c r="J113" s="134">
        <f>IF(ISBLANK(Governance_Clauses_by_Source!G113),0,$G113)</f>
        <v>0</v>
      </c>
      <c r="K113" s="134">
        <f>IF(ISBLANK(Governance_Clauses_by_Source!H113),0,$G113)</f>
        <v>0</v>
      </c>
      <c r="L113" s="134">
        <f>IF(ISBLANK(Governance_Clauses_by_Source!I113),0,$G113)</f>
        <v>0</v>
      </c>
      <c r="M113" s="134">
        <f>IF(ISBLANK(Governance_Clauses_by_Source!J113),0,$G113)</f>
        <v>0</v>
      </c>
      <c r="N113" s="134">
        <f>IF(ISBLANK(Governance_Clauses_by_Source!K113),0,$G113)</f>
        <v>0</v>
      </c>
      <c r="O113" s="134">
        <f>IF(ISBLANK(Governance_Clauses_by_Source!L113),0,$G113)</f>
        <v>0</v>
      </c>
      <c r="P113" s="134">
        <f>IF(ISBLANK(Governance_Clauses_by_Source!M113),0,$G113)</f>
        <v>0</v>
      </c>
      <c r="Q113" s="134">
        <f>IF(ISBLANK(Governance_Clauses_by_Source!N113),0,$G113)*1*1.01</f>
        <v>0.10100000000000001</v>
      </c>
      <c r="R113" s="134">
        <f>IF(ISBLANK(Governance_Clauses_by_Source!O113),0,$G113)</f>
        <v>0</v>
      </c>
      <c r="S113" s="134">
        <f>IF(ISBLANK(Governance_Clauses_by_Source!P113),0,$G113)</f>
        <v>0</v>
      </c>
      <c r="T113" s="134">
        <f>IF(ISBLANK(Governance_Clauses_by_Source!Q113),0,$G113)</f>
        <v>0</v>
      </c>
      <c r="U113" s="134">
        <f>IF(ISBLANK(Governance_Clauses_by_Source!R113),0,$G113)</f>
        <v>0</v>
      </c>
      <c r="V113" s="134">
        <f>IF(ISBLANK(Governance_Clauses_by_Source!S113),0,$G113)</f>
        <v>0</v>
      </c>
      <c r="W113" s="134">
        <f>IF(ISBLANK(Governance_Clauses_by_Source!T113),0,$G113)*2*2</f>
        <v>0.4</v>
      </c>
      <c r="X113" s="134">
        <f>IF(ISBLANK(Governance_Clauses_by_Source!U113),0,$G113)*3*4</f>
        <v>1.2000000000000002</v>
      </c>
      <c r="Y113" s="134">
        <f>IF(ISBLANK(Governance_Clauses_by_Source!V113),0,$G113)</f>
        <v>0</v>
      </c>
      <c r="Z113" s="134">
        <f>IF(ISBLANK(Governance_Clauses_by_Source!W113),0,$G113)</f>
        <v>0</v>
      </c>
      <c r="AA113" s="134">
        <f>IF(ISBLANK(Governance_Clauses_by_Source!X113),0,$G113)*3*4</f>
        <v>1.2000000000000002</v>
      </c>
      <c r="AB113" s="134">
        <f>IF(ISBLANK(Governance_Clauses_by_Source!Y113),0,$G113)</f>
        <v>0</v>
      </c>
      <c r="AC113" s="134">
        <f>IF(ISBLANK(Governance_Clauses_by_Source!Z113),0,$G113)</f>
        <v>0</v>
      </c>
      <c r="AD113" s="134">
        <f>IF(ISBLANK(Governance_Clauses_by_Source!AA113),0,$G113)</f>
        <v>0</v>
      </c>
      <c r="AE113" s="134">
        <f>IF(ISBLANK(Governance_Clauses_by_Source!AB113),0,$G113)</f>
        <v>0</v>
      </c>
      <c r="AF113" s="134">
        <f>IF(ISBLANK(Governance_Clauses_by_Source!AC113),0,$G113)</f>
        <v>0</v>
      </c>
      <c r="AG113" s="134">
        <f>IF(ISBLANK(Governance_Clauses_by_Source!AD113),0,$G113)</f>
        <v>0</v>
      </c>
      <c r="AH113" s="134">
        <f>IF(ISBLANK(Governance_Clauses_by_Source!AE113),0,$G113)</f>
        <v>0</v>
      </c>
      <c r="AI113" s="134">
        <f>IF(ISBLANK(Governance_Clauses_by_Source!AF113),0,$G113)</f>
        <v>0</v>
      </c>
      <c r="AJ113" s="134">
        <f>IF(ISBLANK(Governance_Clauses_by_Source!AG113),0,$G113)</f>
        <v>0</v>
      </c>
      <c r="AK113" s="134">
        <f>IF(ISBLANK(Governance_Clauses_by_Source!AH113),0,$G113)</f>
        <v>0</v>
      </c>
      <c r="AL113" s="134">
        <f>IF(ISBLANK(Governance_Clauses_by_Source!AI113),0,$G113)</f>
        <v>0</v>
      </c>
      <c r="AM113" s="134">
        <f>IF(ISBLANK(Governance_Clauses_by_Source!AJ113),0,$G113)</f>
        <v>0</v>
      </c>
      <c r="AN113" s="134">
        <f>IF(ISBLANK(Governance_Clauses_by_Source!AK113),0,$G113)</f>
        <v>0</v>
      </c>
      <c r="AO113" s="134">
        <f>IF(ISBLANK(Governance_Clauses_by_Source!AL113),0,$G113)</f>
        <v>0</v>
      </c>
      <c r="AP113" s="134">
        <f>IF(ISBLANK(Governance_Clauses_by_Source!AM113),0,$G113)</f>
        <v>0</v>
      </c>
      <c r="AQ113" s="134">
        <f>IF(ISBLANK(Governance_Clauses_by_Source!AN113),0,$G113)</f>
        <v>0</v>
      </c>
      <c r="AR113" s="134">
        <f>IF(ISBLANK(Governance_Clauses_by_Source!AO113),0,$G113)</f>
        <v>0</v>
      </c>
      <c r="AS113" s="134">
        <f>IF(ISBLANK(Governance_Clauses_by_Source!AP113),0,$G113)</f>
        <v>0</v>
      </c>
      <c r="AT113" s="134">
        <f>IF(ISBLANK(Governance_Clauses_by_Source!AQ113),0,$G113)</f>
        <v>0</v>
      </c>
      <c r="AU113" s="134">
        <f>IF(ISBLANK(Governance_Clauses_by_Source!AR113),0,$G113)</f>
        <v>0</v>
      </c>
      <c r="AV113" s="134">
        <f>IF(ISBLANK(Governance_Clauses_by_Source!AS113),0,$G113)</f>
        <v>0</v>
      </c>
      <c r="AW113" s="134">
        <f>IF(ISBLANK(Governance_Clauses_by_Source!AT113),0,$G113)</f>
        <v>0</v>
      </c>
      <c r="AX113" s="134">
        <f>IF(ISBLANK(Governance_Clauses_by_Source!AU113),0,$G113)</f>
        <v>0</v>
      </c>
      <c r="AY113" s="134">
        <f>IF(ISBLANK(Governance_Clauses_by_Source!AV113),0,$G113)</f>
        <v>0</v>
      </c>
      <c r="AZ113" s="134">
        <f>IF(ISBLANK(Governance_Clauses_by_Source!AW113),0,$G113)</f>
        <v>0</v>
      </c>
      <c r="BA113" s="134">
        <f>IF(ISBLANK(Governance_Clauses_by_Source!AX113),0,$G113)</f>
        <v>0</v>
      </c>
      <c r="BB113" s="134">
        <f>IF(ISBLANK(Governance_Clauses_by_Source!AY113),0,$G113)</f>
        <v>0</v>
      </c>
      <c r="BC113" s="134">
        <f>IF(ISBLANK(Governance_Clauses_by_Source!AZ113),0,$G113)</f>
        <v>0</v>
      </c>
      <c r="BD113" s="134">
        <f>IF(ISBLANK(Governance_Clauses_by_Source!BA113),0,$G113)</f>
        <v>0</v>
      </c>
      <c r="BE113" s="134">
        <f>IF(ISBLANK(Governance_Clauses_by_Source!BB113),0,$G113)</f>
        <v>0</v>
      </c>
      <c r="BF113" s="134">
        <f>IF(ISBLANK(Governance_Clauses_by_Source!BC113),0,$G113)</f>
        <v>0</v>
      </c>
      <c r="BG113" s="134">
        <f>IF(ISBLANK(Governance_Clauses_by_Source!BD113),0,$G113)</f>
        <v>0</v>
      </c>
      <c r="BH113" s="134">
        <f>IF(ISBLANK(Governance_Clauses_by_Source!BE113),0,$G113)</f>
        <v>0</v>
      </c>
      <c r="BI113" s="134">
        <f>IF(ISBLANK(Governance_Clauses_by_Source!BF113),0,$G113)</f>
        <v>0</v>
      </c>
      <c r="BJ113" s="134">
        <f>IF(ISBLANK(Governance_Clauses_by_Source!BG113),0,$G113)</f>
        <v>0</v>
      </c>
      <c r="BK113" s="134">
        <f>IF(ISBLANK(Governance_Clauses_by_Source!BH113),0,$G113)</f>
        <v>0</v>
      </c>
      <c r="BL113" s="134">
        <f>IF(ISBLANK(Governance_Clauses_by_Source!BI113),0,$G113)</f>
        <v>0</v>
      </c>
      <c r="BM113" s="134">
        <f>IF(ISBLANK(Governance_Clauses_by_Source!BJ113),0,$G113)</f>
        <v>0</v>
      </c>
      <c r="BN113" s="134">
        <f>IF(ISBLANK(Governance_Clauses_by_Source!BK113),0,$G113)</f>
        <v>0</v>
      </c>
      <c r="BO113" s="134">
        <f>IF(ISBLANK(Governance_Clauses_by_Source!BL113),0,$G113)</f>
        <v>0</v>
      </c>
      <c r="BP113" s="134">
        <f>IF(ISBLANK(Governance_Clauses_by_Source!BM113),0,$G113)</f>
        <v>0</v>
      </c>
      <c r="BQ113" s="134">
        <f>IF(ISBLANK(Governance_Clauses_by_Source!BN113),0,$G113)</f>
        <v>0</v>
      </c>
      <c r="BR113" s="134">
        <f>IF(ISBLANK(Governance_Clauses_by_Source!BO113),0,$G113)</f>
        <v>0</v>
      </c>
      <c r="BS113" s="134">
        <f>IF(ISBLANK(Governance_Clauses_by_Source!BP113),0,$G113)</f>
        <v>0</v>
      </c>
      <c r="BT113" s="134">
        <f>IF(ISBLANK(Governance_Clauses_by_Source!BQ113),0,$G113)</f>
        <v>0</v>
      </c>
      <c r="BU113" s="134">
        <f>IF(ISBLANK(Governance_Clauses_by_Source!BR113),0,$G113)</f>
        <v>0</v>
      </c>
      <c r="BV113" s="134">
        <f>IF(ISBLANK(Governance_Clauses_by_Source!BS113),0,$G113)</f>
        <v>0</v>
      </c>
      <c r="BW113" s="134">
        <f>IF(ISBLANK(Governance_Clauses_by_Source!BT113),0,$G113)</f>
        <v>0</v>
      </c>
      <c r="BX113" s="134">
        <f>IF(ISBLANK(Governance_Clauses_by_Source!BU113),0,$G113)*1*1.01</f>
        <v>0.10100000000000001</v>
      </c>
      <c r="BY113" s="134">
        <f>IF(ISBLANK(Governance_Clauses_by_Source!BV113),0,$G113)</f>
        <v>0</v>
      </c>
      <c r="BZ113" s="134">
        <f>IF(ISBLANK(Governance_Clauses_by_Source!BW113),0,$G113)</f>
        <v>0</v>
      </c>
      <c r="CA113" s="134">
        <f>IF(ISBLANK(Governance_Clauses_by_Source!BX113),0,$G113)</f>
        <v>0</v>
      </c>
      <c r="CB113" s="134">
        <f>IF(ISBLANK(Governance_Clauses_by_Source!BY113),0,$G113)</f>
        <v>0</v>
      </c>
      <c r="CC113" s="134">
        <f>IF(ISBLANK(Governance_Clauses_by_Source!BZ113),0,$G113)</f>
        <v>0</v>
      </c>
      <c r="CD113" s="134">
        <f>IF(ISBLANK(Governance_Clauses_by_Source!CA113),0,$G113)</f>
        <v>0</v>
      </c>
      <c r="CE113" s="134">
        <f>IF(ISBLANK(Governance_Clauses_by_Source!CB113),0,$G113)</f>
        <v>0</v>
      </c>
      <c r="CF113" s="134">
        <f>IF(ISBLANK(Governance_Clauses_by_Source!CC113),0,$G113)</f>
        <v>0</v>
      </c>
      <c r="CG113" s="134">
        <f>IF(ISBLANK(Governance_Clauses_by_Source!CD113),0,$G113)</f>
        <v>0</v>
      </c>
      <c r="CH113" s="134">
        <f>IF(ISBLANK(Governance_Clauses_by_Source!CE113),0,$G113)</f>
        <v>0</v>
      </c>
      <c r="CI113" s="134">
        <f>IF(ISBLANK(Governance_Clauses_by_Source!CF113),0,$G113)</f>
        <v>0</v>
      </c>
      <c r="CJ113" s="134">
        <f>IF(ISBLANK(Governance_Clauses_by_Source!CG113),0,$G113)</f>
        <v>0</v>
      </c>
      <c r="CK113" s="134">
        <f>IF(ISBLANK(Governance_Clauses_by_Source!CH113),0,$G113)</f>
        <v>0</v>
      </c>
      <c r="CL113" s="134">
        <f>IF(ISBLANK(Governance_Clauses_by_Source!CI113),0,$G113)</f>
        <v>0</v>
      </c>
      <c r="CM113" s="134">
        <f>IF(ISBLANK(Governance_Clauses_by_Source!CJ113),0,$G113)</f>
        <v>0</v>
      </c>
      <c r="CN113" s="134">
        <f>IF(ISBLANK(Governance_Clauses_by_Source!CK113),0,$G113)</f>
        <v>0</v>
      </c>
      <c r="CO113" s="134">
        <f>IF(ISBLANK(Governance_Clauses_by_Source!CL113),0,$G113)</f>
        <v>0</v>
      </c>
      <c r="CP113" s="134">
        <f>IF(ISBLANK(Governance_Clauses_by_Source!CM113),0,$G113)</f>
        <v>0</v>
      </c>
      <c r="CQ113" s="151">
        <f>IF(ISBLANK(Governance_Clauses_by_Source!CN113),0,$G113)</f>
        <v>0</v>
      </c>
    </row>
    <row r="114" spans="1:95">
      <c r="A114" s="2" t="s">
        <v>268</v>
      </c>
      <c r="B114" s="2" t="s">
        <v>570</v>
      </c>
      <c r="C114" s="2" t="s">
        <v>362</v>
      </c>
      <c r="D114" s="2" t="s">
        <v>618</v>
      </c>
      <c r="E114" s="2">
        <f t="shared" si="12"/>
        <v>2</v>
      </c>
      <c r="F114" s="2">
        <v>4</v>
      </c>
      <c r="G114" s="2">
        <f t="shared" si="15"/>
        <v>0.08</v>
      </c>
      <c r="H114" s="66" t="s">
        <v>845</v>
      </c>
      <c r="I114" s="120">
        <f>IF(ISBLANK(Governance_Clauses_by_Source!F114),0,G114)</f>
        <v>0</v>
      </c>
      <c r="J114" s="134">
        <f>IF(ISBLANK(Governance_Clauses_by_Source!G114),0,$G114)</f>
        <v>0</v>
      </c>
      <c r="K114" s="134">
        <f>IF(ISBLANK(Governance_Clauses_by_Source!H114),0,$G114)</f>
        <v>0</v>
      </c>
      <c r="L114" s="134">
        <f>IF(ISBLANK(Governance_Clauses_by_Source!I114),0,$G114)</f>
        <v>0</v>
      </c>
      <c r="M114" s="134">
        <f>IF(ISBLANK(Governance_Clauses_by_Source!J114),0,$G114)</f>
        <v>0</v>
      </c>
      <c r="N114" s="134">
        <f>IF(ISBLANK(Governance_Clauses_by_Source!K114),0,$G114)</f>
        <v>0</v>
      </c>
      <c r="O114" s="134">
        <f>IF(ISBLANK(Governance_Clauses_by_Source!L114),0,$G114)</f>
        <v>0</v>
      </c>
      <c r="P114" s="134">
        <f>IF(ISBLANK(Governance_Clauses_by_Source!M114),0,$G114)</f>
        <v>0</v>
      </c>
      <c r="Q114" s="134">
        <f>IF(ISBLANK(Governance_Clauses_by_Source!N114),0,$G114)</f>
        <v>0</v>
      </c>
      <c r="R114" s="134">
        <f>IF(ISBLANK(Governance_Clauses_by_Source!O114),0,$G114)</f>
        <v>0</v>
      </c>
      <c r="S114" s="134">
        <f>IF(ISBLANK(Governance_Clauses_by_Source!P114),0,$G114)</f>
        <v>0</v>
      </c>
      <c r="T114" s="134">
        <f>IF(ISBLANK(Governance_Clauses_by_Source!Q114),0,$G114)</f>
        <v>0</v>
      </c>
      <c r="U114" s="134">
        <f>IF(ISBLANK(Governance_Clauses_by_Source!R114),0,$G114)</f>
        <v>0</v>
      </c>
      <c r="V114" s="134">
        <f>IF(ISBLANK(Governance_Clauses_by_Source!S114),0,$G114)</f>
        <v>0</v>
      </c>
      <c r="W114" s="134">
        <f>IF(ISBLANK(Governance_Clauses_by_Source!T114),0,$G114)</f>
        <v>0</v>
      </c>
      <c r="X114" s="134">
        <f>IF(ISBLANK(Governance_Clauses_by_Source!U114),0,$G114)</f>
        <v>0</v>
      </c>
      <c r="Y114" s="134">
        <f>IF(ISBLANK(Governance_Clauses_by_Source!V114),0,$G114)</f>
        <v>0</v>
      </c>
      <c r="Z114" s="134">
        <f>IF(ISBLANK(Governance_Clauses_by_Source!W114),0,$G114)</f>
        <v>0</v>
      </c>
      <c r="AA114" s="134">
        <f>IF(ISBLANK(Governance_Clauses_by_Source!X114),0,$G114)</f>
        <v>0</v>
      </c>
      <c r="AB114" s="134">
        <f>IF(ISBLANK(Governance_Clauses_by_Source!Y114),0,$G114)</f>
        <v>0</v>
      </c>
      <c r="AC114" s="134">
        <f>IF(ISBLANK(Governance_Clauses_by_Source!Z114),0,$G114)</f>
        <v>0</v>
      </c>
      <c r="AD114" s="134">
        <f>IF(ISBLANK(Governance_Clauses_by_Source!AA114),0,$G114)</f>
        <v>0</v>
      </c>
      <c r="AE114" s="134">
        <f>IF(ISBLANK(Governance_Clauses_by_Source!AB114),0,$G114)</f>
        <v>0</v>
      </c>
      <c r="AF114" s="134">
        <f>IF(ISBLANK(Governance_Clauses_by_Source!AC114),0,$G114)</f>
        <v>0</v>
      </c>
      <c r="AG114" s="134">
        <f>IF(ISBLANK(Governance_Clauses_by_Source!AD114),0,$G114)</f>
        <v>0</v>
      </c>
      <c r="AH114" s="134">
        <f>IF(ISBLANK(Governance_Clauses_by_Source!AE114),0,$G114)*3*3.5</f>
        <v>0.84</v>
      </c>
      <c r="AI114" s="134">
        <f>IF(ISBLANK(Governance_Clauses_by_Source!AF114),0,$G114)</f>
        <v>0</v>
      </c>
      <c r="AJ114" s="134">
        <f>IF(ISBLANK(Governance_Clauses_by_Source!AG114),0,$G114)</f>
        <v>0</v>
      </c>
      <c r="AK114" s="134">
        <f>IF(ISBLANK(Governance_Clauses_by_Source!AH114),0,$G114)</f>
        <v>0</v>
      </c>
      <c r="AL114" s="134">
        <f>IF(ISBLANK(Governance_Clauses_by_Source!AI114),0,$G114)</f>
        <v>0</v>
      </c>
      <c r="AM114" s="134">
        <f>IF(ISBLANK(Governance_Clauses_by_Source!AJ114),0,$G114)</f>
        <v>0</v>
      </c>
      <c r="AN114" s="134">
        <f>IF(ISBLANK(Governance_Clauses_by_Source!AK114),0,$G114)</f>
        <v>0</v>
      </c>
      <c r="AO114" s="134">
        <f>IF(ISBLANK(Governance_Clauses_by_Source!AL114),0,$G114)</f>
        <v>0</v>
      </c>
      <c r="AP114" s="134">
        <f>IF(ISBLANK(Governance_Clauses_by_Source!AM114),0,$G114)</f>
        <v>0</v>
      </c>
      <c r="AQ114" s="134">
        <f>IF(ISBLANK(Governance_Clauses_by_Source!AN114),0,$G114)</f>
        <v>0</v>
      </c>
      <c r="AR114" s="134">
        <f>IF(ISBLANK(Governance_Clauses_by_Source!AO114),0,$G114)</f>
        <v>0</v>
      </c>
      <c r="AS114" s="134">
        <f>IF(ISBLANK(Governance_Clauses_by_Source!AP114),0,$G114)</f>
        <v>0</v>
      </c>
      <c r="AT114" s="134">
        <f>IF(ISBLANK(Governance_Clauses_by_Source!AQ114),0,$G114)</f>
        <v>0</v>
      </c>
      <c r="AU114" s="134">
        <f>IF(ISBLANK(Governance_Clauses_by_Source!AR114),0,$G114)</f>
        <v>0</v>
      </c>
      <c r="AV114" s="134">
        <f>IF(ISBLANK(Governance_Clauses_by_Source!AS114),0,$G114)</f>
        <v>0</v>
      </c>
      <c r="AW114" s="134">
        <f>IF(ISBLANK(Governance_Clauses_by_Source!AT114),0,$G114)</f>
        <v>0</v>
      </c>
      <c r="AX114" s="134">
        <f>IF(ISBLANK(Governance_Clauses_by_Source!AU114),0,$G114)</f>
        <v>0</v>
      </c>
      <c r="AY114" s="134">
        <f>IF(ISBLANK(Governance_Clauses_by_Source!AV114),0,$G114)</f>
        <v>0</v>
      </c>
      <c r="AZ114" s="134">
        <f>IF(ISBLANK(Governance_Clauses_by_Source!AW114),0,$G114)</f>
        <v>0</v>
      </c>
      <c r="BA114" s="134">
        <f>IF(ISBLANK(Governance_Clauses_by_Source!AX114),0,$G114)</f>
        <v>0</v>
      </c>
      <c r="BB114" s="134">
        <f>IF(ISBLANK(Governance_Clauses_by_Source!AY114),0,$G114)</f>
        <v>0</v>
      </c>
      <c r="BC114" s="134">
        <f>IF(ISBLANK(Governance_Clauses_by_Source!AZ114),0,$G114)</f>
        <v>0</v>
      </c>
      <c r="BD114" s="134">
        <f>IF(ISBLANK(Governance_Clauses_by_Source!BA114),0,$G114)</f>
        <v>0</v>
      </c>
      <c r="BE114" s="134">
        <f>IF(ISBLANK(Governance_Clauses_by_Source!BB114),0,$G114)</f>
        <v>0</v>
      </c>
      <c r="BF114" s="134">
        <f>IF(ISBLANK(Governance_Clauses_by_Source!BC114),0,$G114)</f>
        <v>0</v>
      </c>
      <c r="BG114" s="134">
        <f>IF(ISBLANK(Governance_Clauses_by_Source!BD114),0,$G114)</f>
        <v>0</v>
      </c>
      <c r="BH114" s="134">
        <f>IF(ISBLANK(Governance_Clauses_by_Source!BE114),0,$G114)</f>
        <v>0</v>
      </c>
      <c r="BI114" s="134">
        <f>IF(ISBLANK(Governance_Clauses_by_Source!BF114),0,$G114)</f>
        <v>0</v>
      </c>
      <c r="BJ114" s="134">
        <f>IF(ISBLANK(Governance_Clauses_by_Source!BG114),0,$G114)</f>
        <v>0</v>
      </c>
      <c r="BK114" s="134">
        <f>IF(ISBLANK(Governance_Clauses_by_Source!BH114),0,$G114)</f>
        <v>0</v>
      </c>
      <c r="BL114" s="134">
        <f>IF(ISBLANK(Governance_Clauses_by_Source!BI114),0,$G114)</f>
        <v>0</v>
      </c>
      <c r="BM114" s="134">
        <f>IF(ISBLANK(Governance_Clauses_by_Source!BJ114),0,$G114)</f>
        <v>0</v>
      </c>
      <c r="BN114" s="134">
        <f>IF(ISBLANK(Governance_Clauses_by_Source!BK114),0,$G114)</f>
        <v>0</v>
      </c>
      <c r="BO114" s="134">
        <f>IF(ISBLANK(Governance_Clauses_by_Source!BL114),0,$G114)</f>
        <v>0</v>
      </c>
      <c r="BP114" s="134">
        <f>IF(ISBLANK(Governance_Clauses_by_Source!BM114),0,$G114)</f>
        <v>0</v>
      </c>
      <c r="BQ114" s="134">
        <f>IF(ISBLANK(Governance_Clauses_by_Source!BN114),0,$G114)</f>
        <v>0</v>
      </c>
      <c r="BR114" s="134">
        <f>IF(ISBLANK(Governance_Clauses_by_Source!BO114),0,$G114)</f>
        <v>0</v>
      </c>
      <c r="BS114" s="134">
        <f>IF(ISBLANK(Governance_Clauses_by_Source!BP114),0,$G114)</f>
        <v>0</v>
      </c>
      <c r="BT114" s="134">
        <f>IF(ISBLANK(Governance_Clauses_by_Source!BQ114),0,$G114)</f>
        <v>0</v>
      </c>
      <c r="BU114" s="134">
        <f>IF(ISBLANK(Governance_Clauses_by_Source!BR114),0,$G114)</f>
        <v>0</v>
      </c>
      <c r="BV114" s="134">
        <f>IF(ISBLANK(Governance_Clauses_by_Source!BS114),0,$G114)</f>
        <v>0</v>
      </c>
      <c r="BW114" s="134">
        <f>IF(ISBLANK(Governance_Clauses_by_Source!BT114),0,$G114)</f>
        <v>0</v>
      </c>
      <c r="BX114" s="134">
        <f>IF(ISBLANK(Governance_Clauses_by_Source!BU114),0,$G114)*1*1.01</f>
        <v>8.0799999999999997E-2</v>
      </c>
      <c r="BY114" s="134">
        <f>IF(ISBLANK(Governance_Clauses_by_Source!BV114),0,$G114)</f>
        <v>0</v>
      </c>
      <c r="BZ114" s="134">
        <f>IF(ISBLANK(Governance_Clauses_by_Source!BW114),0,$G114)</f>
        <v>0</v>
      </c>
      <c r="CA114" s="134">
        <f>IF(ISBLANK(Governance_Clauses_by_Source!BX114),0,$G114)</f>
        <v>0</v>
      </c>
      <c r="CB114" s="134">
        <f>IF(ISBLANK(Governance_Clauses_by_Source!BY114),0,$G114)</f>
        <v>0</v>
      </c>
      <c r="CC114" s="134">
        <f>IF(ISBLANK(Governance_Clauses_by_Source!BZ114),0,$G114)</f>
        <v>0</v>
      </c>
      <c r="CD114" s="134">
        <f>IF(ISBLANK(Governance_Clauses_by_Source!CA114),0,$G114)</f>
        <v>0</v>
      </c>
      <c r="CE114" s="134">
        <f>IF(ISBLANK(Governance_Clauses_by_Source!CB114),0,$G114)</f>
        <v>0</v>
      </c>
      <c r="CF114" s="134">
        <f>IF(ISBLANK(Governance_Clauses_by_Source!CC114),0,$G114)</f>
        <v>0</v>
      </c>
      <c r="CG114" s="134">
        <f>IF(ISBLANK(Governance_Clauses_by_Source!CD114),0,$G114)</f>
        <v>0</v>
      </c>
      <c r="CH114" s="134">
        <f>IF(ISBLANK(Governance_Clauses_by_Source!CE114),0,$G114)</f>
        <v>0</v>
      </c>
      <c r="CI114" s="134">
        <f>IF(ISBLANK(Governance_Clauses_by_Source!CF114),0,$G114)</f>
        <v>0</v>
      </c>
      <c r="CJ114" s="134">
        <f>IF(ISBLANK(Governance_Clauses_by_Source!CG114),0,$G114)</f>
        <v>0</v>
      </c>
      <c r="CK114" s="134">
        <f>IF(ISBLANK(Governance_Clauses_by_Source!CH114),0,$G114)</f>
        <v>0</v>
      </c>
      <c r="CL114" s="134">
        <f>IF(ISBLANK(Governance_Clauses_by_Source!CI114),0,$G114)</f>
        <v>0</v>
      </c>
      <c r="CM114" s="134">
        <f>IF(ISBLANK(Governance_Clauses_by_Source!CJ114),0,$G114)</f>
        <v>0</v>
      </c>
      <c r="CN114" s="134">
        <f>IF(ISBLANK(Governance_Clauses_by_Source!CK114),0,$G114)</f>
        <v>0</v>
      </c>
      <c r="CO114" s="134">
        <f>IF(ISBLANK(Governance_Clauses_by_Source!CL114),0,$G114)</f>
        <v>0</v>
      </c>
      <c r="CP114" s="134">
        <f>IF(ISBLANK(Governance_Clauses_by_Source!CM114),0,$G114)</f>
        <v>0</v>
      </c>
      <c r="CQ114" s="151">
        <f>IF(ISBLANK(Governance_Clauses_by_Source!CN114),0,$G114)</f>
        <v>0</v>
      </c>
    </row>
    <row r="115" spans="1:95">
      <c r="A115" s="2" t="s">
        <v>268</v>
      </c>
      <c r="B115" s="2" t="s">
        <v>571</v>
      </c>
      <c r="C115" s="2" t="s">
        <v>274</v>
      </c>
      <c r="D115" s="2" t="s">
        <v>354</v>
      </c>
      <c r="E115" s="2">
        <f t="shared" ref="E115:E178" si="16">COUNTIF(I115:CQ115,"&gt;0.0")</f>
        <v>13</v>
      </c>
      <c r="F115" s="2">
        <v>5</v>
      </c>
      <c r="G115" s="2">
        <f t="shared" si="15"/>
        <v>0.1</v>
      </c>
      <c r="H115" s="3" t="s">
        <v>1273</v>
      </c>
      <c r="I115" s="120">
        <f>IF(ISBLANK(Governance_Clauses_by_Source!F115),0,G115)</f>
        <v>0</v>
      </c>
      <c r="J115" s="134">
        <f>IF(ISBLANK(Governance_Clauses_by_Source!G115),0,$G115)</f>
        <v>0</v>
      </c>
      <c r="K115" s="134">
        <f>IF(ISBLANK(Governance_Clauses_by_Source!H115),0,$G115)</f>
        <v>0</v>
      </c>
      <c r="L115" s="134">
        <f>IF(ISBLANK(Governance_Clauses_by_Source!I115),0,$G115)</f>
        <v>0</v>
      </c>
      <c r="M115" s="134">
        <f>IF(ISBLANK(Governance_Clauses_by_Source!J115),0,$G115)</f>
        <v>0</v>
      </c>
      <c r="N115" s="134">
        <f>IF(ISBLANK(Governance_Clauses_by_Source!K115),0,$G115)</f>
        <v>0</v>
      </c>
      <c r="O115" s="134">
        <f>IF(ISBLANK(Governance_Clauses_by_Source!L115),0,$G115)</f>
        <v>0</v>
      </c>
      <c r="P115" s="134">
        <f>IF(ISBLANK(Governance_Clauses_by_Source!M115),0,$G115)*1*1.01</f>
        <v>0.10100000000000001</v>
      </c>
      <c r="Q115" s="134">
        <f>IF(ISBLANK(Governance_Clauses_by_Source!N115),0,$G115)*1*1.01</f>
        <v>0.10100000000000001</v>
      </c>
      <c r="R115" s="134">
        <f>IF(ISBLANK(Governance_Clauses_by_Source!O115),0,$G115)</f>
        <v>0</v>
      </c>
      <c r="S115" s="134">
        <f>IF(ISBLANK(Governance_Clauses_by_Source!P115),0,$G115)</f>
        <v>0</v>
      </c>
      <c r="T115" s="134">
        <f>IF(ISBLANK(Governance_Clauses_by_Source!Q115),0,$G115)*1*1.05</f>
        <v>0.10500000000000001</v>
      </c>
      <c r="U115" s="134">
        <f>IF(ISBLANK(Governance_Clauses_by_Source!R115),0,$G115)*1*1.05</f>
        <v>0</v>
      </c>
      <c r="V115" s="134">
        <f>IF(ISBLANK(Governance_Clauses_by_Source!S115),0,$G115)</f>
        <v>0</v>
      </c>
      <c r="W115" s="134">
        <f>IF(ISBLANK(Governance_Clauses_by_Source!T115),0,$G115)*3*3.5</f>
        <v>1.0500000000000003</v>
      </c>
      <c r="X115" s="134">
        <f>IF(ISBLANK(Governance_Clauses_by_Source!U115),0,$G115)</f>
        <v>0</v>
      </c>
      <c r="Y115" s="134">
        <f>IF(ISBLANK(Governance_Clauses_by_Source!V115),0,$G115)</f>
        <v>0</v>
      </c>
      <c r="Z115" s="134">
        <f>IF(ISBLANK(Governance_Clauses_by_Source!W115),0,$G115)</f>
        <v>0</v>
      </c>
      <c r="AA115" s="134">
        <f>IF(ISBLANK(Governance_Clauses_by_Source!X115),0,$G115)</f>
        <v>0</v>
      </c>
      <c r="AB115" s="134">
        <f>IF(ISBLANK(Governance_Clauses_by_Source!Y115),0,$G115)</f>
        <v>0</v>
      </c>
      <c r="AC115" s="134">
        <f>IF(ISBLANK(Governance_Clauses_by_Source!Z115),0,$G115)</f>
        <v>0</v>
      </c>
      <c r="AD115" s="134">
        <f>IF(ISBLANK(Governance_Clauses_by_Source!AA115),0,$G115)</f>
        <v>0</v>
      </c>
      <c r="AE115" s="134">
        <f>IF(ISBLANK(Governance_Clauses_by_Source!AB115),0,$G115)</f>
        <v>0</v>
      </c>
      <c r="AF115" s="134">
        <f>IF(ISBLANK(Governance_Clauses_by_Source!AC115),0,$G115)</f>
        <v>0</v>
      </c>
      <c r="AG115" s="134">
        <f>IF(ISBLANK(Governance_Clauses_by_Source!AD115),0,$G115)</f>
        <v>0</v>
      </c>
      <c r="AH115" s="134">
        <f>IF(ISBLANK(Governance_Clauses_by_Source!AE115),0,$G115)*3.5*3.5</f>
        <v>1.2250000000000001</v>
      </c>
      <c r="AI115" s="134">
        <f>IF(ISBLANK(Governance_Clauses_by_Source!AF115),0,$G115)</f>
        <v>0</v>
      </c>
      <c r="AJ115" s="134">
        <f>IF(ISBLANK(Governance_Clauses_by_Source!AG115),0,$G115)</f>
        <v>0</v>
      </c>
      <c r="AK115" s="134">
        <f>IF(ISBLANK(Governance_Clauses_by_Source!AH115),0,$G115)</f>
        <v>0</v>
      </c>
      <c r="AL115" s="134">
        <f>IF(ISBLANK(Governance_Clauses_by_Source!AI115),0,$G115)</f>
        <v>0</v>
      </c>
      <c r="AM115" s="134">
        <f>IF(ISBLANK(Governance_Clauses_by_Source!AJ115),0,$G115)</f>
        <v>0</v>
      </c>
      <c r="AN115" s="134">
        <f>IF(ISBLANK(Governance_Clauses_by_Source!AK115),0,$G115)*1*1.01</f>
        <v>0.10100000000000001</v>
      </c>
      <c r="AO115" s="134">
        <f>IF(ISBLANK(Governance_Clauses_by_Source!AL115),0,$G115)</f>
        <v>0</v>
      </c>
      <c r="AP115" s="134">
        <f>IF(ISBLANK(Governance_Clauses_by_Source!AM115),0,$G115)*1*1.01</f>
        <v>0.10100000000000001</v>
      </c>
      <c r="AQ115" s="134">
        <f>IF(ISBLANK(Governance_Clauses_by_Source!AN115),0,$G115)*1*1.01</f>
        <v>0.10100000000000001</v>
      </c>
      <c r="AR115" s="134">
        <f>IF(ISBLANK(Governance_Clauses_by_Source!AO115),0,$G115)</f>
        <v>0</v>
      </c>
      <c r="AS115" s="134">
        <f>IF(ISBLANK(Governance_Clauses_by_Source!AP115),0,$G115)</f>
        <v>0</v>
      </c>
      <c r="AT115" s="134">
        <f>IF(ISBLANK(Governance_Clauses_by_Source!AQ115),0,$G115)</f>
        <v>0</v>
      </c>
      <c r="AU115" s="134">
        <f>IF(ISBLANK(Governance_Clauses_by_Source!AR115),0,$G115)</f>
        <v>0</v>
      </c>
      <c r="AV115" s="134">
        <f>IF(ISBLANK(Governance_Clauses_by_Source!AS115),0,$G115)*1.5*1.5</f>
        <v>0.22500000000000003</v>
      </c>
      <c r="AW115" s="134">
        <f>IF(ISBLANK(Governance_Clauses_by_Source!AT115),0,$G115)</f>
        <v>0</v>
      </c>
      <c r="AX115" s="134">
        <f>IF(ISBLANK(Governance_Clauses_by_Source!AU115),0,$G115)</f>
        <v>0</v>
      </c>
      <c r="AY115" s="134">
        <f>IF(ISBLANK(Governance_Clauses_by_Source!AV115),0,$G115)</f>
        <v>0</v>
      </c>
      <c r="AZ115" s="134">
        <f>IF(ISBLANK(Governance_Clauses_by_Source!AW115),0,$G115)</f>
        <v>0</v>
      </c>
      <c r="BA115" s="134">
        <f>IF(ISBLANK(Governance_Clauses_by_Source!AX115),0,$G115)</f>
        <v>0</v>
      </c>
      <c r="BB115" s="134">
        <f>IF(ISBLANK(Governance_Clauses_by_Source!AY115),0,$G115)</f>
        <v>0</v>
      </c>
      <c r="BC115" s="134">
        <f>IF(ISBLANK(Governance_Clauses_by_Source!AZ115),0,$G115)</f>
        <v>0</v>
      </c>
      <c r="BD115" s="134">
        <f>IF(ISBLANK(Governance_Clauses_by_Source!BA115),0,$G115)</f>
        <v>0</v>
      </c>
      <c r="BE115" s="134">
        <f>IF(ISBLANK(Governance_Clauses_by_Source!BB115),0,$G115)</f>
        <v>0</v>
      </c>
      <c r="BF115" s="134">
        <f>IF(ISBLANK(Governance_Clauses_by_Source!BC115),0,$G115)</f>
        <v>0</v>
      </c>
      <c r="BG115" s="134">
        <f>IF(ISBLANK(Governance_Clauses_by_Source!BD115),0,$G115)</f>
        <v>0</v>
      </c>
      <c r="BH115" s="134">
        <f>IF(ISBLANK(Governance_Clauses_by_Source!BE115),0,$G115)</f>
        <v>0</v>
      </c>
      <c r="BI115" s="134">
        <f>IF(ISBLANK(Governance_Clauses_by_Source!BF115),0,$G115)</f>
        <v>0</v>
      </c>
      <c r="BJ115" s="134">
        <f>IF(ISBLANK(Governance_Clauses_by_Source!BG115),0,$G115)</f>
        <v>0</v>
      </c>
      <c r="BK115" s="134">
        <f>IF(ISBLANK(Governance_Clauses_by_Source!BH115),0,$G115)</f>
        <v>0</v>
      </c>
      <c r="BL115" s="134">
        <f>IF(ISBLANK(Governance_Clauses_by_Source!BI115),0,$G115)</f>
        <v>0</v>
      </c>
      <c r="BM115" s="134">
        <f>IF(ISBLANK(Governance_Clauses_by_Source!BJ115),0,$G115)</f>
        <v>0</v>
      </c>
      <c r="BN115" s="134">
        <f>IF(ISBLANK(Governance_Clauses_by_Source!BK115),0,$G115)*1.1*1.1</f>
        <v>0.12100000000000002</v>
      </c>
      <c r="BO115" s="134">
        <f>IF(ISBLANK(Governance_Clauses_by_Source!BL115),0,$G115)</f>
        <v>0</v>
      </c>
      <c r="BP115" s="134">
        <f>IF(ISBLANK(Governance_Clauses_by_Source!BM115),0,$G115)</f>
        <v>0</v>
      </c>
      <c r="BQ115" s="134">
        <f>IF(ISBLANK(Governance_Clauses_by_Source!BN115),0,$G115)</f>
        <v>0</v>
      </c>
      <c r="BR115" s="134">
        <f>IF(ISBLANK(Governance_Clauses_by_Source!BO115),0,$G115)</f>
        <v>0</v>
      </c>
      <c r="BS115" s="134">
        <f>IF(ISBLANK(Governance_Clauses_by_Source!BP115),0,$G115)*1*1.01</f>
        <v>0.10100000000000001</v>
      </c>
      <c r="BT115" s="134">
        <f>IF(ISBLANK(Governance_Clauses_by_Source!BQ115),0,$G115)*5*4</f>
        <v>2</v>
      </c>
      <c r="BU115" s="134">
        <f>IF(ISBLANK(Governance_Clauses_by_Source!BR115),0,$G115)</f>
        <v>0</v>
      </c>
      <c r="BV115" s="134">
        <f>IF(ISBLANK(Governance_Clauses_by_Source!BS115),0,$G115)</f>
        <v>0</v>
      </c>
      <c r="BW115" s="134">
        <f>IF(ISBLANK(Governance_Clauses_by_Source!BT115),0,$G115)</f>
        <v>0</v>
      </c>
      <c r="BX115" s="134">
        <f>IF(ISBLANK(Governance_Clauses_by_Source!BU115),0,$G115)*5*5</f>
        <v>2.5</v>
      </c>
      <c r="BY115" s="134">
        <f>IF(ISBLANK(Governance_Clauses_by_Source!BV115),0,$G115)</f>
        <v>0</v>
      </c>
      <c r="BZ115" s="134">
        <f>IF(ISBLANK(Governance_Clauses_by_Source!BW115),0,$G115)</f>
        <v>0</v>
      </c>
      <c r="CA115" s="134">
        <f>IF(ISBLANK(Governance_Clauses_by_Source!BX115),0,$G115)</f>
        <v>0</v>
      </c>
      <c r="CB115" s="134">
        <f>IF(ISBLANK(Governance_Clauses_by_Source!BY115),0,$G115)</f>
        <v>0</v>
      </c>
      <c r="CC115" s="134">
        <f>IF(ISBLANK(Governance_Clauses_by_Source!BZ115),0,$G115)</f>
        <v>0</v>
      </c>
      <c r="CD115" s="134">
        <f>IF(ISBLANK(Governance_Clauses_by_Source!CA115),0,$G115)</f>
        <v>0</v>
      </c>
      <c r="CE115" s="134">
        <f>IF(ISBLANK(Governance_Clauses_by_Source!CB115),0,$G115)</f>
        <v>0</v>
      </c>
      <c r="CF115" s="134">
        <f>IF(ISBLANK(Governance_Clauses_by_Source!CC115),0,$G115)</f>
        <v>0</v>
      </c>
      <c r="CG115" s="134">
        <f>IF(ISBLANK(Governance_Clauses_by_Source!CD115),0,$G115)</f>
        <v>0</v>
      </c>
      <c r="CH115" s="134">
        <f>IF(ISBLANK(Governance_Clauses_by_Source!CE115),0,$G115)</f>
        <v>0</v>
      </c>
      <c r="CI115" s="134">
        <f>IF(ISBLANK(Governance_Clauses_by_Source!CF115),0,$G115)</f>
        <v>0</v>
      </c>
      <c r="CJ115" s="134">
        <f>IF(ISBLANK(Governance_Clauses_by_Source!CG115),0,$G115)</f>
        <v>0</v>
      </c>
      <c r="CK115" s="134">
        <f>IF(ISBLANK(Governance_Clauses_by_Source!CH115),0,$G115)</f>
        <v>0</v>
      </c>
      <c r="CL115" s="134">
        <f>IF(ISBLANK(Governance_Clauses_by_Source!CI115),0,$G115)</f>
        <v>0</v>
      </c>
      <c r="CM115" s="134">
        <f>IF(ISBLANK(Governance_Clauses_by_Source!CJ115),0,$G115)</f>
        <v>0</v>
      </c>
      <c r="CN115" s="134">
        <f>IF(ISBLANK(Governance_Clauses_by_Source!CK115),0,$G115)</f>
        <v>0</v>
      </c>
      <c r="CO115" s="134">
        <f>IF(ISBLANK(Governance_Clauses_by_Source!CL115),0,$G115)</f>
        <v>0</v>
      </c>
      <c r="CP115" s="134">
        <f>IF(ISBLANK(Governance_Clauses_by_Source!CM115),0,$G115)</f>
        <v>0</v>
      </c>
      <c r="CQ115" s="151">
        <f>IF(ISBLANK(Governance_Clauses_by_Source!CN115),0,$G115)</f>
        <v>0</v>
      </c>
    </row>
    <row r="116" spans="1:95">
      <c r="A116" s="2" t="s">
        <v>268</v>
      </c>
      <c r="B116" s="2" t="s">
        <v>567</v>
      </c>
      <c r="C116" s="2" t="s">
        <v>397</v>
      </c>
      <c r="D116" s="2" t="s">
        <v>354</v>
      </c>
      <c r="E116" s="2">
        <f t="shared" si="16"/>
        <v>3</v>
      </c>
      <c r="F116" s="2">
        <v>3</v>
      </c>
      <c r="G116" s="2">
        <f t="shared" si="15"/>
        <v>0.06</v>
      </c>
      <c r="H116" s="3" t="s">
        <v>1275</v>
      </c>
      <c r="I116" s="120">
        <f>IF(ISBLANK(Governance_Clauses_by_Source!F116),0,G116)</f>
        <v>0</v>
      </c>
      <c r="J116" s="134">
        <f>IF(ISBLANK(Governance_Clauses_by_Source!G116),0,$G116)</f>
        <v>0</v>
      </c>
      <c r="K116" s="134">
        <f>IF(ISBLANK(Governance_Clauses_by_Source!H116),0,$G116)</f>
        <v>0</v>
      </c>
      <c r="L116" s="134">
        <f>IF(ISBLANK(Governance_Clauses_by_Source!I116),0,$G116)</f>
        <v>0</v>
      </c>
      <c r="M116" s="134">
        <f>IF(ISBLANK(Governance_Clauses_by_Source!J116),0,$G116)</f>
        <v>0</v>
      </c>
      <c r="N116" s="134">
        <f>IF(ISBLANK(Governance_Clauses_by_Source!K116),0,$G116)</f>
        <v>0</v>
      </c>
      <c r="O116" s="134">
        <f>IF(ISBLANK(Governance_Clauses_by_Source!L116),0,$G116)</f>
        <v>0</v>
      </c>
      <c r="P116" s="134">
        <f>IF(ISBLANK(Governance_Clauses_by_Source!M116),0,$G116)</f>
        <v>0</v>
      </c>
      <c r="Q116" s="134">
        <f>IF(ISBLANK(Governance_Clauses_by_Source!N116),0,$G116)</f>
        <v>0</v>
      </c>
      <c r="R116" s="134">
        <f>IF(ISBLANK(Governance_Clauses_by_Source!O116),0,$G116)</f>
        <v>0</v>
      </c>
      <c r="S116" s="134">
        <f>IF(ISBLANK(Governance_Clauses_by_Source!P116),0,$G116)</f>
        <v>0</v>
      </c>
      <c r="T116" s="134">
        <f>IF(ISBLANK(Governance_Clauses_by_Source!Q116),0,$G116)</f>
        <v>0</v>
      </c>
      <c r="U116" s="134">
        <f>IF(ISBLANK(Governance_Clauses_by_Source!R116),0,$G116)</f>
        <v>0</v>
      </c>
      <c r="V116" s="134">
        <f>IF(ISBLANK(Governance_Clauses_by_Source!S116),0,$G116)</f>
        <v>0</v>
      </c>
      <c r="W116" s="134">
        <f>IF(ISBLANK(Governance_Clauses_by_Source!T116),0,$G116)</f>
        <v>0</v>
      </c>
      <c r="X116" s="134">
        <f>IF(ISBLANK(Governance_Clauses_by_Source!U116),0,$G116)*2*2</f>
        <v>0.24</v>
      </c>
      <c r="Y116" s="134">
        <f>IF(ISBLANK(Governance_Clauses_by_Source!V116),0,$G116)</f>
        <v>0</v>
      </c>
      <c r="Z116" s="134">
        <f>IF(ISBLANK(Governance_Clauses_by_Source!W116),0,$G116)</f>
        <v>0</v>
      </c>
      <c r="AA116" s="134">
        <f>IF(ISBLANK(Governance_Clauses_by_Source!X116),0,$G116)*2*2</f>
        <v>0.24</v>
      </c>
      <c r="AB116" s="134">
        <f>IF(ISBLANK(Governance_Clauses_by_Source!Y116),0,$G116)</f>
        <v>0</v>
      </c>
      <c r="AC116" s="134">
        <f>IF(ISBLANK(Governance_Clauses_by_Source!Z116),0,$G116)</f>
        <v>0</v>
      </c>
      <c r="AD116" s="134">
        <f>IF(ISBLANK(Governance_Clauses_by_Source!AA116),0,$G116)</f>
        <v>0</v>
      </c>
      <c r="AE116" s="134">
        <f>IF(ISBLANK(Governance_Clauses_by_Source!AB116),0,$G116)</f>
        <v>0</v>
      </c>
      <c r="AF116" s="134">
        <f>IF(ISBLANK(Governance_Clauses_by_Source!AC116),0,$G116)</f>
        <v>0</v>
      </c>
      <c r="AG116" s="134">
        <f>IF(ISBLANK(Governance_Clauses_by_Source!AD116),0,$G116)</f>
        <v>0</v>
      </c>
      <c r="AH116" s="134">
        <f>IF(ISBLANK(Governance_Clauses_by_Source!AE116),0,$G116)</f>
        <v>0</v>
      </c>
      <c r="AI116" s="134">
        <f>IF(ISBLANK(Governance_Clauses_by_Source!AF116),0,$G116)</f>
        <v>0</v>
      </c>
      <c r="AJ116" s="134">
        <f>IF(ISBLANK(Governance_Clauses_by_Source!AG116),0,$G116)</f>
        <v>0</v>
      </c>
      <c r="AK116" s="134">
        <f>IF(ISBLANK(Governance_Clauses_by_Source!AH116),0,$G116)</f>
        <v>0</v>
      </c>
      <c r="AL116" s="134">
        <f>IF(ISBLANK(Governance_Clauses_by_Source!AI116),0,$G116)</f>
        <v>0</v>
      </c>
      <c r="AM116" s="134">
        <f>IF(ISBLANK(Governance_Clauses_by_Source!AJ116),0,$G116)</f>
        <v>0</v>
      </c>
      <c r="AN116" s="134">
        <f>IF(ISBLANK(Governance_Clauses_by_Source!AK116),0,$G116)</f>
        <v>0</v>
      </c>
      <c r="AO116" s="134">
        <f>IF(ISBLANK(Governance_Clauses_by_Source!AL116),0,$G116)</f>
        <v>0</v>
      </c>
      <c r="AP116" s="134">
        <f>IF(ISBLANK(Governance_Clauses_by_Source!AM116),0,$G116)</f>
        <v>0</v>
      </c>
      <c r="AQ116" s="134">
        <f>IF(ISBLANK(Governance_Clauses_by_Source!AN116),0,$G116)</f>
        <v>0</v>
      </c>
      <c r="AR116" s="134">
        <f>IF(ISBLANK(Governance_Clauses_by_Source!AO116),0,$G116)</f>
        <v>0</v>
      </c>
      <c r="AS116" s="134">
        <f>IF(ISBLANK(Governance_Clauses_by_Source!AP116),0,$G116)</f>
        <v>0</v>
      </c>
      <c r="AT116" s="134">
        <f>IF(ISBLANK(Governance_Clauses_by_Source!AQ116),0,$G116)</f>
        <v>0</v>
      </c>
      <c r="AU116" s="134">
        <f>IF(ISBLANK(Governance_Clauses_by_Source!AR116),0,$G116)</f>
        <v>0</v>
      </c>
      <c r="AV116" s="134">
        <f>IF(ISBLANK(Governance_Clauses_by_Source!AS116),0,$G116)</f>
        <v>0</v>
      </c>
      <c r="AW116" s="134">
        <f>IF(ISBLANK(Governance_Clauses_by_Source!AT116),0,$G116)</f>
        <v>0</v>
      </c>
      <c r="AX116" s="134">
        <f>IF(ISBLANK(Governance_Clauses_by_Source!AU116),0,$G116)</f>
        <v>0</v>
      </c>
      <c r="AY116" s="134">
        <f>IF(ISBLANK(Governance_Clauses_by_Source!AV116),0,$G116)</f>
        <v>0</v>
      </c>
      <c r="AZ116" s="134">
        <f>IF(ISBLANK(Governance_Clauses_by_Source!AW116),0,$G116)</f>
        <v>0</v>
      </c>
      <c r="BA116" s="134">
        <f>IF(ISBLANK(Governance_Clauses_by_Source!AX116),0,$G116)</f>
        <v>0</v>
      </c>
      <c r="BB116" s="134">
        <f>IF(ISBLANK(Governance_Clauses_by_Source!AY116),0,$G116)</f>
        <v>0</v>
      </c>
      <c r="BC116" s="134">
        <f>IF(ISBLANK(Governance_Clauses_by_Source!AZ116),0,$G116)</f>
        <v>0</v>
      </c>
      <c r="BD116" s="134">
        <f>IF(ISBLANK(Governance_Clauses_by_Source!BA116),0,$G116)</f>
        <v>0</v>
      </c>
      <c r="BE116" s="134">
        <f>IF(ISBLANK(Governance_Clauses_by_Source!BB116),0,$G116)</f>
        <v>0</v>
      </c>
      <c r="BF116" s="134">
        <f>IF(ISBLANK(Governance_Clauses_by_Source!BC116),0,$G116)</f>
        <v>0</v>
      </c>
      <c r="BG116" s="134">
        <f>IF(ISBLANK(Governance_Clauses_by_Source!BD116),0,$G116)</f>
        <v>0</v>
      </c>
      <c r="BH116" s="134">
        <f>IF(ISBLANK(Governance_Clauses_by_Source!BE116),0,$G116)</f>
        <v>0</v>
      </c>
      <c r="BI116" s="134">
        <f>IF(ISBLANK(Governance_Clauses_by_Source!BF116),0,$G116)</f>
        <v>0</v>
      </c>
      <c r="BJ116" s="134">
        <f>IF(ISBLANK(Governance_Clauses_by_Source!BG116),0,$G116)</f>
        <v>0</v>
      </c>
      <c r="BK116" s="134">
        <f>IF(ISBLANK(Governance_Clauses_by_Source!BH116),0,$G116)</f>
        <v>0</v>
      </c>
      <c r="BL116" s="134">
        <f>IF(ISBLANK(Governance_Clauses_by_Source!BI116),0,$G116)</f>
        <v>0</v>
      </c>
      <c r="BM116" s="134">
        <f>IF(ISBLANK(Governance_Clauses_by_Source!BJ116),0,$G116)</f>
        <v>0</v>
      </c>
      <c r="BN116" s="134">
        <f>IF(ISBLANK(Governance_Clauses_by_Source!BK116),0,$G116)</f>
        <v>0</v>
      </c>
      <c r="BO116" s="134">
        <f>IF(ISBLANK(Governance_Clauses_by_Source!BL116),0,$G116)</f>
        <v>0</v>
      </c>
      <c r="BP116" s="134">
        <f>IF(ISBLANK(Governance_Clauses_by_Source!BM116),0,$G116)</f>
        <v>0</v>
      </c>
      <c r="BQ116" s="134">
        <f>IF(ISBLANK(Governance_Clauses_by_Source!BN116),0,$G116)</f>
        <v>0</v>
      </c>
      <c r="BR116" s="134">
        <f>IF(ISBLANK(Governance_Clauses_by_Source!BO116),0,$G116)</f>
        <v>0</v>
      </c>
      <c r="BS116" s="134">
        <f>IF(ISBLANK(Governance_Clauses_by_Source!BP116),0,$G116)</f>
        <v>0</v>
      </c>
      <c r="BT116" s="134">
        <f>IF(ISBLANK(Governance_Clauses_by_Source!BQ116),0,$G116)</f>
        <v>0</v>
      </c>
      <c r="BU116" s="134">
        <f>IF(ISBLANK(Governance_Clauses_by_Source!BR116),0,$G116)</f>
        <v>0</v>
      </c>
      <c r="BV116" s="134">
        <f>IF(ISBLANK(Governance_Clauses_by_Source!BS116),0,$G116)</f>
        <v>0</v>
      </c>
      <c r="BW116" s="134">
        <f>IF(ISBLANK(Governance_Clauses_by_Source!BT116),0,$G116)</f>
        <v>0</v>
      </c>
      <c r="BX116" s="134">
        <f>IF(ISBLANK(Governance_Clauses_by_Source!BU116),0,$G116)*1*1.01</f>
        <v>6.0600000000000001E-2</v>
      </c>
      <c r="BY116" s="134">
        <f>IF(ISBLANK(Governance_Clauses_by_Source!BV116),0,$G116)</f>
        <v>0</v>
      </c>
      <c r="BZ116" s="134">
        <f>IF(ISBLANK(Governance_Clauses_by_Source!BW116),0,$G116)</f>
        <v>0</v>
      </c>
      <c r="CA116" s="134">
        <f>IF(ISBLANK(Governance_Clauses_by_Source!BX116),0,$G116)</f>
        <v>0</v>
      </c>
      <c r="CB116" s="134">
        <f>IF(ISBLANK(Governance_Clauses_by_Source!BY116),0,$G116)</f>
        <v>0</v>
      </c>
      <c r="CC116" s="134">
        <f>IF(ISBLANK(Governance_Clauses_by_Source!BZ116),0,$G116)</f>
        <v>0</v>
      </c>
      <c r="CD116" s="134">
        <f>IF(ISBLANK(Governance_Clauses_by_Source!CA116),0,$G116)</f>
        <v>0</v>
      </c>
      <c r="CE116" s="134">
        <f>IF(ISBLANK(Governance_Clauses_by_Source!CB116),0,$G116)</f>
        <v>0</v>
      </c>
      <c r="CF116" s="134">
        <f>IF(ISBLANK(Governance_Clauses_by_Source!CC116),0,$G116)</f>
        <v>0</v>
      </c>
      <c r="CG116" s="134">
        <f>IF(ISBLANK(Governance_Clauses_by_Source!CD116),0,$G116)</f>
        <v>0</v>
      </c>
      <c r="CH116" s="134">
        <f>IF(ISBLANK(Governance_Clauses_by_Source!CE116),0,$G116)</f>
        <v>0</v>
      </c>
      <c r="CI116" s="134">
        <f>IF(ISBLANK(Governance_Clauses_by_Source!CF116),0,$G116)</f>
        <v>0</v>
      </c>
      <c r="CJ116" s="134">
        <f>IF(ISBLANK(Governance_Clauses_by_Source!CG116),0,$G116)</f>
        <v>0</v>
      </c>
      <c r="CK116" s="134">
        <f>IF(ISBLANK(Governance_Clauses_by_Source!CH116),0,$G116)</f>
        <v>0</v>
      </c>
      <c r="CL116" s="134">
        <f>IF(ISBLANK(Governance_Clauses_by_Source!CI116),0,$G116)</f>
        <v>0</v>
      </c>
      <c r="CM116" s="134">
        <f>IF(ISBLANK(Governance_Clauses_by_Source!CJ116),0,$G116)</f>
        <v>0</v>
      </c>
      <c r="CN116" s="134">
        <f>IF(ISBLANK(Governance_Clauses_by_Source!CK116),0,$G116)</f>
        <v>0</v>
      </c>
      <c r="CO116" s="134">
        <f>IF(ISBLANK(Governance_Clauses_by_Source!CL116),0,$G116)</f>
        <v>0</v>
      </c>
      <c r="CP116" s="134">
        <f>IF(ISBLANK(Governance_Clauses_by_Source!CM116),0,$G116)</f>
        <v>0</v>
      </c>
      <c r="CQ116" s="151">
        <f>IF(ISBLANK(Governance_Clauses_by_Source!CN116),0,$G116)</f>
        <v>0</v>
      </c>
    </row>
    <row r="117" spans="1:95">
      <c r="A117" s="2" t="s">
        <v>268</v>
      </c>
      <c r="B117" s="2" t="s">
        <v>567</v>
      </c>
      <c r="C117" s="2" t="s">
        <v>364</v>
      </c>
      <c r="D117" s="2" t="s">
        <v>354</v>
      </c>
      <c r="E117" s="2">
        <f t="shared" si="16"/>
        <v>8</v>
      </c>
      <c r="F117" s="2">
        <v>5</v>
      </c>
      <c r="G117" s="2">
        <f t="shared" si="15"/>
        <v>0.1</v>
      </c>
      <c r="H117" s="3" t="s">
        <v>398</v>
      </c>
      <c r="I117" s="120">
        <f>IF(ISBLANK(Governance_Clauses_by_Source!F117),0,G117)</f>
        <v>0</v>
      </c>
      <c r="J117" s="134">
        <f>IF(ISBLANK(Governance_Clauses_by_Source!G117),0,$G117)</f>
        <v>0</v>
      </c>
      <c r="K117" s="134">
        <f>IF(ISBLANK(Governance_Clauses_by_Source!H117),0,$G117)</f>
        <v>0</v>
      </c>
      <c r="L117" s="134">
        <f>IF(ISBLANK(Governance_Clauses_by_Source!I117),0,$G117)</f>
        <v>0</v>
      </c>
      <c r="M117" s="134">
        <f>IF(ISBLANK(Governance_Clauses_by_Source!J117),0,$G117)</f>
        <v>0</v>
      </c>
      <c r="N117" s="134">
        <f>IF(ISBLANK(Governance_Clauses_by_Source!K117),0,$G117)</f>
        <v>0</v>
      </c>
      <c r="O117" s="134">
        <f>IF(ISBLANK(Governance_Clauses_by_Source!L117),0,$G117)</f>
        <v>0</v>
      </c>
      <c r="P117" s="134">
        <f>IF(ISBLANK(Governance_Clauses_by_Source!M117),0,$G117)*1.5*1.01</f>
        <v>0.15150000000000002</v>
      </c>
      <c r="Q117" s="134">
        <f>IF(ISBLANK(Governance_Clauses_by_Source!N117),0,$G117)</f>
        <v>0</v>
      </c>
      <c r="R117" s="134">
        <f>IF(ISBLANK(Governance_Clauses_by_Source!O117),0,$G117)</f>
        <v>0</v>
      </c>
      <c r="S117" s="134">
        <f>IF(ISBLANK(Governance_Clauses_by_Source!P117),0,$G117)</f>
        <v>0</v>
      </c>
      <c r="T117" s="134">
        <f>IF(ISBLANK(Governance_Clauses_by_Source!Q117),0,$G117)</f>
        <v>0</v>
      </c>
      <c r="U117" s="134">
        <f>IF(ISBLANK(Governance_Clauses_by_Source!R117),0,$G117)</f>
        <v>0</v>
      </c>
      <c r="V117" s="134">
        <f>IF(ISBLANK(Governance_Clauses_by_Source!S117),0,$G117)</f>
        <v>0</v>
      </c>
      <c r="W117" s="134">
        <f>IF(ISBLANK(Governance_Clauses_by_Source!T117),0,$G117)*3.5*4</f>
        <v>1.4000000000000001</v>
      </c>
      <c r="X117" s="134">
        <f>IF(ISBLANK(Governance_Clauses_by_Source!U117),0,$G117)</f>
        <v>0</v>
      </c>
      <c r="Y117" s="134">
        <f>IF(ISBLANK(Governance_Clauses_by_Source!V117),0,$G117)</f>
        <v>0</v>
      </c>
      <c r="Z117" s="134">
        <f>IF(ISBLANK(Governance_Clauses_by_Source!W117),0,$G117)</f>
        <v>0</v>
      </c>
      <c r="AA117" s="134">
        <f>IF(ISBLANK(Governance_Clauses_by_Source!X117),0,$G117)</f>
        <v>0</v>
      </c>
      <c r="AB117" s="134">
        <f>IF(ISBLANK(Governance_Clauses_by_Source!Y117),0,$G117)</f>
        <v>0</v>
      </c>
      <c r="AC117" s="134">
        <f>IF(ISBLANK(Governance_Clauses_by_Source!Z117),0,$G117)</f>
        <v>0</v>
      </c>
      <c r="AD117" s="134">
        <f>IF(ISBLANK(Governance_Clauses_by_Source!AA117),0,$G117)</f>
        <v>0</v>
      </c>
      <c r="AE117" s="134">
        <f>IF(ISBLANK(Governance_Clauses_by_Source!AB117),0,$G117)</f>
        <v>0</v>
      </c>
      <c r="AF117" s="134">
        <f>IF(ISBLANK(Governance_Clauses_by_Source!AC117),0,$G117)</f>
        <v>0</v>
      </c>
      <c r="AG117" s="134">
        <f>IF(ISBLANK(Governance_Clauses_by_Source!AD117),0,$G117)</f>
        <v>0</v>
      </c>
      <c r="AH117" s="134">
        <f>IF(ISBLANK(Governance_Clauses_by_Source!AE117),0,$G117)*4*4</f>
        <v>1.6</v>
      </c>
      <c r="AI117" s="134">
        <f>IF(ISBLANK(Governance_Clauses_by_Source!AF117),0,$G117)</f>
        <v>0</v>
      </c>
      <c r="AJ117" s="134">
        <f>IF(ISBLANK(Governance_Clauses_by_Source!AG117),0,$G117)</f>
        <v>0</v>
      </c>
      <c r="AK117" s="134">
        <f>IF(ISBLANK(Governance_Clauses_by_Source!AH117),0,$G117)</f>
        <v>0</v>
      </c>
      <c r="AL117" s="134">
        <f>IF(ISBLANK(Governance_Clauses_by_Source!AI117),0,$G117)</f>
        <v>0</v>
      </c>
      <c r="AM117" s="134">
        <f>IF(ISBLANK(Governance_Clauses_by_Source!AJ117),0,$G117)</f>
        <v>0</v>
      </c>
      <c r="AN117" s="134">
        <f>IF(ISBLANK(Governance_Clauses_by_Source!AK117),0,$G117)*0.5*0.5</f>
        <v>2.5000000000000001E-2</v>
      </c>
      <c r="AO117" s="134">
        <f>IF(ISBLANK(Governance_Clauses_by_Source!AL117),0,$G117)</f>
        <v>0</v>
      </c>
      <c r="AP117" s="134">
        <f>IF(ISBLANK(Governance_Clauses_by_Source!AM117),0,$G117)</f>
        <v>0</v>
      </c>
      <c r="AQ117" s="134">
        <f>IF(ISBLANK(Governance_Clauses_by_Source!AN117),0,$G117)*1*1.01</f>
        <v>0.10100000000000001</v>
      </c>
      <c r="AR117" s="134">
        <f>IF(ISBLANK(Governance_Clauses_by_Source!AO117),0,$G117)</f>
        <v>0</v>
      </c>
      <c r="AS117" s="134">
        <f>IF(ISBLANK(Governance_Clauses_by_Source!AP117),0,$G117)</f>
        <v>0</v>
      </c>
      <c r="AT117" s="134">
        <f>IF(ISBLANK(Governance_Clauses_by_Source!AQ117),0,$G117)</f>
        <v>0</v>
      </c>
      <c r="AU117" s="134">
        <f>IF(ISBLANK(Governance_Clauses_by_Source!AR117),0,$G117)*3*4.5</f>
        <v>1.35</v>
      </c>
      <c r="AV117" s="134">
        <f>IF(ISBLANK(Governance_Clauses_by_Source!AS117),0,$G117)*3*4.5</f>
        <v>1.35</v>
      </c>
      <c r="AW117" s="134">
        <f>IF(ISBLANK(Governance_Clauses_by_Source!AT117),0,$G117)</f>
        <v>0</v>
      </c>
      <c r="AX117" s="134">
        <f>IF(ISBLANK(Governance_Clauses_by_Source!AU117),0,$G117)</f>
        <v>0</v>
      </c>
      <c r="AY117" s="134">
        <f>IF(ISBLANK(Governance_Clauses_by_Source!AV117),0,$G117)</f>
        <v>0</v>
      </c>
      <c r="AZ117" s="134">
        <f>IF(ISBLANK(Governance_Clauses_by_Source!AW117),0,$G117)</f>
        <v>0</v>
      </c>
      <c r="BA117" s="134">
        <f>IF(ISBLANK(Governance_Clauses_by_Source!AX117),0,$G117)</f>
        <v>0</v>
      </c>
      <c r="BB117" s="134">
        <f>IF(ISBLANK(Governance_Clauses_by_Source!AY117),0,$G117)</f>
        <v>0</v>
      </c>
      <c r="BC117" s="134">
        <f>IF(ISBLANK(Governance_Clauses_by_Source!AZ117),0,$G117)</f>
        <v>0</v>
      </c>
      <c r="BD117" s="134">
        <f>IF(ISBLANK(Governance_Clauses_by_Source!BA117),0,$G117)</f>
        <v>0</v>
      </c>
      <c r="BE117" s="134">
        <f>IF(ISBLANK(Governance_Clauses_by_Source!BB117),0,$G117)</f>
        <v>0</v>
      </c>
      <c r="BF117" s="134">
        <f>IF(ISBLANK(Governance_Clauses_by_Source!BC117),0,$G117)</f>
        <v>0</v>
      </c>
      <c r="BG117" s="134">
        <f>IF(ISBLANK(Governance_Clauses_by_Source!BD117),0,$G117)</f>
        <v>0</v>
      </c>
      <c r="BH117" s="134">
        <f>IF(ISBLANK(Governance_Clauses_by_Source!BE117),0,$G117)</f>
        <v>0</v>
      </c>
      <c r="BI117" s="134">
        <f>IF(ISBLANK(Governance_Clauses_by_Source!BF117),0,$G117)</f>
        <v>0</v>
      </c>
      <c r="BJ117" s="134">
        <f>IF(ISBLANK(Governance_Clauses_by_Source!BG117),0,$G117)</f>
        <v>0</v>
      </c>
      <c r="BK117" s="134">
        <f>IF(ISBLANK(Governance_Clauses_by_Source!BH117),0,$G117)</f>
        <v>0</v>
      </c>
      <c r="BL117" s="134">
        <f>IF(ISBLANK(Governance_Clauses_by_Source!BI117),0,$G117)</f>
        <v>0</v>
      </c>
      <c r="BM117" s="134">
        <f>IF(ISBLANK(Governance_Clauses_by_Source!BJ117),0,$G117)</f>
        <v>0</v>
      </c>
      <c r="BN117" s="134">
        <f>IF(ISBLANK(Governance_Clauses_by_Source!BK117),0,$G117)</f>
        <v>0</v>
      </c>
      <c r="BO117" s="134">
        <f>IF(ISBLANK(Governance_Clauses_by_Source!BL117),0,$G117)</f>
        <v>0</v>
      </c>
      <c r="BP117" s="134">
        <f>IF(ISBLANK(Governance_Clauses_by_Source!BM117),0,$G117)</f>
        <v>0</v>
      </c>
      <c r="BQ117" s="134">
        <f>IF(ISBLANK(Governance_Clauses_by_Source!BN117),0,$G117)</f>
        <v>0</v>
      </c>
      <c r="BR117" s="134">
        <f>IF(ISBLANK(Governance_Clauses_by_Source!BO117),0,$G117)</f>
        <v>0</v>
      </c>
      <c r="BS117" s="134">
        <f>IF(ISBLANK(Governance_Clauses_by_Source!BP117),0,$G117)</f>
        <v>0</v>
      </c>
      <c r="BT117" s="134">
        <f>IF(ISBLANK(Governance_Clauses_by_Source!BQ117),0,$G117)</f>
        <v>0</v>
      </c>
      <c r="BU117" s="134">
        <f>IF(ISBLANK(Governance_Clauses_by_Source!BR117),0,$G117)</f>
        <v>0</v>
      </c>
      <c r="BV117" s="134">
        <f>IF(ISBLANK(Governance_Clauses_by_Source!BS117),0,$G117)</f>
        <v>0</v>
      </c>
      <c r="BW117" s="134">
        <f>IF(ISBLANK(Governance_Clauses_by_Source!BT117),0,$G117)</f>
        <v>0</v>
      </c>
      <c r="BX117" s="134">
        <f>IF(ISBLANK(Governance_Clauses_by_Source!BU117),0,$G117)*1*1.01</f>
        <v>0.10100000000000001</v>
      </c>
      <c r="BY117" s="134">
        <f>IF(ISBLANK(Governance_Clauses_by_Source!BV117),0,$G117)</f>
        <v>0</v>
      </c>
      <c r="BZ117" s="134">
        <f>IF(ISBLANK(Governance_Clauses_by_Source!BW117),0,$G117)</f>
        <v>0</v>
      </c>
      <c r="CA117" s="134">
        <f>IF(ISBLANK(Governance_Clauses_by_Source!BX117),0,$G117)</f>
        <v>0</v>
      </c>
      <c r="CB117" s="134">
        <f>IF(ISBLANK(Governance_Clauses_by_Source!BY117),0,$G117)</f>
        <v>0</v>
      </c>
      <c r="CC117" s="134">
        <f>IF(ISBLANK(Governance_Clauses_by_Source!BZ117),0,$G117)</f>
        <v>0</v>
      </c>
      <c r="CD117" s="134">
        <f>IF(ISBLANK(Governance_Clauses_by_Source!CA117),0,$G117)</f>
        <v>0</v>
      </c>
      <c r="CE117" s="134">
        <f>IF(ISBLANK(Governance_Clauses_by_Source!CB117),0,$G117)</f>
        <v>0</v>
      </c>
      <c r="CF117" s="134">
        <f>IF(ISBLANK(Governance_Clauses_by_Source!CC117),0,$G117)</f>
        <v>0</v>
      </c>
      <c r="CG117" s="134">
        <f>IF(ISBLANK(Governance_Clauses_by_Source!CD117),0,$G117)</f>
        <v>0</v>
      </c>
      <c r="CH117" s="134">
        <f>IF(ISBLANK(Governance_Clauses_by_Source!CE117),0,$G117)</f>
        <v>0</v>
      </c>
      <c r="CI117" s="134">
        <f>IF(ISBLANK(Governance_Clauses_by_Source!CF117),0,$G117)</f>
        <v>0</v>
      </c>
      <c r="CJ117" s="134">
        <f>IF(ISBLANK(Governance_Clauses_by_Source!CG117),0,$G117)</f>
        <v>0</v>
      </c>
      <c r="CK117" s="134">
        <f>IF(ISBLANK(Governance_Clauses_by_Source!CH117),0,$G117)</f>
        <v>0</v>
      </c>
      <c r="CL117" s="134">
        <f>IF(ISBLANK(Governance_Clauses_by_Source!CI117),0,$G117)</f>
        <v>0</v>
      </c>
      <c r="CM117" s="134">
        <f>IF(ISBLANK(Governance_Clauses_by_Source!CJ117),0,$G117)</f>
        <v>0</v>
      </c>
      <c r="CN117" s="134">
        <f>IF(ISBLANK(Governance_Clauses_by_Source!CK117),0,$G117)</f>
        <v>0</v>
      </c>
      <c r="CO117" s="134">
        <f>IF(ISBLANK(Governance_Clauses_by_Source!CL117),0,$G117)</f>
        <v>0</v>
      </c>
      <c r="CP117" s="134">
        <f>IF(ISBLANK(Governance_Clauses_by_Source!CM117),0,$G117)</f>
        <v>0</v>
      </c>
      <c r="CQ117" s="151">
        <f>IF(ISBLANK(Governance_Clauses_by_Source!CN117),0,$G117)</f>
        <v>0</v>
      </c>
    </row>
    <row r="118" spans="1:95">
      <c r="A118" s="2" t="s">
        <v>268</v>
      </c>
      <c r="B118" s="2" t="s">
        <v>567</v>
      </c>
      <c r="C118" s="2" t="s">
        <v>364</v>
      </c>
      <c r="D118" s="2" t="s">
        <v>354</v>
      </c>
      <c r="E118" s="2">
        <f t="shared" si="16"/>
        <v>6</v>
      </c>
      <c r="F118" s="2">
        <v>5</v>
      </c>
      <c r="G118" s="2">
        <f t="shared" si="15"/>
        <v>0.1</v>
      </c>
      <c r="H118" s="3" t="s">
        <v>593</v>
      </c>
      <c r="I118" s="120">
        <f>IF(ISBLANK(Governance_Clauses_by_Source!F118),0,G118)</f>
        <v>0</v>
      </c>
      <c r="J118" s="134">
        <f>IF(ISBLANK(Governance_Clauses_by_Source!G118),0,$G118)</f>
        <v>0</v>
      </c>
      <c r="K118" s="134">
        <f>IF(ISBLANK(Governance_Clauses_by_Source!H118),0,$G118)</f>
        <v>0</v>
      </c>
      <c r="L118" s="134">
        <f>IF(ISBLANK(Governance_Clauses_by_Source!I118),0,$G118)</f>
        <v>0</v>
      </c>
      <c r="M118" s="134">
        <f>IF(ISBLANK(Governance_Clauses_by_Source!J118),0,$G118)</f>
        <v>0</v>
      </c>
      <c r="N118" s="134">
        <f>IF(ISBLANK(Governance_Clauses_by_Source!K118),0,$G118)</f>
        <v>0</v>
      </c>
      <c r="O118" s="134">
        <f>IF(ISBLANK(Governance_Clauses_by_Source!L118),0,$G118)</f>
        <v>0</v>
      </c>
      <c r="P118" s="134">
        <f>IF(ISBLANK(Governance_Clauses_by_Source!M118),0,$G118)*1.5*1.01</f>
        <v>0.15150000000000002</v>
      </c>
      <c r="Q118" s="134">
        <f>IF(ISBLANK(Governance_Clauses_by_Source!N118),0,$G118)</f>
        <v>0</v>
      </c>
      <c r="R118" s="134">
        <f>IF(ISBLANK(Governance_Clauses_by_Source!O118),0,$G118)</f>
        <v>0</v>
      </c>
      <c r="S118" s="134">
        <f>IF(ISBLANK(Governance_Clauses_by_Source!P118),0,$G118)</f>
        <v>0</v>
      </c>
      <c r="T118" s="134">
        <f>IF(ISBLANK(Governance_Clauses_by_Source!Q118),0,$G118)</f>
        <v>0</v>
      </c>
      <c r="U118" s="134">
        <f>IF(ISBLANK(Governance_Clauses_by_Source!R118),0,$G118)</f>
        <v>0</v>
      </c>
      <c r="V118" s="134">
        <f>IF(ISBLANK(Governance_Clauses_by_Source!S118),0,$G118)</f>
        <v>0</v>
      </c>
      <c r="W118" s="134">
        <f>IF(ISBLANK(Governance_Clauses_by_Source!T118),0,$G118)*3.5*4</f>
        <v>1.4000000000000001</v>
      </c>
      <c r="X118" s="134">
        <f>IF(ISBLANK(Governance_Clauses_by_Source!U118),0,$G118)</f>
        <v>0</v>
      </c>
      <c r="Y118" s="134">
        <f>IF(ISBLANK(Governance_Clauses_by_Source!V118),0,$G118)</f>
        <v>0</v>
      </c>
      <c r="Z118" s="134">
        <f>IF(ISBLANK(Governance_Clauses_by_Source!W118),0,$G118)</f>
        <v>0</v>
      </c>
      <c r="AA118" s="134">
        <f>IF(ISBLANK(Governance_Clauses_by_Source!X118),0,$G118)</f>
        <v>0</v>
      </c>
      <c r="AB118" s="134">
        <f>IF(ISBLANK(Governance_Clauses_by_Source!Y118),0,$G118)</f>
        <v>0</v>
      </c>
      <c r="AC118" s="134">
        <f>IF(ISBLANK(Governance_Clauses_by_Source!Z118),0,$G118)</f>
        <v>0</v>
      </c>
      <c r="AD118" s="134">
        <f>IF(ISBLANK(Governance_Clauses_by_Source!AA118),0,$G118)</f>
        <v>0</v>
      </c>
      <c r="AE118" s="134">
        <f>IF(ISBLANK(Governance_Clauses_by_Source!AB118),0,$G118)</f>
        <v>0</v>
      </c>
      <c r="AF118" s="134">
        <f>IF(ISBLANK(Governance_Clauses_by_Source!AC118),0,$G118)</f>
        <v>0</v>
      </c>
      <c r="AG118" s="134">
        <f>IF(ISBLANK(Governance_Clauses_by_Source!AD118),0,$G118)</f>
        <v>0</v>
      </c>
      <c r="AH118" s="134">
        <f>IF(ISBLANK(Governance_Clauses_by_Source!AE118),0,$G118)*4*4</f>
        <v>1.6</v>
      </c>
      <c r="AI118" s="134">
        <f>IF(ISBLANK(Governance_Clauses_by_Source!AF118),0,$G118)</f>
        <v>0</v>
      </c>
      <c r="AJ118" s="134">
        <f>IF(ISBLANK(Governance_Clauses_by_Source!AG118),0,$G118)</f>
        <v>0</v>
      </c>
      <c r="AK118" s="134">
        <f>IF(ISBLANK(Governance_Clauses_by_Source!AH118),0,$G118)</f>
        <v>0</v>
      </c>
      <c r="AL118" s="134">
        <f>IF(ISBLANK(Governance_Clauses_by_Source!AI118),0,$G118)</f>
        <v>0</v>
      </c>
      <c r="AM118" s="134">
        <f>IF(ISBLANK(Governance_Clauses_by_Source!AJ118),0,$G118)</f>
        <v>0</v>
      </c>
      <c r="AN118" s="134">
        <f>IF(ISBLANK(Governance_Clauses_by_Source!AK118),0,$G118)</f>
        <v>0</v>
      </c>
      <c r="AO118" s="134">
        <f>IF(ISBLANK(Governance_Clauses_by_Source!AL118),0,$G118)</f>
        <v>0</v>
      </c>
      <c r="AP118" s="134">
        <f>IF(ISBLANK(Governance_Clauses_by_Source!AM118),0,$G118)</f>
        <v>0</v>
      </c>
      <c r="AQ118" s="134">
        <f>IF(ISBLANK(Governance_Clauses_by_Source!AN118),0,$G118)</f>
        <v>0</v>
      </c>
      <c r="AR118" s="134">
        <f>IF(ISBLANK(Governance_Clauses_by_Source!AO118),0,$G118)</f>
        <v>0</v>
      </c>
      <c r="AS118" s="134">
        <f>IF(ISBLANK(Governance_Clauses_by_Source!AP118),0,$G118)</f>
        <v>0</v>
      </c>
      <c r="AT118" s="134">
        <f>IF(ISBLANK(Governance_Clauses_by_Source!AQ118),0,$G118)</f>
        <v>0</v>
      </c>
      <c r="AU118" s="134">
        <f>IF(ISBLANK(Governance_Clauses_by_Source!AR118),0,$G118)*2.5*4.5</f>
        <v>1.125</v>
      </c>
      <c r="AV118" s="134">
        <f>IF(ISBLANK(Governance_Clauses_by_Source!AS118),0,$G118)*2.5*4.5</f>
        <v>1.125</v>
      </c>
      <c r="AW118" s="134">
        <f>IF(ISBLANK(Governance_Clauses_by_Source!AT118),0,$G118)</f>
        <v>0</v>
      </c>
      <c r="AX118" s="134">
        <f>IF(ISBLANK(Governance_Clauses_by_Source!AU118),0,$G118)</f>
        <v>0</v>
      </c>
      <c r="AY118" s="134">
        <f>IF(ISBLANK(Governance_Clauses_by_Source!AV118),0,$G118)</f>
        <v>0</v>
      </c>
      <c r="AZ118" s="134">
        <f>IF(ISBLANK(Governance_Clauses_by_Source!AW118),0,$G118)</f>
        <v>0</v>
      </c>
      <c r="BA118" s="134">
        <f>IF(ISBLANK(Governance_Clauses_by_Source!AX118),0,$G118)</f>
        <v>0</v>
      </c>
      <c r="BB118" s="134">
        <f>IF(ISBLANK(Governance_Clauses_by_Source!AY118),0,$G118)</f>
        <v>0</v>
      </c>
      <c r="BC118" s="134">
        <f>IF(ISBLANK(Governance_Clauses_by_Source!AZ118),0,$G118)</f>
        <v>0</v>
      </c>
      <c r="BD118" s="134">
        <f>IF(ISBLANK(Governance_Clauses_by_Source!BA118),0,$G118)</f>
        <v>0</v>
      </c>
      <c r="BE118" s="134">
        <f>IF(ISBLANK(Governance_Clauses_by_Source!BB118),0,$G118)</f>
        <v>0</v>
      </c>
      <c r="BF118" s="134">
        <f>IF(ISBLANK(Governance_Clauses_by_Source!BC118),0,$G118)</f>
        <v>0</v>
      </c>
      <c r="BG118" s="134">
        <f>IF(ISBLANK(Governance_Clauses_by_Source!BD118),0,$G118)</f>
        <v>0</v>
      </c>
      <c r="BH118" s="134">
        <f>IF(ISBLANK(Governance_Clauses_by_Source!BE118),0,$G118)</f>
        <v>0</v>
      </c>
      <c r="BI118" s="134">
        <f>IF(ISBLANK(Governance_Clauses_by_Source!BF118),0,$G118)</f>
        <v>0</v>
      </c>
      <c r="BJ118" s="134">
        <f>IF(ISBLANK(Governance_Clauses_by_Source!BG118),0,$G118)</f>
        <v>0</v>
      </c>
      <c r="BK118" s="134">
        <f>IF(ISBLANK(Governance_Clauses_by_Source!BH118),0,$G118)</f>
        <v>0</v>
      </c>
      <c r="BL118" s="134">
        <f>IF(ISBLANK(Governance_Clauses_by_Source!BI118),0,$G118)</f>
        <v>0</v>
      </c>
      <c r="BM118" s="134">
        <f>IF(ISBLANK(Governance_Clauses_by_Source!BJ118),0,$G118)</f>
        <v>0</v>
      </c>
      <c r="BN118" s="134">
        <f>IF(ISBLANK(Governance_Clauses_by_Source!BK118),0,$G118)</f>
        <v>0</v>
      </c>
      <c r="BO118" s="134">
        <f>IF(ISBLANK(Governance_Clauses_by_Source!BL118),0,$G118)</f>
        <v>0</v>
      </c>
      <c r="BP118" s="134">
        <f>IF(ISBLANK(Governance_Clauses_by_Source!BM118),0,$G118)</f>
        <v>0</v>
      </c>
      <c r="BQ118" s="134">
        <f>IF(ISBLANK(Governance_Clauses_by_Source!BN118),0,$G118)</f>
        <v>0</v>
      </c>
      <c r="BR118" s="134">
        <f>IF(ISBLANK(Governance_Clauses_by_Source!BO118),0,$G118)</f>
        <v>0</v>
      </c>
      <c r="BS118" s="134">
        <f>IF(ISBLANK(Governance_Clauses_by_Source!BP118),0,$G118)</f>
        <v>0</v>
      </c>
      <c r="BT118" s="134">
        <f>IF(ISBLANK(Governance_Clauses_by_Source!BQ118),0,$G118)</f>
        <v>0</v>
      </c>
      <c r="BU118" s="134">
        <f>IF(ISBLANK(Governance_Clauses_by_Source!BR118),0,$G118)</f>
        <v>0</v>
      </c>
      <c r="BV118" s="134">
        <f>IF(ISBLANK(Governance_Clauses_by_Source!BS118),0,$G118)</f>
        <v>0</v>
      </c>
      <c r="BW118" s="134">
        <f>IF(ISBLANK(Governance_Clauses_by_Source!BT118),0,$G118)</f>
        <v>0</v>
      </c>
      <c r="BX118" s="134">
        <f>IF(ISBLANK(Governance_Clauses_by_Source!BU118),0,$G118)*1*1.01</f>
        <v>0.10100000000000001</v>
      </c>
      <c r="BY118" s="134">
        <f>IF(ISBLANK(Governance_Clauses_by_Source!BV118),0,$G118)</f>
        <v>0</v>
      </c>
      <c r="BZ118" s="134">
        <f>IF(ISBLANK(Governance_Clauses_by_Source!BW118),0,$G118)</f>
        <v>0</v>
      </c>
      <c r="CA118" s="134">
        <f>IF(ISBLANK(Governance_Clauses_by_Source!BX118),0,$G118)</f>
        <v>0</v>
      </c>
      <c r="CB118" s="134">
        <f>IF(ISBLANK(Governance_Clauses_by_Source!BY118),0,$G118)</f>
        <v>0</v>
      </c>
      <c r="CC118" s="134">
        <f>IF(ISBLANK(Governance_Clauses_by_Source!BZ118),0,$G118)</f>
        <v>0</v>
      </c>
      <c r="CD118" s="134">
        <f>IF(ISBLANK(Governance_Clauses_by_Source!CA118),0,$G118)</f>
        <v>0</v>
      </c>
      <c r="CE118" s="134">
        <f>IF(ISBLANK(Governance_Clauses_by_Source!CB118),0,$G118)</f>
        <v>0</v>
      </c>
      <c r="CF118" s="134">
        <f>IF(ISBLANK(Governance_Clauses_by_Source!CC118),0,$G118)</f>
        <v>0</v>
      </c>
      <c r="CG118" s="134">
        <f>IF(ISBLANK(Governance_Clauses_by_Source!CD118),0,$G118)</f>
        <v>0</v>
      </c>
      <c r="CH118" s="134">
        <f>IF(ISBLANK(Governance_Clauses_by_Source!CE118),0,$G118)</f>
        <v>0</v>
      </c>
      <c r="CI118" s="134">
        <f>IF(ISBLANK(Governance_Clauses_by_Source!CF118),0,$G118)</f>
        <v>0</v>
      </c>
      <c r="CJ118" s="134">
        <f>IF(ISBLANK(Governance_Clauses_by_Source!CG118),0,$G118)</f>
        <v>0</v>
      </c>
      <c r="CK118" s="134">
        <f>IF(ISBLANK(Governance_Clauses_by_Source!CH118),0,$G118)</f>
        <v>0</v>
      </c>
      <c r="CL118" s="134">
        <f>IF(ISBLANK(Governance_Clauses_by_Source!CI118),0,$G118)</f>
        <v>0</v>
      </c>
      <c r="CM118" s="134">
        <f>IF(ISBLANK(Governance_Clauses_by_Source!CJ118),0,$G118)</f>
        <v>0</v>
      </c>
      <c r="CN118" s="134">
        <f>IF(ISBLANK(Governance_Clauses_by_Source!CK118),0,$G118)</f>
        <v>0</v>
      </c>
      <c r="CO118" s="134">
        <f>IF(ISBLANK(Governance_Clauses_by_Source!CL118),0,$G118)</f>
        <v>0</v>
      </c>
      <c r="CP118" s="134">
        <f>IF(ISBLANK(Governance_Clauses_by_Source!CM118),0,$G118)</f>
        <v>0</v>
      </c>
      <c r="CQ118" s="151">
        <f>IF(ISBLANK(Governance_Clauses_by_Source!CN118),0,$G118)</f>
        <v>0</v>
      </c>
    </row>
    <row r="119" spans="1:95">
      <c r="A119" s="2" t="s">
        <v>268</v>
      </c>
      <c r="B119" s="2" t="s">
        <v>565</v>
      </c>
      <c r="C119" s="2" t="s">
        <v>607</v>
      </c>
      <c r="D119" s="2" t="s">
        <v>618</v>
      </c>
      <c r="E119" s="2">
        <f t="shared" si="16"/>
        <v>3</v>
      </c>
      <c r="F119" s="2">
        <v>5</v>
      </c>
      <c r="G119" s="2">
        <f t="shared" si="15"/>
        <v>0.1</v>
      </c>
      <c r="H119" s="3" t="s">
        <v>726</v>
      </c>
      <c r="I119" s="120">
        <f>IF(ISBLANK(Governance_Clauses_by_Source!F119),0,G119)</f>
        <v>0</v>
      </c>
      <c r="J119" s="134">
        <f>IF(ISBLANK(Governance_Clauses_by_Source!G119),0,$G119)</f>
        <v>0</v>
      </c>
      <c r="K119" s="134">
        <f>IF(ISBLANK(Governance_Clauses_by_Source!H119),0,$G119)</f>
        <v>0</v>
      </c>
      <c r="L119" s="134">
        <f>IF(ISBLANK(Governance_Clauses_by_Source!I119),0,$G119)</f>
        <v>0</v>
      </c>
      <c r="M119" s="134">
        <f>IF(ISBLANK(Governance_Clauses_by_Source!J119),0,$G119)</f>
        <v>0</v>
      </c>
      <c r="N119" s="134">
        <f>IF(ISBLANK(Governance_Clauses_by_Source!K119),0,$G119)</f>
        <v>0</v>
      </c>
      <c r="O119" s="134">
        <f>IF(ISBLANK(Governance_Clauses_by_Source!L119),0,$G119)</f>
        <v>0</v>
      </c>
      <c r="P119" s="134">
        <f>IF(ISBLANK(Governance_Clauses_by_Source!M119),0,$G119)</f>
        <v>0</v>
      </c>
      <c r="Q119" s="134">
        <f>IF(ISBLANK(Governance_Clauses_by_Source!N119),0,$G119)*2.5*1.5</f>
        <v>0.375</v>
      </c>
      <c r="R119" s="134">
        <f>IF(ISBLANK(Governance_Clauses_by_Source!O119),0,$G119)</f>
        <v>0</v>
      </c>
      <c r="S119" s="134">
        <f>IF(ISBLANK(Governance_Clauses_by_Source!P119),0,$G119)</f>
        <v>0</v>
      </c>
      <c r="T119" s="134">
        <f>IF(ISBLANK(Governance_Clauses_by_Source!Q119),0,$G119)</f>
        <v>0</v>
      </c>
      <c r="U119" s="134">
        <f>IF(ISBLANK(Governance_Clauses_by_Source!R119),0,$G119)</f>
        <v>0</v>
      </c>
      <c r="V119" s="134">
        <f>IF(ISBLANK(Governance_Clauses_by_Source!S119),0,$G119)</f>
        <v>0</v>
      </c>
      <c r="W119" s="134">
        <f>IF(ISBLANK(Governance_Clauses_by_Source!T119),0,$G119)</f>
        <v>0</v>
      </c>
      <c r="X119" s="134">
        <f>IF(ISBLANK(Governance_Clauses_by_Source!U119),0,$G119)</f>
        <v>0</v>
      </c>
      <c r="Y119" s="134">
        <f>IF(ISBLANK(Governance_Clauses_by_Source!V119),0,$G119)</f>
        <v>0</v>
      </c>
      <c r="Z119" s="134">
        <f>IF(ISBLANK(Governance_Clauses_by_Source!W119),0,$G119)</f>
        <v>0</v>
      </c>
      <c r="AA119" s="134">
        <f>IF(ISBLANK(Governance_Clauses_by_Source!X119),0,$G119)</f>
        <v>0</v>
      </c>
      <c r="AB119" s="134">
        <f>IF(ISBLANK(Governance_Clauses_by_Source!Y119),0,$G119)</f>
        <v>0</v>
      </c>
      <c r="AC119" s="134">
        <f>IF(ISBLANK(Governance_Clauses_by_Source!Z119),0,$G119)</f>
        <v>0</v>
      </c>
      <c r="AD119" s="134">
        <f>IF(ISBLANK(Governance_Clauses_by_Source!AA119),0,$G119)</f>
        <v>0</v>
      </c>
      <c r="AE119" s="134">
        <f>IF(ISBLANK(Governance_Clauses_by_Source!AB119),0,$G119)</f>
        <v>0</v>
      </c>
      <c r="AF119" s="134">
        <f>IF(ISBLANK(Governance_Clauses_by_Source!AC119),0,$G119)</f>
        <v>0</v>
      </c>
      <c r="AG119" s="134">
        <f>IF(ISBLANK(Governance_Clauses_by_Source!AD119),0,$G119)</f>
        <v>0</v>
      </c>
      <c r="AH119" s="134">
        <f>IF(ISBLANK(Governance_Clauses_by_Source!AE119),0,$G119)</f>
        <v>0</v>
      </c>
      <c r="AI119" s="134">
        <f>IF(ISBLANK(Governance_Clauses_by_Source!AF119),0,$G119)</f>
        <v>0</v>
      </c>
      <c r="AJ119" s="134">
        <f>IF(ISBLANK(Governance_Clauses_by_Source!AG119),0,$G119)</f>
        <v>0</v>
      </c>
      <c r="AK119" s="134">
        <f>IF(ISBLANK(Governance_Clauses_by_Source!AH119),0,$G119)</f>
        <v>0</v>
      </c>
      <c r="AL119" s="134">
        <f>IF(ISBLANK(Governance_Clauses_by_Source!AI119),0,$G119)</f>
        <v>0</v>
      </c>
      <c r="AM119" s="134">
        <f>IF(ISBLANK(Governance_Clauses_by_Source!AJ119),0,$G119)</f>
        <v>0</v>
      </c>
      <c r="AN119" s="134">
        <f>IF(ISBLANK(Governance_Clauses_by_Source!AK119),0,$G119)</f>
        <v>0</v>
      </c>
      <c r="AO119" s="134">
        <f>IF(ISBLANK(Governance_Clauses_by_Source!AL119),0,$G119)</f>
        <v>0</v>
      </c>
      <c r="AP119" s="134">
        <f>IF(ISBLANK(Governance_Clauses_by_Source!AM119),0,$G119)</f>
        <v>0</v>
      </c>
      <c r="AQ119" s="134">
        <f>IF(ISBLANK(Governance_Clauses_by_Source!AN119),0,$G119)</f>
        <v>0</v>
      </c>
      <c r="AR119" s="134">
        <f>IF(ISBLANK(Governance_Clauses_by_Source!AO119),0,$G119)</f>
        <v>0</v>
      </c>
      <c r="AS119" s="134">
        <f>IF(ISBLANK(Governance_Clauses_by_Source!AP119),0,$G119)</f>
        <v>0</v>
      </c>
      <c r="AT119" s="134">
        <f>IF(ISBLANK(Governance_Clauses_by_Source!AQ119),0,$G119)</f>
        <v>0</v>
      </c>
      <c r="AU119" s="134">
        <f>IF(ISBLANK(Governance_Clauses_by_Source!AR119),0,$G119)</f>
        <v>0</v>
      </c>
      <c r="AV119" s="134">
        <f>IF(ISBLANK(Governance_Clauses_by_Source!AS119),0,$G119)</f>
        <v>0</v>
      </c>
      <c r="AW119" s="134">
        <f>IF(ISBLANK(Governance_Clauses_by_Source!AT119),0,$G119)</f>
        <v>0</v>
      </c>
      <c r="AX119" s="134">
        <f>IF(ISBLANK(Governance_Clauses_by_Source!AU119),0,$G119)</f>
        <v>0</v>
      </c>
      <c r="AY119" s="134">
        <f>IF(ISBLANK(Governance_Clauses_by_Source!AV119),0,$G119)</f>
        <v>0</v>
      </c>
      <c r="AZ119" s="134">
        <f>IF(ISBLANK(Governance_Clauses_by_Source!AW119),0,$G119)</f>
        <v>0</v>
      </c>
      <c r="BA119" s="134">
        <f>IF(ISBLANK(Governance_Clauses_by_Source!AX119),0,$G119)</f>
        <v>0</v>
      </c>
      <c r="BB119" s="134">
        <f>IF(ISBLANK(Governance_Clauses_by_Source!AY119),0,$G119)*1*1.01</f>
        <v>0.10100000000000001</v>
      </c>
      <c r="BC119" s="134">
        <f>IF(ISBLANK(Governance_Clauses_by_Source!AZ119),0,$G119)</f>
        <v>0</v>
      </c>
      <c r="BD119" s="134">
        <f>IF(ISBLANK(Governance_Clauses_by_Source!BA119),0,$G119)</f>
        <v>0</v>
      </c>
      <c r="BE119" s="134">
        <f>IF(ISBLANK(Governance_Clauses_by_Source!BB119),0,$G119)</f>
        <v>0</v>
      </c>
      <c r="BF119" s="134">
        <f>IF(ISBLANK(Governance_Clauses_by_Source!BC119),0,$G119)</f>
        <v>0</v>
      </c>
      <c r="BG119" s="134">
        <f>IF(ISBLANK(Governance_Clauses_by_Source!BD119),0,$G119)</f>
        <v>0</v>
      </c>
      <c r="BH119" s="134">
        <f>IF(ISBLANK(Governance_Clauses_by_Source!BE119),0,$G119)</f>
        <v>0</v>
      </c>
      <c r="BI119" s="134">
        <f>IF(ISBLANK(Governance_Clauses_by_Source!BF119),0,$G119)</f>
        <v>0</v>
      </c>
      <c r="BJ119" s="134">
        <f>IF(ISBLANK(Governance_Clauses_by_Source!BG119),0,$G119)</f>
        <v>0</v>
      </c>
      <c r="BK119" s="134">
        <f>IF(ISBLANK(Governance_Clauses_by_Source!BH119),0,$G119)</f>
        <v>0</v>
      </c>
      <c r="BL119" s="134">
        <f>IF(ISBLANK(Governance_Clauses_by_Source!BI119),0,$G119)</f>
        <v>0</v>
      </c>
      <c r="BM119" s="134">
        <f>IF(ISBLANK(Governance_Clauses_by_Source!BJ119),0,$G119)</f>
        <v>0</v>
      </c>
      <c r="BN119" s="134">
        <f>IF(ISBLANK(Governance_Clauses_by_Source!BK119),0,$G119)</f>
        <v>0</v>
      </c>
      <c r="BO119" s="134">
        <f>IF(ISBLANK(Governance_Clauses_by_Source!BL119),0,$G119)</f>
        <v>0</v>
      </c>
      <c r="BP119" s="134">
        <f>IF(ISBLANK(Governance_Clauses_by_Source!BM119),0,$G119)</f>
        <v>0</v>
      </c>
      <c r="BQ119" s="134">
        <f>IF(ISBLANK(Governance_Clauses_by_Source!BN119),0,$G119)</f>
        <v>0</v>
      </c>
      <c r="BR119" s="134">
        <f>IF(ISBLANK(Governance_Clauses_by_Source!BO119),0,$G119)</f>
        <v>0</v>
      </c>
      <c r="BS119" s="134">
        <f>IF(ISBLANK(Governance_Clauses_by_Source!BP119),0,$G119)*3*3</f>
        <v>0.90000000000000013</v>
      </c>
      <c r="BT119" s="134">
        <f>IF(ISBLANK(Governance_Clauses_by_Source!BQ119),0,$G119)</f>
        <v>0</v>
      </c>
      <c r="BU119" s="134">
        <f>IF(ISBLANK(Governance_Clauses_by_Source!BR119),0,$G119)</f>
        <v>0</v>
      </c>
      <c r="BV119" s="134">
        <f>IF(ISBLANK(Governance_Clauses_by_Source!BS119),0,$G119)</f>
        <v>0</v>
      </c>
      <c r="BW119" s="134">
        <f>IF(ISBLANK(Governance_Clauses_by_Source!BT119),0,$G119)</f>
        <v>0</v>
      </c>
      <c r="BX119" s="134">
        <f>IF(ISBLANK(Governance_Clauses_by_Source!BU119),0,$G119)</f>
        <v>0</v>
      </c>
      <c r="BY119" s="134">
        <f>IF(ISBLANK(Governance_Clauses_by_Source!BV119),0,$G119)</f>
        <v>0</v>
      </c>
      <c r="BZ119" s="134">
        <f>IF(ISBLANK(Governance_Clauses_by_Source!BW119),0,$G119)</f>
        <v>0</v>
      </c>
      <c r="CA119" s="134">
        <f>IF(ISBLANK(Governance_Clauses_by_Source!BX119),0,$G119)</f>
        <v>0</v>
      </c>
      <c r="CB119" s="134">
        <f>IF(ISBLANK(Governance_Clauses_by_Source!BY119),0,$G119)</f>
        <v>0</v>
      </c>
      <c r="CC119" s="134">
        <f>IF(ISBLANK(Governance_Clauses_by_Source!BZ119),0,$G119)</f>
        <v>0</v>
      </c>
      <c r="CD119" s="134">
        <f>IF(ISBLANK(Governance_Clauses_by_Source!CA119),0,$G119)</f>
        <v>0</v>
      </c>
      <c r="CE119" s="134">
        <f>IF(ISBLANK(Governance_Clauses_by_Source!CB119),0,$G119)</f>
        <v>0</v>
      </c>
      <c r="CF119" s="134">
        <f>IF(ISBLANK(Governance_Clauses_by_Source!CC119),0,$G119)</f>
        <v>0</v>
      </c>
      <c r="CG119" s="134">
        <f>IF(ISBLANK(Governance_Clauses_by_Source!CD119),0,$G119)</f>
        <v>0</v>
      </c>
      <c r="CH119" s="134">
        <f>IF(ISBLANK(Governance_Clauses_by_Source!CE119),0,$G119)</f>
        <v>0</v>
      </c>
      <c r="CI119" s="134">
        <f>IF(ISBLANK(Governance_Clauses_by_Source!CF119),0,$G119)</f>
        <v>0</v>
      </c>
      <c r="CJ119" s="134">
        <f>IF(ISBLANK(Governance_Clauses_by_Source!CG119),0,$G119)</f>
        <v>0</v>
      </c>
      <c r="CK119" s="134">
        <f>IF(ISBLANK(Governance_Clauses_by_Source!CH119),0,$G119)</f>
        <v>0</v>
      </c>
      <c r="CL119" s="134">
        <f>IF(ISBLANK(Governance_Clauses_by_Source!CI119),0,$G119)</f>
        <v>0</v>
      </c>
      <c r="CM119" s="134">
        <f>IF(ISBLANK(Governance_Clauses_by_Source!CJ119),0,$G119)</f>
        <v>0</v>
      </c>
      <c r="CN119" s="134">
        <f>IF(ISBLANK(Governance_Clauses_by_Source!CK119),0,$G119)</f>
        <v>0</v>
      </c>
      <c r="CO119" s="134">
        <f>IF(ISBLANK(Governance_Clauses_by_Source!CL119),0,$G119)</f>
        <v>0</v>
      </c>
      <c r="CP119" s="134">
        <f>IF(ISBLANK(Governance_Clauses_by_Source!CM119),0,$G119)</f>
        <v>0</v>
      </c>
      <c r="CQ119" s="151">
        <f>IF(ISBLANK(Governance_Clauses_by_Source!CN119),0,$G119)</f>
        <v>0</v>
      </c>
    </row>
    <row r="120" spans="1:95">
      <c r="A120" s="2" t="s">
        <v>268</v>
      </c>
      <c r="B120" s="2" t="s">
        <v>565</v>
      </c>
      <c r="C120" s="2" t="s">
        <v>607</v>
      </c>
      <c r="D120" s="2" t="s">
        <v>618</v>
      </c>
      <c r="E120" s="2">
        <f t="shared" si="16"/>
        <v>1</v>
      </c>
      <c r="F120" s="2">
        <v>3</v>
      </c>
      <c r="G120" s="2">
        <f t="shared" si="15"/>
        <v>0.06</v>
      </c>
      <c r="H120" s="3" t="s">
        <v>725</v>
      </c>
      <c r="I120" s="120">
        <f>IF(ISBLANK(Governance_Clauses_by_Source!F120),0,G120)</f>
        <v>0</v>
      </c>
      <c r="J120" s="134">
        <f>IF(ISBLANK(Governance_Clauses_by_Source!G120),0,$G120)</f>
        <v>0</v>
      </c>
      <c r="K120" s="134">
        <f>IF(ISBLANK(Governance_Clauses_by_Source!H120),0,$G120)</f>
        <v>0</v>
      </c>
      <c r="L120" s="134">
        <f>IF(ISBLANK(Governance_Clauses_by_Source!I120),0,$G120)</f>
        <v>0</v>
      </c>
      <c r="M120" s="134">
        <f>IF(ISBLANK(Governance_Clauses_by_Source!J120),0,$G120)</f>
        <v>0</v>
      </c>
      <c r="N120" s="134">
        <f>IF(ISBLANK(Governance_Clauses_by_Source!K120),0,$G120)</f>
        <v>0</v>
      </c>
      <c r="O120" s="134">
        <f>IF(ISBLANK(Governance_Clauses_by_Source!L120),0,$G120)</f>
        <v>0</v>
      </c>
      <c r="P120" s="134">
        <f>IF(ISBLANK(Governance_Clauses_by_Source!M120),0,$G120)</f>
        <v>0</v>
      </c>
      <c r="Q120" s="134">
        <f>IF(ISBLANK(Governance_Clauses_by_Source!N120),0,$G120)*2.5*1.5</f>
        <v>0.22499999999999998</v>
      </c>
      <c r="R120" s="134">
        <f>IF(ISBLANK(Governance_Clauses_by_Source!O120),0,$G120)</f>
        <v>0</v>
      </c>
      <c r="S120" s="134">
        <f>IF(ISBLANK(Governance_Clauses_by_Source!P120),0,$G120)</f>
        <v>0</v>
      </c>
      <c r="T120" s="134">
        <f>IF(ISBLANK(Governance_Clauses_by_Source!Q120),0,$G120)</f>
        <v>0</v>
      </c>
      <c r="U120" s="134">
        <f>IF(ISBLANK(Governance_Clauses_by_Source!R120),0,$G120)</f>
        <v>0</v>
      </c>
      <c r="V120" s="134">
        <f>IF(ISBLANK(Governance_Clauses_by_Source!S120),0,$G120)</f>
        <v>0</v>
      </c>
      <c r="W120" s="134">
        <f>IF(ISBLANK(Governance_Clauses_by_Source!T120),0,$G120)</f>
        <v>0</v>
      </c>
      <c r="X120" s="134">
        <f>IF(ISBLANK(Governance_Clauses_by_Source!U120),0,$G120)</f>
        <v>0</v>
      </c>
      <c r="Y120" s="134">
        <f>IF(ISBLANK(Governance_Clauses_by_Source!V120),0,$G120)</f>
        <v>0</v>
      </c>
      <c r="Z120" s="134">
        <f>IF(ISBLANK(Governance_Clauses_by_Source!W120),0,$G120)</f>
        <v>0</v>
      </c>
      <c r="AA120" s="134">
        <f>IF(ISBLANK(Governance_Clauses_by_Source!X120),0,$G120)</f>
        <v>0</v>
      </c>
      <c r="AB120" s="134">
        <f>IF(ISBLANK(Governance_Clauses_by_Source!Y120),0,$G120)</f>
        <v>0</v>
      </c>
      <c r="AC120" s="134">
        <f>IF(ISBLANK(Governance_Clauses_by_Source!Z120),0,$G120)</f>
        <v>0</v>
      </c>
      <c r="AD120" s="134">
        <f>IF(ISBLANK(Governance_Clauses_by_Source!AA120),0,$G120)</f>
        <v>0</v>
      </c>
      <c r="AE120" s="134">
        <f>IF(ISBLANK(Governance_Clauses_by_Source!AB120),0,$G120)</f>
        <v>0</v>
      </c>
      <c r="AF120" s="134">
        <f>IF(ISBLANK(Governance_Clauses_by_Source!AC120),0,$G120)</f>
        <v>0</v>
      </c>
      <c r="AG120" s="134">
        <f>IF(ISBLANK(Governance_Clauses_by_Source!AD120),0,$G120)</f>
        <v>0</v>
      </c>
      <c r="AH120" s="134">
        <f>IF(ISBLANK(Governance_Clauses_by_Source!AE120),0,$G120)</f>
        <v>0</v>
      </c>
      <c r="AI120" s="134">
        <f>IF(ISBLANK(Governance_Clauses_by_Source!AF120),0,$G120)</f>
        <v>0</v>
      </c>
      <c r="AJ120" s="134">
        <f>IF(ISBLANK(Governance_Clauses_by_Source!AG120),0,$G120)</f>
        <v>0</v>
      </c>
      <c r="AK120" s="134">
        <f>IF(ISBLANK(Governance_Clauses_by_Source!AH120),0,$G120)</f>
        <v>0</v>
      </c>
      <c r="AL120" s="134">
        <f>IF(ISBLANK(Governance_Clauses_by_Source!AI120),0,$G120)</f>
        <v>0</v>
      </c>
      <c r="AM120" s="134">
        <f>IF(ISBLANK(Governance_Clauses_by_Source!AJ120),0,$G120)</f>
        <v>0</v>
      </c>
      <c r="AN120" s="134">
        <f>IF(ISBLANK(Governance_Clauses_by_Source!AK120),0,$G120)</f>
        <v>0</v>
      </c>
      <c r="AO120" s="134">
        <f>IF(ISBLANK(Governance_Clauses_by_Source!AL120),0,$G120)</f>
        <v>0</v>
      </c>
      <c r="AP120" s="134">
        <f>IF(ISBLANK(Governance_Clauses_by_Source!AM120),0,$G120)</f>
        <v>0</v>
      </c>
      <c r="AQ120" s="134">
        <f>IF(ISBLANK(Governance_Clauses_by_Source!AN120),0,$G120)</f>
        <v>0</v>
      </c>
      <c r="AR120" s="134">
        <f>IF(ISBLANK(Governance_Clauses_by_Source!AO120),0,$G120)</f>
        <v>0</v>
      </c>
      <c r="AS120" s="134">
        <f>IF(ISBLANK(Governance_Clauses_by_Source!AP120),0,$G120)</f>
        <v>0</v>
      </c>
      <c r="AT120" s="134">
        <f>IF(ISBLANK(Governance_Clauses_by_Source!AQ120),0,$G120)</f>
        <v>0</v>
      </c>
      <c r="AU120" s="134">
        <f>IF(ISBLANK(Governance_Clauses_by_Source!AR120),0,$G120)</f>
        <v>0</v>
      </c>
      <c r="AV120" s="134">
        <f>IF(ISBLANK(Governance_Clauses_by_Source!AS120),0,$G120)</f>
        <v>0</v>
      </c>
      <c r="AW120" s="134">
        <f>IF(ISBLANK(Governance_Clauses_by_Source!AT120),0,$G120)</f>
        <v>0</v>
      </c>
      <c r="AX120" s="134">
        <f>IF(ISBLANK(Governance_Clauses_by_Source!AU120),0,$G120)</f>
        <v>0</v>
      </c>
      <c r="AY120" s="134">
        <f>IF(ISBLANK(Governance_Clauses_by_Source!AV120),0,$G120)</f>
        <v>0</v>
      </c>
      <c r="AZ120" s="134">
        <f>IF(ISBLANK(Governance_Clauses_by_Source!AW120),0,$G120)</f>
        <v>0</v>
      </c>
      <c r="BA120" s="134">
        <f>IF(ISBLANK(Governance_Clauses_by_Source!AX120),0,$G120)</f>
        <v>0</v>
      </c>
      <c r="BB120" s="134">
        <f>IF(ISBLANK(Governance_Clauses_by_Source!AY120),0,$G120)</f>
        <v>0</v>
      </c>
      <c r="BC120" s="134">
        <f>IF(ISBLANK(Governance_Clauses_by_Source!AZ120),0,$G120)</f>
        <v>0</v>
      </c>
      <c r="BD120" s="134">
        <f>IF(ISBLANK(Governance_Clauses_by_Source!BA120),0,$G120)</f>
        <v>0</v>
      </c>
      <c r="BE120" s="134">
        <f>IF(ISBLANK(Governance_Clauses_by_Source!BB120),0,$G120)</f>
        <v>0</v>
      </c>
      <c r="BF120" s="134">
        <f>IF(ISBLANK(Governance_Clauses_by_Source!BC120),0,$G120)</f>
        <v>0</v>
      </c>
      <c r="BG120" s="134">
        <f>IF(ISBLANK(Governance_Clauses_by_Source!BD120),0,$G120)</f>
        <v>0</v>
      </c>
      <c r="BH120" s="134">
        <f>IF(ISBLANK(Governance_Clauses_by_Source!BE120),0,$G120)</f>
        <v>0</v>
      </c>
      <c r="BI120" s="134">
        <f>IF(ISBLANK(Governance_Clauses_by_Source!BF120),0,$G120)</f>
        <v>0</v>
      </c>
      <c r="BJ120" s="134">
        <f>IF(ISBLANK(Governance_Clauses_by_Source!BG120),0,$G120)</f>
        <v>0</v>
      </c>
      <c r="BK120" s="134">
        <f>IF(ISBLANK(Governance_Clauses_by_Source!BH120),0,$G120)</f>
        <v>0</v>
      </c>
      <c r="BL120" s="134">
        <f>IF(ISBLANK(Governance_Clauses_by_Source!BI120),0,$G120)</f>
        <v>0</v>
      </c>
      <c r="BM120" s="134">
        <f>IF(ISBLANK(Governance_Clauses_by_Source!BJ120),0,$G120)</f>
        <v>0</v>
      </c>
      <c r="BN120" s="134">
        <f>IF(ISBLANK(Governance_Clauses_by_Source!BK120),0,$G120)</f>
        <v>0</v>
      </c>
      <c r="BO120" s="134">
        <f>IF(ISBLANK(Governance_Clauses_by_Source!BL120),0,$G120)</f>
        <v>0</v>
      </c>
      <c r="BP120" s="134">
        <f>IF(ISBLANK(Governance_Clauses_by_Source!BM120),0,$G120)</f>
        <v>0</v>
      </c>
      <c r="BQ120" s="134">
        <f>IF(ISBLANK(Governance_Clauses_by_Source!BN120),0,$G120)</f>
        <v>0</v>
      </c>
      <c r="BR120" s="134">
        <f>IF(ISBLANK(Governance_Clauses_by_Source!BO120),0,$G120)</f>
        <v>0</v>
      </c>
      <c r="BS120" s="134">
        <f>IF(ISBLANK(Governance_Clauses_by_Source!BP120),0,$G120)</f>
        <v>0</v>
      </c>
      <c r="BT120" s="134">
        <f>IF(ISBLANK(Governance_Clauses_by_Source!BQ120),0,$G120)</f>
        <v>0</v>
      </c>
      <c r="BU120" s="134">
        <f>IF(ISBLANK(Governance_Clauses_by_Source!BR120),0,$G120)</f>
        <v>0</v>
      </c>
      <c r="BV120" s="134">
        <f>IF(ISBLANK(Governance_Clauses_by_Source!BS120),0,$G120)</f>
        <v>0</v>
      </c>
      <c r="BW120" s="134">
        <f>IF(ISBLANK(Governance_Clauses_by_Source!BT120),0,$G120)</f>
        <v>0</v>
      </c>
      <c r="BX120" s="134">
        <f>IF(ISBLANK(Governance_Clauses_by_Source!BU120),0,$G120)</f>
        <v>0</v>
      </c>
      <c r="BY120" s="134">
        <f>IF(ISBLANK(Governance_Clauses_by_Source!BV120),0,$G120)</f>
        <v>0</v>
      </c>
      <c r="BZ120" s="134">
        <f>IF(ISBLANK(Governance_Clauses_by_Source!BW120),0,$G120)</f>
        <v>0</v>
      </c>
      <c r="CA120" s="134">
        <f>IF(ISBLANK(Governance_Clauses_by_Source!BX120),0,$G120)</f>
        <v>0</v>
      </c>
      <c r="CB120" s="134">
        <f>IF(ISBLANK(Governance_Clauses_by_Source!BY120),0,$G120)</f>
        <v>0</v>
      </c>
      <c r="CC120" s="134">
        <f>IF(ISBLANK(Governance_Clauses_by_Source!BZ120),0,$G120)</f>
        <v>0</v>
      </c>
      <c r="CD120" s="134">
        <f>IF(ISBLANK(Governance_Clauses_by_Source!CA120),0,$G120)</f>
        <v>0</v>
      </c>
      <c r="CE120" s="134">
        <f>IF(ISBLANK(Governance_Clauses_by_Source!CB120),0,$G120)</f>
        <v>0</v>
      </c>
      <c r="CF120" s="134">
        <f>IF(ISBLANK(Governance_Clauses_by_Source!CC120),0,$G120)</f>
        <v>0</v>
      </c>
      <c r="CG120" s="134">
        <f>IF(ISBLANK(Governance_Clauses_by_Source!CD120),0,$G120)</f>
        <v>0</v>
      </c>
      <c r="CH120" s="134">
        <f>IF(ISBLANK(Governance_Clauses_by_Source!CE120),0,$G120)</f>
        <v>0</v>
      </c>
      <c r="CI120" s="134">
        <f>IF(ISBLANK(Governance_Clauses_by_Source!CF120),0,$G120)</f>
        <v>0</v>
      </c>
      <c r="CJ120" s="134">
        <f>IF(ISBLANK(Governance_Clauses_by_Source!CG120),0,$G120)</f>
        <v>0</v>
      </c>
      <c r="CK120" s="134">
        <f>IF(ISBLANK(Governance_Clauses_by_Source!CH120),0,$G120)</f>
        <v>0</v>
      </c>
      <c r="CL120" s="134">
        <f>IF(ISBLANK(Governance_Clauses_by_Source!CI120),0,$G120)</f>
        <v>0</v>
      </c>
      <c r="CM120" s="134">
        <f>IF(ISBLANK(Governance_Clauses_by_Source!CJ120),0,$G120)</f>
        <v>0</v>
      </c>
      <c r="CN120" s="134">
        <f>IF(ISBLANK(Governance_Clauses_by_Source!CK120),0,$G120)</f>
        <v>0</v>
      </c>
      <c r="CO120" s="134">
        <f>IF(ISBLANK(Governance_Clauses_by_Source!CL120),0,$G120)</f>
        <v>0</v>
      </c>
      <c r="CP120" s="134">
        <f>IF(ISBLANK(Governance_Clauses_by_Source!CM120),0,$G120)</f>
        <v>0</v>
      </c>
      <c r="CQ120" s="151">
        <f>IF(ISBLANK(Governance_Clauses_by_Source!CN120),0,$G120)</f>
        <v>0</v>
      </c>
    </row>
    <row r="121" spans="1:95">
      <c r="A121" s="2" t="s">
        <v>268</v>
      </c>
      <c r="B121" s="2" t="s">
        <v>567</v>
      </c>
      <c r="C121" s="2" t="s">
        <v>364</v>
      </c>
      <c r="D121" s="2" t="s">
        <v>618</v>
      </c>
      <c r="E121" s="2">
        <f t="shared" si="16"/>
        <v>6</v>
      </c>
      <c r="F121" s="2">
        <v>4</v>
      </c>
      <c r="G121" s="2">
        <f t="shared" si="15"/>
        <v>0.08</v>
      </c>
      <c r="H121" s="3" t="s">
        <v>376</v>
      </c>
      <c r="I121" s="120">
        <f>IF(ISBLANK(Governance_Clauses_by_Source!F121),0,G121)</f>
        <v>0</v>
      </c>
      <c r="J121" s="134">
        <f>IF(ISBLANK(Governance_Clauses_by_Source!G121),0,$G121)</f>
        <v>0</v>
      </c>
      <c r="K121" s="134">
        <f>IF(ISBLANK(Governance_Clauses_by_Source!H121),0,$G121)</f>
        <v>0</v>
      </c>
      <c r="L121" s="134">
        <f>IF(ISBLANK(Governance_Clauses_by_Source!I121),0,$G121)</f>
        <v>0</v>
      </c>
      <c r="M121" s="134">
        <f>IF(ISBLANK(Governance_Clauses_by_Source!J121),0,$G121)</f>
        <v>0</v>
      </c>
      <c r="N121" s="134">
        <f>IF(ISBLANK(Governance_Clauses_by_Source!K121),0,$G121)</f>
        <v>0</v>
      </c>
      <c r="O121" s="134">
        <f>IF(ISBLANK(Governance_Clauses_by_Source!L121),0,$G121)</f>
        <v>0</v>
      </c>
      <c r="P121" s="134">
        <f>IF(ISBLANK(Governance_Clauses_by_Source!M121),0,$G121)</f>
        <v>0</v>
      </c>
      <c r="Q121" s="134">
        <f>IF(ISBLANK(Governance_Clauses_by_Source!N121),0,$G121)</f>
        <v>0</v>
      </c>
      <c r="R121" s="134">
        <f>IF(ISBLANK(Governance_Clauses_by_Source!O121),0,$G121)</f>
        <v>0</v>
      </c>
      <c r="S121" s="134">
        <f>IF(ISBLANK(Governance_Clauses_by_Source!P121),0,$G121)</f>
        <v>0</v>
      </c>
      <c r="T121" s="134">
        <f>IF(ISBLANK(Governance_Clauses_by_Source!Q121),0,$G121)</f>
        <v>0</v>
      </c>
      <c r="U121" s="134">
        <f>IF(ISBLANK(Governance_Clauses_by_Source!R121),0,$G121)</f>
        <v>0</v>
      </c>
      <c r="V121" s="134">
        <f>IF(ISBLANK(Governance_Clauses_by_Source!S121),0,$G121)</f>
        <v>0</v>
      </c>
      <c r="W121" s="134">
        <f>IF(ISBLANK(Governance_Clauses_by_Source!T121),0,$G121)*3.5*3</f>
        <v>0.84000000000000008</v>
      </c>
      <c r="X121" s="134">
        <f>IF(ISBLANK(Governance_Clauses_by_Source!U121),0,$G121)</f>
        <v>0</v>
      </c>
      <c r="Y121" s="134">
        <f>IF(ISBLANK(Governance_Clauses_by_Source!V121),0,$G121)</f>
        <v>0</v>
      </c>
      <c r="Z121" s="134">
        <f>IF(ISBLANK(Governance_Clauses_by_Source!W121),0,$G121)</f>
        <v>0</v>
      </c>
      <c r="AA121" s="134">
        <f>IF(ISBLANK(Governance_Clauses_by_Source!X121),0,$G121)</f>
        <v>0</v>
      </c>
      <c r="AB121" s="134">
        <f>IF(ISBLANK(Governance_Clauses_by_Source!Y121),0,$G121)</f>
        <v>0</v>
      </c>
      <c r="AC121" s="134">
        <f>IF(ISBLANK(Governance_Clauses_by_Source!Z121),0,$G121)</f>
        <v>0</v>
      </c>
      <c r="AD121" s="134">
        <f>IF(ISBLANK(Governance_Clauses_by_Source!AA121),0,$G121)</f>
        <v>0</v>
      </c>
      <c r="AE121" s="134">
        <f>IF(ISBLANK(Governance_Clauses_by_Source!AB121),0,$G121)</f>
        <v>0</v>
      </c>
      <c r="AF121" s="134">
        <f>IF(ISBLANK(Governance_Clauses_by_Source!AC121),0,$G121)</f>
        <v>0</v>
      </c>
      <c r="AG121" s="134">
        <f>IF(ISBLANK(Governance_Clauses_by_Source!AD121),0,$G121)</f>
        <v>0</v>
      </c>
      <c r="AH121" s="134">
        <f>IF(ISBLANK(Governance_Clauses_by_Source!AE121),0,$G121)*4*4.5</f>
        <v>1.44</v>
      </c>
      <c r="AI121" s="134">
        <f>IF(ISBLANK(Governance_Clauses_by_Source!AF121),0,$G121)</f>
        <v>0</v>
      </c>
      <c r="AJ121" s="134">
        <f>IF(ISBLANK(Governance_Clauses_by_Source!AG121),0,$G121)</f>
        <v>0</v>
      </c>
      <c r="AK121" s="134">
        <f>IF(ISBLANK(Governance_Clauses_by_Source!AH121),0,$G121)</f>
        <v>0</v>
      </c>
      <c r="AL121" s="134">
        <f>IF(ISBLANK(Governance_Clauses_by_Source!AI121),0,$G121)</f>
        <v>0</v>
      </c>
      <c r="AM121" s="134">
        <f>IF(ISBLANK(Governance_Clauses_by_Source!AJ121),0,$G121)</f>
        <v>0</v>
      </c>
      <c r="AN121" s="134">
        <f>IF(ISBLANK(Governance_Clauses_by_Source!AK121),0,$G121)</f>
        <v>0</v>
      </c>
      <c r="AO121" s="134">
        <f>IF(ISBLANK(Governance_Clauses_by_Source!AL121),0,$G121)</f>
        <v>0</v>
      </c>
      <c r="AP121" s="134">
        <f>IF(ISBLANK(Governance_Clauses_by_Source!AM121),0,$G121)</f>
        <v>0</v>
      </c>
      <c r="AQ121" s="134">
        <f>IF(ISBLANK(Governance_Clauses_by_Source!AN121),0,$G121)</f>
        <v>0</v>
      </c>
      <c r="AR121" s="134">
        <f>IF(ISBLANK(Governance_Clauses_by_Source!AO121),0,$G121)</f>
        <v>0</v>
      </c>
      <c r="AS121" s="134">
        <f>IF(ISBLANK(Governance_Clauses_by_Source!AP121),0,$G121)</f>
        <v>0</v>
      </c>
      <c r="AT121" s="134">
        <f>IF(ISBLANK(Governance_Clauses_by_Source!AQ121),0,$G121)</f>
        <v>0</v>
      </c>
      <c r="AU121" s="134">
        <f>IF(ISBLANK(Governance_Clauses_by_Source!AR121),0,$G121)</f>
        <v>0</v>
      </c>
      <c r="AV121" s="134">
        <f>IF(ISBLANK(Governance_Clauses_by_Source!AS121),0,$G121)</f>
        <v>0</v>
      </c>
      <c r="AW121" s="134">
        <f>IF(ISBLANK(Governance_Clauses_by_Source!AT121),0,$G121)</f>
        <v>0</v>
      </c>
      <c r="AX121" s="134">
        <f>IF(ISBLANK(Governance_Clauses_by_Source!AU121),0,$G121)</f>
        <v>0</v>
      </c>
      <c r="AY121" s="134">
        <f>IF(ISBLANK(Governance_Clauses_by_Source!AV121),0,$G121)</f>
        <v>0</v>
      </c>
      <c r="AZ121" s="134">
        <f>IF(ISBLANK(Governance_Clauses_by_Source!AW121),0,$G121)</f>
        <v>0</v>
      </c>
      <c r="BA121" s="134">
        <f>IF(ISBLANK(Governance_Clauses_by_Source!AX121),0,$G121)</f>
        <v>0</v>
      </c>
      <c r="BB121" s="134">
        <f>IF(ISBLANK(Governance_Clauses_by_Source!AY121),0,$G121)</f>
        <v>0</v>
      </c>
      <c r="BC121" s="134">
        <f>IF(ISBLANK(Governance_Clauses_by_Source!AZ121),0,$G121)</f>
        <v>0</v>
      </c>
      <c r="BD121" s="134">
        <f>IF(ISBLANK(Governance_Clauses_by_Source!BA121),0,$G121)</f>
        <v>0</v>
      </c>
      <c r="BE121" s="134">
        <f>IF(ISBLANK(Governance_Clauses_by_Source!BB121),0,$G121)</f>
        <v>0</v>
      </c>
      <c r="BF121" s="134">
        <f>IF(ISBLANK(Governance_Clauses_by_Source!BC121),0,$G121)</f>
        <v>0</v>
      </c>
      <c r="BG121" s="134">
        <f>IF(ISBLANK(Governance_Clauses_by_Source!BD121),0,$G121)</f>
        <v>0</v>
      </c>
      <c r="BH121" s="134">
        <f>IF(ISBLANK(Governance_Clauses_by_Source!BE121),0,$G121)</f>
        <v>0</v>
      </c>
      <c r="BI121" s="134">
        <f>IF(ISBLANK(Governance_Clauses_by_Source!BF121),0,$G121)</f>
        <v>0</v>
      </c>
      <c r="BJ121" s="134">
        <f>IF(ISBLANK(Governance_Clauses_by_Source!BG121),0,$G121)</f>
        <v>0</v>
      </c>
      <c r="BK121" s="134">
        <f>IF(ISBLANK(Governance_Clauses_by_Source!BH121),0,$G121)*1*1.01</f>
        <v>8.0799999999999997E-2</v>
      </c>
      <c r="BL121" s="134">
        <f>IF(ISBLANK(Governance_Clauses_by_Source!BI121),0,$G121)</f>
        <v>0</v>
      </c>
      <c r="BM121" s="134">
        <f>IF(ISBLANK(Governance_Clauses_by_Source!BJ121),0,$G121)</f>
        <v>0</v>
      </c>
      <c r="BN121" s="134">
        <f>IF(ISBLANK(Governance_Clauses_by_Source!BK121),0,$G121)*1.01*1.01</f>
        <v>8.1608E-2</v>
      </c>
      <c r="BO121" s="134">
        <f>IF(ISBLANK(Governance_Clauses_by_Source!BL121),0,$G121)</f>
        <v>0</v>
      </c>
      <c r="BP121" s="134">
        <f>IF(ISBLANK(Governance_Clauses_by_Source!BM121),0,$G121)</f>
        <v>0</v>
      </c>
      <c r="BQ121" s="134">
        <f>IF(ISBLANK(Governance_Clauses_by_Source!BN121),0,$G121)</f>
        <v>0</v>
      </c>
      <c r="BR121" s="134">
        <f>IF(ISBLANK(Governance_Clauses_by_Source!BO121),0,$G121)</f>
        <v>0</v>
      </c>
      <c r="BS121" s="134">
        <f>IF(ISBLANK(Governance_Clauses_by_Source!BP121),0,$G121)</f>
        <v>0</v>
      </c>
      <c r="BT121" s="134">
        <f>IF(ISBLANK(Governance_Clauses_by_Source!BQ121),0,$G121)</f>
        <v>0</v>
      </c>
      <c r="BU121" s="134">
        <f>IF(ISBLANK(Governance_Clauses_by_Source!BR121),0,$G121)</f>
        <v>0</v>
      </c>
      <c r="BV121" s="134">
        <f>IF(ISBLANK(Governance_Clauses_by_Source!BS121),0,$G121)*1*0.5</f>
        <v>0.04</v>
      </c>
      <c r="BW121" s="134">
        <f>IF(ISBLANK(Governance_Clauses_by_Source!BT121),0,$G121)</f>
        <v>0</v>
      </c>
      <c r="BX121" s="134">
        <f>IF(ISBLANK(Governance_Clauses_by_Source!BU121),0,$G121)</f>
        <v>0</v>
      </c>
      <c r="BY121" s="134">
        <f>IF(ISBLANK(Governance_Clauses_by_Source!BV121),0,$G121)</f>
        <v>0</v>
      </c>
      <c r="BZ121" s="134">
        <f>IF(ISBLANK(Governance_Clauses_by_Source!BW121),0,$G121)</f>
        <v>0</v>
      </c>
      <c r="CA121" s="134">
        <f>IF(ISBLANK(Governance_Clauses_by_Source!BX121),0,$G121)*2*2</f>
        <v>0.32</v>
      </c>
      <c r="CB121" s="134">
        <f>IF(ISBLANK(Governance_Clauses_by_Source!BY121),0,$G121)</f>
        <v>0</v>
      </c>
      <c r="CC121" s="134">
        <f>IF(ISBLANK(Governance_Clauses_by_Source!BZ121),0,$G121)</f>
        <v>0</v>
      </c>
      <c r="CD121" s="134">
        <f>IF(ISBLANK(Governance_Clauses_by_Source!CA121),0,$G121)</f>
        <v>0</v>
      </c>
      <c r="CE121" s="134">
        <f>IF(ISBLANK(Governance_Clauses_by_Source!CB121),0,$G121)</f>
        <v>0</v>
      </c>
      <c r="CF121" s="134">
        <f>IF(ISBLANK(Governance_Clauses_by_Source!CC121),0,$G121)</f>
        <v>0</v>
      </c>
      <c r="CG121" s="134">
        <f>IF(ISBLANK(Governance_Clauses_by_Source!CD121),0,$G121)</f>
        <v>0</v>
      </c>
      <c r="CH121" s="134">
        <f>IF(ISBLANK(Governance_Clauses_by_Source!CE121),0,$G121)</f>
        <v>0</v>
      </c>
      <c r="CI121" s="134">
        <f>IF(ISBLANK(Governance_Clauses_by_Source!CF121),0,$G121)</f>
        <v>0</v>
      </c>
      <c r="CJ121" s="134">
        <f>IF(ISBLANK(Governance_Clauses_by_Source!CG121),0,$G121)</f>
        <v>0</v>
      </c>
      <c r="CK121" s="134">
        <f>IF(ISBLANK(Governance_Clauses_by_Source!CH121),0,$G121)</f>
        <v>0</v>
      </c>
      <c r="CL121" s="134">
        <f>IF(ISBLANK(Governance_Clauses_by_Source!CI121),0,$G121)</f>
        <v>0</v>
      </c>
      <c r="CM121" s="134">
        <f>IF(ISBLANK(Governance_Clauses_by_Source!CJ121),0,$G121)</f>
        <v>0</v>
      </c>
      <c r="CN121" s="134">
        <f>IF(ISBLANK(Governance_Clauses_by_Source!CK121),0,$G121)</f>
        <v>0</v>
      </c>
      <c r="CO121" s="134">
        <f>IF(ISBLANK(Governance_Clauses_by_Source!CL121),0,$G121)</f>
        <v>0</v>
      </c>
      <c r="CP121" s="134">
        <f>IF(ISBLANK(Governance_Clauses_by_Source!CM121),0,$G121)</f>
        <v>0</v>
      </c>
      <c r="CQ121" s="151">
        <f>IF(ISBLANK(Governance_Clauses_by_Source!CN121),0,$G121)</f>
        <v>0</v>
      </c>
    </row>
    <row r="122" spans="1:95">
      <c r="A122" s="2" t="s">
        <v>268</v>
      </c>
      <c r="B122" s="2" t="s">
        <v>567</v>
      </c>
      <c r="C122" s="2" t="s">
        <v>607</v>
      </c>
      <c r="D122" s="2" t="s">
        <v>618</v>
      </c>
      <c r="E122" s="2">
        <f t="shared" si="16"/>
        <v>4</v>
      </c>
      <c r="F122" s="2">
        <v>5</v>
      </c>
      <c r="G122" s="2">
        <f t="shared" si="15"/>
        <v>0.1</v>
      </c>
      <c r="H122" s="3" t="s">
        <v>1114</v>
      </c>
      <c r="I122" s="120">
        <f>IF(ISBLANK(Governance_Clauses_by_Source!F122),0,G122)</f>
        <v>0</v>
      </c>
      <c r="J122" s="134">
        <f>IF(ISBLANK(Governance_Clauses_by_Source!G122),0,$G122)</f>
        <v>0</v>
      </c>
      <c r="K122" s="134">
        <f>IF(ISBLANK(Governance_Clauses_by_Source!H122),0,$G122)</f>
        <v>0</v>
      </c>
      <c r="L122" s="134">
        <f>IF(ISBLANK(Governance_Clauses_by_Source!I122),0,$G122)</f>
        <v>0</v>
      </c>
      <c r="M122" s="134">
        <f>IF(ISBLANK(Governance_Clauses_by_Source!J122),0,$G122)</f>
        <v>0</v>
      </c>
      <c r="N122" s="134">
        <f>IF(ISBLANK(Governance_Clauses_by_Source!K122),0,$G122)</f>
        <v>0</v>
      </c>
      <c r="O122" s="134">
        <f>IF(ISBLANK(Governance_Clauses_by_Source!L122),0,$G122)</f>
        <v>0</v>
      </c>
      <c r="P122" s="134">
        <f>IF(ISBLANK(Governance_Clauses_by_Source!M122),0,$G122)</f>
        <v>0</v>
      </c>
      <c r="Q122" s="134">
        <f>IF(ISBLANK(Governance_Clauses_by_Source!N122),0,$G122)</f>
        <v>0</v>
      </c>
      <c r="R122" s="134">
        <f>IF(ISBLANK(Governance_Clauses_by_Source!O122),0,$G122)</f>
        <v>0</v>
      </c>
      <c r="S122" s="134">
        <f>IF(ISBLANK(Governance_Clauses_by_Source!P122),0,$G122)</f>
        <v>0</v>
      </c>
      <c r="T122" s="134">
        <f>IF(ISBLANK(Governance_Clauses_by_Source!Q122),0,$G122)</f>
        <v>0</v>
      </c>
      <c r="U122" s="134">
        <f>IF(ISBLANK(Governance_Clauses_by_Source!R122),0,$G122)</f>
        <v>0</v>
      </c>
      <c r="V122" s="134">
        <f>IF(ISBLANK(Governance_Clauses_by_Source!S122),0,$G122)</f>
        <v>0</v>
      </c>
      <c r="W122" s="134">
        <f>IF(ISBLANK(Governance_Clauses_by_Source!T122),0,$G122)</f>
        <v>0</v>
      </c>
      <c r="X122" s="134">
        <f>IF(ISBLANK(Governance_Clauses_by_Source!U122),0,$G122)</f>
        <v>0</v>
      </c>
      <c r="Y122" s="134">
        <f>IF(ISBLANK(Governance_Clauses_by_Source!V122),0,$G122)</f>
        <v>0</v>
      </c>
      <c r="Z122" s="134">
        <f>IF(ISBLANK(Governance_Clauses_by_Source!W122),0,$G122)</f>
        <v>0</v>
      </c>
      <c r="AA122" s="134">
        <f>IF(ISBLANK(Governance_Clauses_by_Source!X122),0,$G122)</f>
        <v>0</v>
      </c>
      <c r="AB122" s="134">
        <f>IF(ISBLANK(Governance_Clauses_by_Source!Y122),0,$G122)</f>
        <v>0</v>
      </c>
      <c r="AC122" s="134">
        <f>IF(ISBLANK(Governance_Clauses_by_Source!Z122),0,$G122)</f>
        <v>0</v>
      </c>
      <c r="AD122" s="134">
        <f>IF(ISBLANK(Governance_Clauses_by_Source!AA122),0,$G122)</f>
        <v>0</v>
      </c>
      <c r="AE122" s="134">
        <f>IF(ISBLANK(Governance_Clauses_by_Source!AB122),0,$G122)</f>
        <v>0</v>
      </c>
      <c r="AF122" s="134">
        <f>IF(ISBLANK(Governance_Clauses_by_Source!AC122),0,$G122)</f>
        <v>0</v>
      </c>
      <c r="AG122" s="134">
        <f>IF(ISBLANK(Governance_Clauses_by_Source!AD122),0,$G122)</f>
        <v>0</v>
      </c>
      <c r="AH122" s="134">
        <f>IF(ISBLANK(Governance_Clauses_by_Source!AE122),0,$G122)</f>
        <v>0</v>
      </c>
      <c r="AI122" s="134">
        <f>IF(ISBLANK(Governance_Clauses_by_Source!AF122),0,$G122)</f>
        <v>0</v>
      </c>
      <c r="AJ122" s="134">
        <f>IF(ISBLANK(Governance_Clauses_by_Source!AG122),0,$G122)</f>
        <v>0</v>
      </c>
      <c r="AK122" s="134">
        <f>IF(ISBLANK(Governance_Clauses_by_Source!AH122),0,$G122)</f>
        <v>0</v>
      </c>
      <c r="AL122" s="134">
        <f>IF(ISBLANK(Governance_Clauses_by_Source!AI122),0,$G122)</f>
        <v>0</v>
      </c>
      <c r="AM122" s="134">
        <f>IF(ISBLANK(Governance_Clauses_by_Source!AJ122),0,$G122)</f>
        <v>0</v>
      </c>
      <c r="AN122" s="134">
        <f>IF(ISBLANK(Governance_Clauses_by_Source!AK122),0,$G122)</f>
        <v>0</v>
      </c>
      <c r="AO122" s="134">
        <f>IF(ISBLANK(Governance_Clauses_by_Source!AL122),0,$G122)</f>
        <v>0</v>
      </c>
      <c r="AP122" s="134">
        <f>IF(ISBLANK(Governance_Clauses_by_Source!AM122),0,$G122)</f>
        <v>0</v>
      </c>
      <c r="AQ122" s="134">
        <f>IF(ISBLANK(Governance_Clauses_by_Source!AN122),0,$G122)</f>
        <v>0</v>
      </c>
      <c r="AR122" s="134">
        <f>IF(ISBLANK(Governance_Clauses_by_Source!AO122),0,$G122)</f>
        <v>0</v>
      </c>
      <c r="AS122" s="134">
        <f>IF(ISBLANK(Governance_Clauses_by_Source!AP122),0,$G122)</f>
        <v>0</v>
      </c>
      <c r="AT122" s="134">
        <f>IF(ISBLANK(Governance_Clauses_by_Source!AQ122),0,$G122)</f>
        <v>0</v>
      </c>
      <c r="AU122" s="134">
        <f>IF(ISBLANK(Governance_Clauses_by_Source!AR122),0,$G122)</f>
        <v>0</v>
      </c>
      <c r="AV122" s="134">
        <f>IF(ISBLANK(Governance_Clauses_by_Source!AS122),0,$G122)</f>
        <v>0</v>
      </c>
      <c r="AW122" s="134">
        <f>IF(ISBLANK(Governance_Clauses_by_Source!AT122),0,$G122)</f>
        <v>0</v>
      </c>
      <c r="AX122" s="134">
        <f>IF(ISBLANK(Governance_Clauses_by_Source!AU122),0,$G122)</f>
        <v>0</v>
      </c>
      <c r="AY122" s="134">
        <f>IF(ISBLANK(Governance_Clauses_by_Source!AV122),0,$G122)</f>
        <v>0</v>
      </c>
      <c r="AZ122" s="134">
        <f>IF(ISBLANK(Governance_Clauses_by_Source!AW122),0,$G122)</f>
        <v>0</v>
      </c>
      <c r="BA122" s="134">
        <f>IF(ISBLANK(Governance_Clauses_by_Source!AX122),0,$G122)</f>
        <v>0</v>
      </c>
      <c r="BB122" s="134">
        <f>IF(ISBLANK(Governance_Clauses_by_Source!AY122),0,$G122)</f>
        <v>0</v>
      </c>
      <c r="BC122" s="134">
        <f>IF(ISBLANK(Governance_Clauses_by_Source!AZ122),0,$G122)</f>
        <v>0</v>
      </c>
      <c r="BD122" s="134">
        <f>IF(ISBLANK(Governance_Clauses_by_Source!BA122),0,$G122)</f>
        <v>0</v>
      </c>
      <c r="BE122" s="134">
        <f>IF(ISBLANK(Governance_Clauses_by_Source!BB122),0,$G122)</f>
        <v>0</v>
      </c>
      <c r="BF122" s="134">
        <f>IF(ISBLANK(Governance_Clauses_by_Source!BC122),0,$G122)</f>
        <v>0</v>
      </c>
      <c r="BG122" s="134">
        <f>IF(ISBLANK(Governance_Clauses_by_Source!BD122),0,$G122)</f>
        <v>0</v>
      </c>
      <c r="BH122" s="134">
        <f>IF(ISBLANK(Governance_Clauses_by_Source!BE122),0,$G122)</f>
        <v>0</v>
      </c>
      <c r="BI122" s="134">
        <f>IF(ISBLANK(Governance_Clauses_by_Source!BF122),0,$G122)</f>
        <v>0</v>
      </c>
      <c r="BJ122" s="134">
        <f>IF(ISBLANK(Governance_Clauses_by_Source!BG122),0,$G122)</f>
        <v>0</v>
      </c>
      <c r="BK122" s="134">
        <f>IF(ISBLANK(Governance_Clauses_by_Source!BH122),0,$G122)</f>
        <v>0</v>
      </c>
      <c r="BL122" s="134">
        <f>IF(ISBLANK(Governance_Clauses_by_Source!BI122),0,$G122)</f>
        <v>0</v>
      </c>
      <c r="BM122" s="134">
        <f>IF(ISBLANK(Governance_Clauses_by_Source!BJ122),0,$G122)</f>
        <v>0</v>
      </c>
      <c r="BN122" s="134">
        <f>IF(ISBLANK(Governance_Clauses_by_Source!BK122),0,$G122)</f>
        <v>0</v>
      </c>
      <c r="BO122" s="134">
        <f>IF(ISBLANK(Governance_Clauses_by_Source!BL122),0,$G122)</f>
        <v>0</v>
      </c>
      <c r="BP122" s="134">
        <f>IF(ISBLANK(Governance_Clauses_by_Source!BM122),0,$G122)</f>
        <v>0</v>
      </c>
      <c r="BQ122" s="134">
        <f>IF(ISBLANK(Governance_Clauses_by_Source!BN122),0,$G122)</f>
        <v>0</v>
      </c>
      <c r="BR122" s="134">
        <f>IF(ISBLANK(Governance_Clauses_by_Source!BO122),0,$G122)</f>
        <v>0</v>
      </c>
      <c r="BS122" s="134">
        <f>IF(ISBLANK(Governance_Clauses_by_Source!BP122),0,$G122)</f>
        <v>0</v>
      </c>
      <c r="BT122" s="134">
        <f>IF(ISBLANK(Governance_Clauses_by_Source!BQ122),0,$G122)</f>
        <v>0</v>
      </c>
      <c r="BU122" s="134">
        <f>IF(ISBLANK(Governance_Clauses_by_Source!BR122),0,$G122)</f>
        <v>0</v>
      </c>
      <c r="BV122" s="134">
        <f>IF(ISBLANK(Governance_Clauses_by_Source!BS122),0,$G122)</f>
        <v>0</v>
      </c>
      <c r="BW122" s="134">
        <f>IF(ISBLANK(Governance_Clauses_by_Source!BT122),0,$G122)</f>
        <v>0</v>
      </c>
      <c r="BX122" s="134">
        <f>IF(ISBLANK(Governance_Clauses_by_Source!BU122),0,$G122)*1*1.01</f>
        <v>0.10100000000000001</v>
      </c>
      <c r="BY122" s="134">
        <f>IF(ISBLANK(Governance_Clauses_by_Source!BV122),0,$G122)</f>
        <v>0</v>
      </c>
      <c r="BZ122" s="134">
        <f>IF(ISBLANK(Governance_Clauses_by_Source!BW122),0,$G122)</f>
        <v>0</v>
      </c>
      <c r="CA122" s="134">
        <f>IF(ISBLANK(Governance_Clauses_by_Source!BX122),0,$G122)</f>
        <v>0</v>
      </c>
      <c r="CB122" s="134">
        <f>IF(ISBLANK(Governance_Clauses_by_Source!BY122),0,$G122)*3*3</f>
        <v>0.90000000000000013</v>
      </c>
      <c r="CC122" s="134">
        <f>IF(ISBLANK(Governance_Clauses_by_Source!BZ122),0,$G122)*3.5*3.5</f>
        <v>1.2250000000000001</v>
      </c>
      <c r="CD122" s="134">
        <f>IF(ISBLANK(Governance_Clauses_by_Source!CA122),0,$G122)</f>
        <v>0</v>
      </c>
      <c r="CE122" s="134">
        <f>IF(ISBLANK(Governance_Clauses_by_Source!CB122),0,$G122)*4*3.5</f>
        <v>1.4000000000000001</v>
      </c>
      <c r="CF122" s="134">
        <f>IF(ISBLANK(Governance_Clauses_by_Source!CC122),0,$G122)</f>
        <v>0</v>
      </c>
      <c r="CG122" s="134">
        <f>IF(ISBLANK(Governance_Clauses_by_Source!CD122),0,$G122)</f>
        <v>0</v>
      </c>
      <c r="CH122" s="134">
        <f>IF(ISBLANK(Governance_Clauses_by_Source!CE122),0,$G122)</f>
        <v>0</v>
      </c>
      <c r="CI122" s="134">
        <f>IF(ISBLANK(Governance_Clauses_by_Source!CF122),0,$G122)</f>
        <v>0</v>
      </c>
      <c r="CJ122" s="134">
        <f>IF(ISBLANK(Governance_Clauses_by_Source!CG122),0,$G122)</f>
        <v>0</v>
      </c>
      <c r="CK122" s="134">
        <f>IF(ISBLANK(Governance_Clauses_by_Source!CH122),0,$G122)</f>
        <v>0</v>
      </c>
      <c r="CL122" s="134">
        <f>IF(ISBLANK(Governance_Clauses_by_Source!CI122),0,$G122)</f>
        <v>0</v>
      </c>
      <c r="CM122" s="134">
        <f>IF(ISBLANK(Governance_Clauses_by_Source!CJ122),0,$G122)</f>
        <v>0</v>
      </c>
      <c r="CN122" s="134">
        <f>IF(ISBLANK(Governance_Clauses_by_Source!CK122),0,$G122)</f>
        <v>0</v>
      </c>
      <c r="CO122" s="134">
        <f>IF(ISBLANK(Governance_Clauses_by_Source!CL122),0,$G122)</f>
        <v>0</v>
      </c>
      <c r="CP122" s="134">
        <f>IF(ISBLANK(Governance_Clauses_by_Source!CM122),0,$G122)</f>
        <v>0</v>
      </c>
      <c r="CQ122" s="151">
        <f>IF(ISBLANK(Governance_Clauses_by_Source!CN122),0,$G122)</f>
        <v>0</v>
      </c>
    </row>
    <row r="123" spans="1:95">
      <c r="A123" s="2" t="s">
        <v>268</v>
      </c>
      <c r="B123" s="2" t="s">
        <v>571</v>
      </c>
      <c r="C123" s="2" t="s">
        <v>364</v>
      </c>
      <c r="D123" s="2" t="s">
        <v>357</v>
      </c>
      <c r="E123" s="2">
        <f t="shared" si="16"/>
        <v>1</v>
      </c>
      <c r="F123" s="2">
        <v>2</v>
      </c>
      <c r="G123" s="2">
        <f t="shared" si="15"/>
        <v>0.04</v>
      </c>
      <c r="H123" s="3" t="s">
        <v>507</v>
      </c>
      <c r="I123" s="120">
        <f>IF(ISBLANK(Governance_Clauses_by_Source!F123),0,G123)</f>
        <v>0</v>
      </c>
      <c r="J123" s="134">
        <f>IF(ISBLANK(Governance_Clauses_by_Source!G123),0,$G123)</f>
        <v>0</v>
      </c>
      <c r="K123" s="134">
        <f>IF(ISBLANK(Governance_Clauses_by_Source!H123),0,$G123)</f>
        <v>0</v>
      </c>
      <c r="L123" s="134">
        <f>IF(ISBLANK(Governance_Clauses_by_Source!I123),0,$G123)</f>
        <v>0</v>
      </c>
      <c r="M123" s="134">
        <f>IF(ISBLANK(Governance_Clauses_by_Source!J123),0,$G123)</f>
        <v>0</v>
      </c>
      <c r="N123" s="134">
        <f>IF(ISBLANK(Governance_Clauses_by_Source!K123),0,$G123)</f>
        <v>0</v>
      </c>
      <c r="O123" s="134">
        <f>IF(ISBLANK(Governance_Clauses_by_Source!L123),0,$G123)</f>
        <v>0</v>
      </c>
      <c r="P123" s="134">
        <f>IF(ISBLANK(Governance_Clauses_by_Source!M123),0,$G123)</f>
        <v>0</v>
      </c>
      <c r="Q123" s="134">
        <f>IF(ISBLANK(Governance_Clauses_by_Source!N123),0,$G123)</f>
        <v>0</v>
      </c>
      <c r="R123" s="134">
        <f>IF(ISBLANK(Governance_Clauses_by_Source!O123),0,$G123)</f>
        <v>0</v>
      </c>
      <c r="S123" s="134">
        <f>IF(ISBLANK(Governance_Clauses_by_Source!P123),0,$G123)</f>
        <v>0</v>
      </c>
      <c r="T123" s="134">
        <f>IF(ISBLANK(Governance_Clauses_by_Source!Q123),0,$G123)*1*1.01</f>
        <v>4.0399999999999998E-2</v>
      </c>
      <c r="U123" s="134">
        <f>IF(ISBLANK(Governance_Clauses_by_Source!R123),0,$G123)*1*1.01</f>
        <v>0</v>
      </c>
      <c r="V123" s="134">
        <f>IF(ISBLANK(Governance_Clauses_by_Source!S123),0,$G123)</f>
        <v>0</v>
      </c>
      <c r="W123" s="134">
        <f>IF(ISBLANK(Governance_Clauses_by_Source!T123),0,$G123)</f>
        <v>0</v>
      </c>
      <c r="X123" s="134">
        <f>IF(ISBLANK(Governance_Clauses_by_Source!U123),0,$G123)</f>
        <v>0</v>
      </c>
      <c r="Y123" s="134">
        <f>IF(ISBLANK(Governance_Clauses_by_Source!V123),0,$G123)</f>
        <v>0</v>
      </c>
      <c r="Z123" s="134">
        <f>IF(ISBLANK(Governance_Clauses_by_Source!W123),0,$G123)</f>
        <v>0</v>
      </c>
      <c r="AA123" s="134">
        <f>IF(ISBLANK(Governance_Clauses_by_Source!X123),0,$G123)</f>
        <v>0</v>
      </c>
      <c r="AB123" s="134">
        <f>IF(ISBLANK(Governance_Clauses_by_Source!Y123),0,$G123)</f>
        <v>0</v>
      </c>
      <c r="AC123" s="134">
        <f>IF(ISBLANK(Governance_Clauses_by_Source!Z123),0,$G123)</f>
        <v>0</v>
      </c>
      <c r="AD123" s="134">
        <f>IF(ISBLANK(Governance_Clauses_by_Source!AA123),0,$G123)</f>
        <v>0</v>
      </c>
      <c r="AE123" s="134">
        <f>IF(ISBLANK(Governance_Clauses_by_Source!AB123),0,$G123)</f>
        <v>0</v>
      </c>
      <c r="AF123" s="134">
        <f>IF(ISBLANK(Governance_Clauses_by_Source!AC123),0,$G123)</f>
        <v>0</v>
      </c>
      <c r="AG123" s="134">
        <f>IF(ISBLANK(Governance_Clauses_by_Source!AD123),0,$G123)</f>
        <v>0</v>
      </c>
      <c r="AH123" s="134">
        <f>IF(ISBLANK(Governance_Clauses_by_Source!AE123),0,$G123)</f>
        <v>0</v>
      </c>
      <c r="AI123" s="134">
        <f>IF(ISBLANK(Governance_Clauses_by_Source!AF123),0,$G123)</f>
        <v>0</v>
      </c>
      <c r="AJ123" s="134">
        <f>IF(ISBLANK(Governance_Clauses_by_Source!AG123),0,$G123)</f>
        <v>0</v>
      </c>
      <c r="AK123" s="134">
        <f>IF(ISBLANK(Governance_Clauses_by_Source!AH123),0,$G123)</f>
        <v>0</v>
      </c>
      <c r="AL123" s="134">
        <f>IF(ISBLANK(Governance_Clauses_by_Source!AI123),0,$G123)</f>
        <v>0</v>
      </c>
      <c r="AM123" s="134">
        <f>IF(ISBLANK(Governance_Clauses_by_Source!AJ123),0,$G123)</f>
        <v>0</v>
      </c>
      <c r="AN123" s="134">
        <f>IF(ISBLANK(Governance_Clauses_by_Source!AK123),0,$G123)</f>
        <v>0</v>
      </c>
      <c r="AO123" s="134">
        <f>IF(ISBLANK(Governance_Clauses_by_Source!AL123),0,$G123)</f>
        <v>0</v>
      </c>
      <c r="AP123" s="134">
        <f>IF(ISBLANK(Governance_Clauses_by_Source!AM123),0,$G123)</f>
        <v>0</v>
      </c>
      <c r="AQ123" s="134">
        <f>IF(ISBLANK(Governance_Clauses_by_Source!AN123),0,$G123)</f>
        <v>0</v>
      </c>
      <c r="AR123" s="134">
        <f>IF(ISBLANK(Governance_Clauses_by_Source!AO123),0,$G123)</f>
        <v>0</v>
      </c>
      <c r="AS123" s="134">
        <f>IF(ISBLANK(Governance_Clauses_by_Source!AP123),0,$G123)</f>
        <v>0</v>
      </c>
      <c r="AT123" s="134">
        <f>IF(ISBLANK(Governance_Clauses_by_Source!AQ123),0,$G123)</f>
        <v>0</v>
      </c>
      <c r="AU123" s="134">
        <f>IF(ISBLANK(Governance_Clauses_by_Source!AR123),0,$G123)</f>
        <v>0</v>
      </c>
      <c r="AV123" s="134">
        <f>IF(ISBLANK(Governance_Clauses_by_Source!AS123),0,$G123)</f>
        <v>0</v>
      </c>
      <c r="AW123" s="134">
        <f>IF(ISBLANK(Governance_Clauses_by_Source!AT123),0,$G123)</f>
        <v>0</v>
      </c>
      <c r="AX123" s="134">
        <f>IF(ISBLANK(Governance_Clauses_by_Source!AU123),0,$G123)</f>
        <v>0</v>
      </c>
      <c r="AY123" s="134">
        <f>IF(ISBLANK(Governance_Clauses_by_Source!AV123),0,$G123)</f>
        <v>0</v>
      </c>
      <c r="AZ123" s="134">
        <f>IF(ISBLANK(Governance_Clauses_by_Source!AW123),0,$G123)</f>
        <v>0</v>
      </c>
      <c r="BA123" s="134">
        <f>IF(ISBLANK(Governance_Clauses_by_Source!AX123),0,$G123)</f>
        <v>0</v>
      </c>
      <c r="BB123" s="134">
        <f>IF(ISBLANK(Governance_Clauses_by_Source!AY123),0,$G123)</f>
        <v>0</v>
      </c>
      <c r="BC123" s="134">
        <f>IF(ISBLANK(Governance_Clauses_by_Source!AZ123),0,$G123)</f>
        <v>0</v>
      </c>
      <c r="BD123" s="134">
        <f>IF(ISBLANK(Governance_Clauses_by_Source!BA123),0,$G123)</f>
        <v>0</v>
      </c>
      <c r="BE123" s="134">
        <f>IF(ISBLANK(Governance_Clauses_by_Source!BB123),0,$G123)</f>
        <v>0</v>
      </c>
      <c r="BF123" s="134">
        <f>IF(ISBLANK(Governance_Clauses_by_Source!BC123),0,$G123)</f>
        <v>0</v>
      </c>
      <c r="BG123" s="134">
        <f>IF(ISBLANK(Governance_Clauses_by_Source!BD123),0,$G123)</f>
        <v>0</v>
      </c>
      <c r="BH123" s="134">
        <f>IF(ISBLANK(Governance_Clauses_by_Source!BE123),0,$G123)</f>
        <v>0</v>
      </c>
      <c r="BI123" s="134">
        <f>IF(ISBLANK(Governance_Clauses_by_Source!BF123),0,$G123)</f>
        <v>0</v>
      </c>
      <c r="BJ123" s="134">
        <f>IF(ISBLANK(Governance_Clauses_by_Source!BG123),0,$G123)</f>
        <v>0</v>
      </c>
      <c r="BK123" s="134">
        <f>IF(ISBLANK(Governance_Clauses_by_Source!BH123),0,$G123)</f>
        <v>0</v>
      </c>
      <c r="BL123" s="134">
        <f>IF(ISBLANK(Governance_Clauses_by_Source!BI123),0,$G123)</f>
        <v>0</v>
      </c>
      <c r="BM123" s="134">
        <f>IF(ISBLANK(Governance_Clauses_by_Source!BJ123),0,$G123)</f>
        <v>0</v>
      </c>
      <c r="BN123" s="134">
        <f>IF(ISBLANK(Governance_Clauses_by_Source!BK123),0,$G123)</f>
        <v>0</v>
      </c>
      <c r="BO123" s="134">
        <f>IF(ISBLANK(Governance_Clauses_by_Source!BL123),0,$G123)</f>
        <v>0</v>
      </c>
      <c r="BP123" s="134">
        <f>IF(ISBLANK(Governance_Clauses_by_Source!BM123),0,$G123)</f>
        <v>0</v>
      </c>
      <c r="BQ123" s="134">
        <f>IF(ISBLANK(Governance_Clauses_by_Source!BN123),0,$G123)</f>
        <v>0</v>
      </c>
      <c r="BR123" s="134">
        <f>IF(ISBLANK(Governance_Clauses_by_Source!BO123),0,$G123)</f>
        <v>0</v>
      </c>
      <c r="BS123" s="134">
        <f>IF(ISBLANK(Governance_Clauses_by_Source!BP123),0,$G123)</f>
        <v>0</v>
      </c>
      <c r="BT123" s="134">
        <f>IF(ISBLANK(Governance_Clauses_by_Source!BQ123),0,$G123)</f>
        <v>0</v>
      </c>
      <c r="BU123" s="134">
        <f>IF(ISBLANK(Governance_Clauses_by_Source!BR123),0,$G123)</f>
        <v>0</v>
      </c>
      <c r="BV123" s="134">
        <f>IF(ISBLANK(Governance_Clauses_by_Source!BS123),0,$G123)</f>
        <v>0</v>
      </c>
      <c r="BW123" s="134">
        <f>IF(ISBLANK(Governance_Clauses_by_Source!BT123),0,$G123)</f>
        <v>0</v>
      </c>
      <c r="BX123" s="134">
        <f>IF(ISBLANK(Governance_Clauses_by_Source!BU123),0,$G123)</f>
        <v>0</v>
      </c>
      <c r="BY123" s="134">
        <f>IF(ISBLANK(Governance_Clauses_by_Source!BV123),0,$G123)</f>
        <v>0</v>
      </c>
      <c r="BZ123" s="134">
        <f>IF(ISBLANK(Governance_Clauses_by_Source!BW123),0,$G123)</f>
        <v>0</v>
      </c>
      <c r="CA123" s="134">
        <f>IF(ISBLANK(Governance_Clauses_by_Source!BX123),0,$G123)</f>
        <v>0</v>
      </c>
      <c r="CB123" s="134">
        <f>IF(ISBLANK(Governance_Clauses_by_Source!BY123),0,$G123)</f>
        <v>0</v>
      </c>
      <c r="CC123" s="134">
        <f>IF(ISBLANK(Governance_Clauses_by_Source!BZ123),0,$G123)</f>
        <v>0</v>
      </c>
      <c r="CD123" s="134">
        <f>IF(ISBLANK(Governance_Clauses_by_Source!CA123),0,$G123)</f>
        <v>0</v>
      </c>
      <c r="CE123" s="134">
        <f>IF(ISBLANK(Governance_Clauses_by_Source!CB123),0,$G123)</f>
        <v>0</v>
      </c>
      <c r="CF123" s="134">
        <f>IF(ISBLANK(Governance_Clauses_by_Source!CC123),0,$G123)</f>
        <v>0</v>
      </c>
      <c r="CG123" s="134">
        <f>IF(ISBLANK(Governance_Clauses_by_Source!CD123),0,$G123)</f>
        <v>0</v>
      </c>
      <c r="CH123" s="134">
        <f>IF(ISBLANK(Governance_Clauses_by_Source!CE123),0,$G123)</f>
        <v>0</v>
      </c>
      <c r="CI123" s="134">
        <f>IF(ISBLANK(Governance_Clauses_by_Source!CF123),0,$G123)</f>
        <v>0</v>
      </c>
      <c r="CJ123" s="134">
        <f>IF(ISBLANK(Governance_Clauses_by_Source!CG123),0,$G123)</f>
        <v>0</v>
      </c>
      <c r="CK123" s="134">
        <f>IF(ISBLANK(Governance_Clauses_by_Source!CH123),0,$G123)</f>
        <v>0</v>
      </c>
      <c r="CL123" s="134">
        <f>IF(ISBLANK(Governance_Clauses_by_Source!CI123),0,$G123)</f>
        <v>0</v>
      </c>
      <c r="CM123" s="134">
        <f>IF(ISBLANK(Governance_Clauses_by_Source!CJ123),0,$G123)</f>
        <v>0</v>
      </c>
      <c r="CN123" s="134">
        <f>IF(ISBLANK(Governance_Clauses_by_Source!CK123),0,$G123)</f>
        <v>0</v>
      </c>
      <c r="CO123" s="134">
        <f>IF(ISBLANK(Governance_Clauses_by_Source!CL123),0,$G123)</f>
        <v>0</v>
      </c>
      <c r="CP123" s="134">
        <f>IF(ISBLANK(Governance_Clauses_by_Source!CM123),0,$G123)</f>
        <v>0</v>
      </c>
      <c r="CQ123" s="151">
        <f>IF(ISBLANK(Governance_Clauses_by_Source!CN123),0,$G123)</f>
        <v>0</v>
      </c>
    </row>
    <row r="124" spans="1:95">
      <c r="A124" s="2" t="s">
        <v>279</v>
      </c>
      <c r="B124" s="2" t="s">
        <v>565</v>
      </c>
      <c r="C124" s="2" t="s">
        <v>365</v>
      </c>
      <c r="D124" s="2" t="s">
        <v>618</v>
      </c>
      <c r="E124" s="2">
        <f t="shared" si="16"/>
        <v>3</v>
      </c>
      <c r="F124" s="2">
        <v>5</v>
      </c>
      <c r="G124" s="2">
        <f>F124/SUM($F$124:$F$134)*4</f>
        <v>0.45454545454545453</v>
      </c>
      <c r="H124" s="3" t="s">
        <v>370</v>
      </c>
      <c r="I124" s="120">
        <f>IF(ISBLANK(Governance_Clauses_by_Source!F124),0,G124)*3*3</f>
        <v>4.0909090909090908</v>
      </c>
      <c r="J124" s="134">
        <f>IF(ISBLANK(Governance_Clauses_by_Source!G124),0,$G124)</f>
        <v>0</v>
      </c>
      <c r="K124" s="134">
        <f>IF(ISBLANK(Governance_Clauses_by_Source!H124),0,$G124)</f>
        <v>0</v>
      </c>
      <c r="L124" s="134">
        <f>IF(ISBLANK(Governance_Clauses_by_Source!I124),0,$G124)</f>
        <v>0</v>
      </c>
      <c r="M124" s="134">
        <f>IF(ISBLANK(Governance_Clauses_by_Source!J124),0,$G124)</f>
        <v>0</v>
      </c>
      <c r="N124" s="134">
        <f>IF(ISBLANK(Governance_Clauses_by_Source!K124),0,$G124)</f>
        <v>0</v>
      </c>
      <c r="O124" s="134">
        <f>IF(ISBLANK(Governance_Clauses_by_Source!L124),0,$G124)</f>
        <v>0</v>
      </c>
      <c r="P124" s="134">
        <f>IF(ISBLANK(Governance_Clauses_by_Source!M124),0,$G124)</f>
        <v>0</v>
      </c>
      <c r="Q124" s="134">
        <f>IF(ISBLANK(Governance_Clauses_by_Source!N124),0,$G124)</f>
        <v>0</v>
      </c>
      <c r="R124" s="134">
        <f>IF(ISBLANK(Governance_Clauses_by_Source!O124),0,$G124)</f>
        <v>0</v>
      </c>
      <c r="S124" s="134">
        <f>IF(ISBLANK(Governance_Clauses_by_Source!P124),0,$G124)</f>
        <v>0</v>
      </c>
      <c r="T124" s="134">
        <f>IF(ISBLANK(Governance_Clauses_by_Source!Q124),0,$G124)</f>
        <v>0</v>
      </c>
      <c r="U124" s="134">
        <f>IF(ISBLANK(Governance_Clauses_by_Source!R124),0,$G124)</f>
        <v>0</v>
      </c>
      <c r="V124" s="134">
        <f>IF(ISBLANK(Governance_Clauses_by_Source!S124),0,$G124)</f>
        <v>0</v>
      </c>
      <c r="W124" s="134">
        <f>IF(ISBLANK(Governance_Clauses_by_Source!T124),0,$G124)</f>
        <v>0</v>
      </c>
      <c r="X124" s="134">
        <f>IF(ISBLANK(Governance_Clauses_by_Source!U124),0,$G124)</f>
        <v>0</v>
      </c>
      <c r="Y124" s="134">
        <f>IF(ISBLANK(Governance_Clauses_by_Source!V124),0,$G124)</f>
        <v>0</v>
      </c>
      <c r="Z124" s="134">
        <f>IF(ISBLANK(Governance_Clauses_by_Source!W124),0,$G124)</f>
        <v>0</v>
      </c>
      <c r="AA124" s="134">
        <f>IF(ISBLANK(Governance_Clauses_by_Source!X124),0,$G124)</f>
        <v>0</v>
      </c>
      <c r="AB124" s="134">
        <f>IF(ISBLANK(Governance_Clauses_by_Source!Y124),0,$G124)</f>
        <v>0</v>
      </c>
      <c r="AC124" s="134">
        <f>IF(ISBLANK(Governance_Clauses_by_Source!Z124),0,$G124)</f>
        <v>0</v>
      </c>
      <c r="AD124" s="134">
        <f>IF(ISBLANK(Governance_Clauses_by_Source!AA124),0,$G124)</f>
        <v>0</v>
      </c>
      <c r="AE124" s="134">
        <f>IF(ISBLANK(Governance_Clauses_by_Source!AB124),0,$G124)</f>
        <v>0</v>
      </c>
      <c r="AF124" s="134">
        <f>IF(ISBLANK(Governance_Clauses_by_Source!AC124),0,$G124)</f>
        <v>0</v>
      </c>
      <c r="AG124" s="134">
        <f>IF(ISBLANK(Governance_Clauses_by_Source!AD124),0,$G124)</f>
        <v>0</v>
      </c>
      <c r="AH124" s="134">
        <f>IF(ISBLANK(Governance_Clauses_by_Source!AE124),0,$G124)</f>
        <v>0</v>
      </c>
      <c r="AI124" s="134">
        <f>IF(ISBLANK(Governance_Clauses_by_Source!AF124),0,$G124)</f>
        <v>0</v>
      </c>
      <c r="AJ124" s="134">
        <f>IF(ISBLANK(Governance_Clauses_by_Source!AG124),0,$G124)</f>
        <v>0</v>
      </c>
      <c r="AK124" s="134">
        <f>IF(ISBLANK(Governance_Clauses_by_Source!AH124),0,$G124)</f>
        <v>0</v>
      </c>
      <c r="AL124" s="134">
        <f>IF(ISBLANK(Governance_Clauses_by_Source!AI124),0,$G124)</f>
        <v>0</v>
      </c>
      <c r="AM124" s="134">
        <f>IF(ISBLANK(Governance_Clauses_by_Source!AJ124),0,$G124)</f>
        <v>0</v>
      </c>
      <c r="AN124" s="134">
        <f>IF(ISBLANK(Governance_Clauses_by_Source!AK124),0,$G124)</f>
        <v>0</v>
      </c>
      <c r="AO124" s="134">
        <f>IF(ISBLANK(Governance_Clauses_by_Source!AL124),0,$G124)</f>
        <v>0</v>
      </c>
      <c r="AP124" s="134">
        <f>IF(ISBLANK(Governance_Clauses_by_Source!AM124),0,$G124)</f>
        <v>0</v>
      </c>
      <c r="AQ124" s="134">
        <f>IF(ISBLANK(Governance_Clauses_by_Source!AN124),0,$G124)</f>
        <v>0</v>
      </c>
      <c r="AR124" s="134">
        <f>IF(ISBLANK(Governance_Clauses_by_Source!AO124),0,$G124)</f>
        <v>0</v>
      </c>
      <c r="AS124" s="134">
        <f>IF(ISBLANK(Governance_Clauses_by_Source!AP124),0,$G124)</f>
        <v>0</v>
      </c>
      <c r="AT124" s="134">
        <f>IF(ISBLANK(Governance_Clauses_by_Source!AQ124),0,$G124)</f>
        <v>0</v>
      </c>
      <c r="AU124" s="134">
        <f>IF(ISBLANK(Governance_Clauses_by_Source!AR124),0,$G124)</f>
        <v>0</v>
      </c>
      <c r="AV124" s="134">
        <f>IF(ISBLANK(Governance_Clauses_by_Source!AS124),0,$G124)</f>
        <v>0</v>
      </c>
      <c r="AW124" s="134">
        <f>IF(ISBLANK(Governance_Clauses_by_Source!AT124),0,$G124)</f>
        <v>0</v>
      </c>
      <c r="AX124" s="134">
        <f>IF(ISBLANK(Governance_Clauses_by_Source!AU124),0,$G124)</f>
        <v>0</v>
      </c>
      <c r="AY124" s="134">
        <f>IF(ISBLANK(Governance_Clauses_by_Source!AV124),0,$G124)*2*4</f>
        <v>3.6363636363636362</v>
      </c>
      <c r="AZ124" s="134">
        <f>IF(ISBLANK(Governance_Clauses_by_Source!AW124),0,$G124)</f>
        <v>0</v>
      </c>
      <c r="BA124" s="134">
        <f>IF(ISBLANK(Governance_Clauses_by_Source!AX124),0,$G124)</f>
        <v>0</v>
      </c>
      <c r="BB124" s="134">
        <f>IF(ISBLANK(Governance_Clauses_by_Source!AY124),0,$G124)*1*4</f>
        <v>1.8181818181818181</v>
      </c>
      <c r="BC124" s="134">
        <f>IF(ISBLANK(Governance_Clauses_by_Source!AZ124),0,$G124)</f>
        <v>0</v>
      </c>
      <c r="BD124" s="134">
        <f>IF(ISBLANK(Governance_Clauses_by_Source!BA124),0,$G124)</f>
        <v>0</v>
      </c>
      <c r="BE124" s="134">
        <f>IF(ISBLANK(Governance_Clauses_by_Source!BB124),0,$G124)</f>
        <v>0</v>
      </c>
      <c r="BF124" s="134">
        <f>IF(ISBLANK(Governance_Clauses_by_Source!BC124),0,$G124)</f>
        <v>0</v>
      </c>
      <c r="BG124" s="134">
        <f>IF(ISBLANK(Governance_Clauses_by_Source!BD124),0,$G124)</f>
        <v>0</v>
      </c>
      <c r="BH124" s="134">
        <f>IF(ISBLANK(Governance_Clauses_by_Source!BE124),0,$G124)</f>
        <v>0</v>
      </c>
      <c r="BI124" s="134">
        <f>IF(ISBLANK(Governance_Clauses_by_Source!BF124),0,$G124)</f>
        <v>0</v>
      </c>
      <c r="BJ124" s="134">
        <f>IF(ISBLANK(Governance_Clauses_by_Source!BG124),0,$G124)</f>
        <v>0</v>
      </c>
      <c r="BK124" s="134">
        <f>IF(ISBLANK(Governance_Clauses_by_Source!BH124),0,$G124)</f>
        <v>0</v>
      </c>
      <c r="BL124" s="134">
        <f>IF(ISBLANK(Governance_Clauses_by_Source!BI124),0,$G124)</f>
        <v>0</v>
      </c>
      <c r="BM124" s="134">
        <f>IF(ISBLANK(Governance_Clauses_by_Source!BJ124),0,$G124)</f>
        <v>0</v>
      </c>
      <c r="BN124" s="134">
        <f>IF(ISBLANK(Governance_Clauses_by_Source!BK124),0,$G124)</f>
        <v>0</v>
      </c>
      <c r="BO124" s="134">
        <f>IF(ISBLANK(Governance_Clauses_by_Source!BL124),0,$G124)</f>
        <v>0</v>
      </c>
      <c r="BP124" s="134">
        <f>IF(ISBLANK(Governance_Clauses_by_Source!BM124),0,$G124)</f>
        <v>0</v>
      </c>
      <c r="BQ124" s="134">
        <f>IF(ISBLANK(Governance_Clauses_by_Source!BN124),0,$G124)</f>
        <v>0</v>
      </c>
      <c r="BR124" s="134">
        <f>IF(ISBLANK(Governance_Clauses_by_Source!BO124),0,$G124)</f>
        <v>0</v>
      </c>
      <c r="BS124" s="134">
        <f>IF(ISBLANK(Governance_Clauses_by_Source!BP124),0,$G124)</f>
        <v>0</v>
      </c>
      <c r="BT124" s="134">
        <f>IF(ISBLANK(Governance_Clauses_by_Source!BQ124),0,$G124)</f>
        <v>0</v>
      </c>
      <c r="BU124" s="134">
        <f>IF(ISBLANK(Governance_Clauses_by_Source!BR124),0,$G124)</f>
        <v>0</v>
      </c>
      <c r="BV124" s="134">
        <f>IF(ISBLANK(Governance_Clauses_by_Source!BS124),0,$G124)</f>
        <v>0</v>
      </c>
      <c r="BW124" s="134">
        <f>IF(ISBLANK(Governance_Clauses_by_Source!BT124),0,$G124)</f>
        <v>0</v>
      </c>
      <c r="BX124" s="134">
        <f>IF(ISBLANK(Governance_Clauses_by_Source!BU124),0,$G124)</f>
        <v>0</v>
      </c>
      <c r="BY124" s="134">
        <f>IF(ISBLANK(Governance_Clauses_by_Source!BV124),0,$G124)</f>
        <v>0</v>
      </c>
      <c r="BZ124" s="134">
        <f>IF(ISBLANK(Governance_Clauses_by_Source!BW124),0,$G124)</f>
        <v>0</v>
      </c>
      <c r="CA124" s="134">
        <f>IF(ISBLANK(Governance_Clauses_by_Source!BX124),0,$G124)</f>
        <v>0</v>
      </c>
      <c r="CB124" s="134">
        <f>IF(ISBLANK(Governance_Clauses_by_Source!BY124),0,$G124)</f>
        <v>0</v>
      </c>
      <c r="CC124" s="134">
        <f>IF(ISBLANK(Governance_Clauses_by_Source!BZ124),0,$G124)</f>
        <v>0</v>
      </c>
      <c r="CD124" s="134">
        <f>IF(ISBLANK(Governance_Clauses_by_Source!CA124),0,$G124)</f>
        <v>0</v>
      </c>
      <c r="CE124" s="134">
        <f>IF(ISBLANK(Governance_Clauses_by_Source!CB124),0,$G124)</f>
        <v>0</v>
      </c>
      <c r="CF124" s="134">
        <f>IF(ISBLANK(Governance_Clauses_by_Source!CC124),0,$G124)</f>
        <v>0</v>
      </c>
      <c r="CG124" s="134">
        <f>IF(ISBLANK(Governance_Clauses_by_Source!CD124),0,$G124)</f>
        <v>0</v>
      </c>
      <c r="CH124" s="134">
        <f>IF(ISBLANK(Governance_Clauses_by_Source!CE124),0,$G124)</f>
        <v>0</v>
      </c>
      <c r="CI124" s="134">
        <f>IF(ISBLANK(Governance_Clauses_by_Source!CF124),0,$G124)</f>
        <v>0</v>
      </c>
      <c r="CJ124" s="134">
        <f>IF(ISBLANK(Governance_Clauses_by_Source!CG124),0,$G124)</f>
        <v>0</v>
      </c>
      <c r="CK124" s="134">
        <f>IF(ISBLANK(Governance_Clauses_by_Source!CH124),0,$G124)</f>
        <v>0</v>
      </c>
      <c r="CL124" s="134">
        <f>IF(ISBLANK(Governance_Clauses_by_Source!CI124),0,$G124)</f>
        <v>0</v>
      </c>
      <c r="CM124" s="134">
        <f>IF(ISBLANK(Governance_Clauses_by_Source!CJ124),0,$G124)</f>
        <v>0</v>
      </c>
      <c r="CN124" s="134">
        <f>IF(ISBLANK(Governance_Clauses_by_Source!CK124),0,$G124)</f>
        <v>0</v>
      </c>
      <c r="CO124" s="134">
        <f>IF(ISBLANK(Governance_Clauses_by_Source!CL124),0,$G124)</f>
        <v>0</v>
      </c>
      <c r="CP124" s="134">
        <f>IF(ISBLANK(Governance_Clauses_by_Source!CM124),0,$G124)</f>
        <v>0</v>
      </c>
      <c r="CQ124" s="151">
        <f>IF(ISBLANK(Governance_Clauses_by_Source!CN124),0,$G124)</f>
        <v>0</v>
      </c>
    </row>
    <row r="125" spans="1:95">
      <c r="A125" s="2" t="s">
        <v>279</v>
      </c>
      <c r="B125" s="2" t="s">
        <v>565</v>
      </c>
      <c r="C125" s="2" t="s">
        <v>365</v>
      </c>
      <c r="D125" s="2" t="s">
        <v>353</v>
      </c>
      <c r="E125" s="2">
        <f t="shared" si="16"/>
        <v>1</v>
      </c>
      <c r="F125" s="2">
        <v>2</v>
      </c>
      <c r="G125" s="2">
        <f t="shared" ref="G125:G134" si="17">F125/SUM($F$124:$F$134)*4</f>
        <v>0.18181818181818182</v>
      </c>
      <c r="H125" s="3" t="s">
        <v>394</v>
      </c>
      <c r="I125" s="120">
        <f>IF(ISBLANK(Governance_Clauses_by_Source!F125),0,G125)</f>
        <v>0</v>
      </c>
      <c r="J125" s="134">
        <f>IF(ISBLANK(Governance_Clauses_by_Source!G125),0,$G125)</f>
        <v>0</v>
      </c>
      <c r="K125" s="134">
        <f>IF(ISBLANK(Governance_Clauses_by_Source!H125),0,$G125)</f>
        <v>0</v>
      </c>
      <c r="L125" s="134">
        <f>IF(ISBLANK(Governance_Clauses_by_Source!I125),0,$G125)</f>
        <v>0</v>
      </c>
      <c r="M125" s="134">
        <f>IF(ISBLANK(Governance_Clauses_by_Source!J125),0,$G125)</f>
        <v>0</v>
      </c>
      <c r="N125" s="134">
        <f>IF(ISBLANK(Governance_Clauses_by_Source!K125),0,$G125)</f>
        <v>0</v>
      </c>
      <c r="O125" s="134">
        <f>IF(ISBLANK(Governance_Clauses_by_Source!L125),0,$G125)*1*4</f>
        <v>0.72727272727272729</v>
      </c>
      <c r="P125" s="134">
        <f>IF(ISBLANK(Governance_Clauses_by_Source!M125),0,$G125)</f>
        <v>0</v>
      </c>
      <c r="Q125" s="134">
        <f>IF(ISBLANK(Governance_Clauses_by_Source!N125),0,$G125)</f>
        <v>0</v>
      </c>
      <c r="R125" s="134">
        <f>IF(ISBLANK(Governance_Clauses_by_Source!O125),0,$G125)</f>
        <v>0</v>
      </c>
      <c r="S125" s="134">
        <f>IF(ISBLANK(Governance_Clauses_by_Source!P125),0,$G125)</f>
        <v>0</v>
      </c>
      <c r="T125" s="134">
        <f>IF(ISBLANK(Governance_Clauses_by_Source!Q125),0,$G125)</f>
        <v>0</v>
      </c>
      <c r="U125" s="134">
        <f>IF(ISBLANK(Governance_Clauses_by_Source!R125),0,$G125)</f>
        <v>0</v>
      </c>
      <c r="V125" s="134">
        <f>IF(ISBLANK(Governance_Clauses_by_Source!S125),0,$G125)</f>
        <v>0</v>
      </c>
      <c r="W125" s="134">
        <f>IF(ISBLANK(Governance_Clauses_by_Source!T125),0,$G125)</f>
        <v>0</v>
      </c>
      <c r="X125" s="134">
        <f>IF(ISBLANK(Governance_Clauses_by_Source!U125),0,$G125)</f>
        <v>0</v>
      </c>
      <c r="Y125" s="134">
        <f>IF(ISBLANK(Governance_Clauses_by_Source!V125),0,$G125)</f>
        <v>0</v>
      </c>
      <c r="Z125" s="134">
        <f>IF(ISBLANK(Governance_Clauses_by_Source!W125),0,$G125)</f>
        <v>0</v>
      </c>
      <c r="AA125" s="134">
        <f>IF(ISBLANK(Governance_Clauses_by_Source!X125),0,$G125)</f>
        <v>0</v>
      </c>
      <c r="AB125" s="134">
        <f>IF(ISBLANK(Governance_Clauses_by_Source!Y125),0,$G125)</f>
        <v>0</v>
      </c>
      <c r="AC125" s="134">
        <f>IF(ISBLANK(Governance_Clauses_by_Source!Z125),0,$G125)</f>
        <v>0</v>
      </c>
      <c r="AD125" s="134">
        <f>IF(ISBLANK(Governance_Clauses_by_Source!AA125),0,$G125)</f>
        <v>0</v>
      </c>
      <c r="AE125" s="134">
        <f>IF(ISBLANK(Governance_Clauses_by_Source!AB125),0,$G125)</f>
        <v>0</v>
      </c>
      <c r="AF125" s="134">
        <f>IF(ISBLANK(Governance_Clauses_by_Source!AC125),0,$G125)</f>
        <v>0</v>
      </c>
      <c r="AG125" s="134">
        <f>IF(ISBLANK(Governance_Clauses_by_Source!AD125),0,$G125)</f>
        <v>0</v>
      </c>
      <c r="AH125" s="134">
        <f>IF(ISBLANK(Governance_Clauses_by_Source!AE125),0,$G125)</f>
        <v>0</v>
      </c>
      <c r="AI125" s="134">
        <f>IF(ISBLANK(Governance_Clauses_by_Source!AF125),0,$G125)</f>
        <v>0</v>
      </c>
      <c r="AJ125" s="134">
        <f>IF(ISBLANK(Governance_Clauses_by_Source!AG125),0,$G125)</f>
        <v>0</v>
      </c>
      <c r="AK125" s="134">
        <f>IF(ISBLANK(Governance_Clauses_by_Source!AH125),0,$G125)</f>
        <v>0</v>
      </c>
      <c r="AL125" s="134">
        <f>IF(ISBLANK(Governance_Clauses_by_Source!AI125),0,$G125)</f>
        <v>0</v>
      </c>
      <c r="AM125" s="134">
        <f>IF(ISBLANK(Governance_Clauses_by_Source!AJ125),0,$G125)</f>
        <v>0</v>
      </c>
      <c r="AN125" s="134">
        <f>IF(ISBLANK(Governance_Clauses_by_Source!AK125),0,$G125)</f>
        <v>0</v>
      </c>
      <c r="AO125" s="134">
        <f>IF(ISBLANK(Governance_Clauses_by_Source!AL125),0,$G125)</f>
        <v>0</v>
      </c>
      <c r="AP125" s="134">
        <f>IF(ISBLANK(Governance_Clauses_by_Source!AM125),0,$G125)</f>
        <v>0</v>
      </c>
      <c r="AQ125" s="134">
        <f>IF(ISBLANK(Governance_Clauses_by_Source!AN125),0,$G125)</f>
        <v>0</v>
      </c>
      <c r="AR125" s="134">
        <f>IF(ISBLANK(Governance_Clauses_by_Source!AO125),0,$G125)</f>
        <v>0</v>
      </c>
      <c r="AS125" s="134">
        <f>IF(ISBLANK(Governance_Clauses_by_Source!AP125),0,$G125)</f>
        <v>0</v>
      </c>
      <c r="AT125" s="134">
        <f>IF(ISBLANK(Governance_Clauses_by_Source!AQ125),0,$G125)</f>
        <v>0</v>
      </c>
      <c r="AU125" s="134">
        <f>IF(ISBLANK(Governance_Clauses_by_Source!AR125),0,$G125)</f>
        <v>0</v>
      </c>
      <c r="AV125" s="134">
        <f>IF(ISBLANK(Governance_Clauses_by_Source!AS125),0,$G125)</f>
        <v>0</v>
      </c>
      <c r="AW125" s="134">
        <f>IF(ISBLANK(Governance_Clauses_by_Source!AT125),0,$G125)</f>
        <v>0</v>
      </c>
      <c r="AX125" s="134">
        <f>IF(ISBLANK(Governance_Clauses_by_Source!AU125),0,$G125)</f>
        <v>0</v>
      </c>
      <c r="AY125" s="134">
        <f>IF(ISBLANK(Governance_Clauses_by_Source!AV125),0,$G125)</f>
        <v>0</v>
      </c>
      <c r="AZ125" s="134">
        <f>IF(ISBLANK(Governance_Clauses_by_Source!AW125),0,$G125)</f>
        <v>0</v>
      </c>
      <c r="BA125" s="134">
        <f>IF(ISBLANK(Governance_Clauses_by_Source!AX125),0,$G125)</f>
        <v>0</v>
      </c>
      <c r="BB125" s="134">
        <f>IF(ISBLANK(Governance_Clauses_by_Source!AY125),0,$G125)</f>
        <v>0</v>
      </c>
      <c r="BC125" s="134">
        <f>IF(ISBLANK(Governance_Clauses_by_Source!AZ125),0,$G125)</f>
        <v>0</v>
      </c>
      <c r="BD125" s="134">
        <f>IF(ISBLANK(Governance_Clauses_by_Source!BA125),0,$G125)</f>
        <v>0</v>
      </c>
      <c r="BE125" s="134">
        <f>IF(ISBLANK(Governance_Clauses_by_Source!BB125),0,$G125)</f>
        <v>0</v>
      </c>
      <c r="BF125" s="134">
        <f>IF(ISBLANK(Governance_Clauses_by_Source!BC125),0,$G125)</f>
        <v>0</v>
      </c>
      <c r="BG125" s="134">
        <f>IF(ISBLANK(Governance_Clauses_by_Source!BD125),0,$G125)</f>
        <v>0</v>
      </c>
      <c r="BH125" s="134">
        <f>IF(ISBLANK(Governance_Clauses_by_Source!BE125),0,$G125)</f>
        <v>0</v>
      </c>
      <c r="BI125" s="134">
        <f>IF(ISBLANK(Governance_Clauses_by_Source!BF125),0,$G125)</f>
        <v>0</v>
      </c>
      <c r="BJ125" s="134">
        <f>IF(ISBLANK(Governance_Clauses_by_Source!BG125),0,$G125)</f>
        <v>0</v>
      </c>
      <c r="BK125" s="134">
        <f>IF(ISBLANK(Governance_Clauses_by_Source!BH125),0,$G125)</f>
        <v>0</v>
      </c>
      <c r="BL125" s="134">
        <f>IF(ISBLANK(Governance_Clauses_by_Source!BI125),0,$G125)</f>
        <v>0</v>
      </c>
      <c r="BM125" s="134">
        <f>IF(ISBLANK(Governance_Clauses_by_Source!BJ125),0,$G125)</f>
        <v>0</v>
      </c>
      <c r="BN125" s="134">
        <f>IF(ISBLANK(Governance_Clauses_by_Source!BK125),0,$G125)</f>
        <v>0</v>
      </c>
      <c r="BO125" s="134">
        <f>IF(ISBLANK(Governance_Clauses_by_Source!BL125),0,$G125)</f>
        <v>0</v>
      </c>
      <c r="BP125" s="134">
        <f>IF(ISBLANK(Governance_Clauses_by_Source!BM125),0,$G125)</f>
        <v>0</v>
      </c>
      <c r="BQ125" s="134">
        <f>IF(ISBLANK(Governance_Clauses_by_Source!BN125),0,$G125)</f>
        <v>0</v>
      </c>
      <c r="BR125" s="134">
        <f>IF(ISBLANK(Governance_Clauses_by_Source!BO125),0,$G125)</f>
        <v>0</v>
      </c>
      <c r="BS125" s="134">
        <f>IF(ISBLANK(Governance_Clauses_by_Source!BP125),0,$G125)</f>
        <v>0</v>
      </c>
      <c r="BT125" s="134">
        <f>IF(ISBLANK(Governance_Clauses_by_Source!BQ125),0,$G125)</f>
        <v>0</v>
      </c>
      <c r="BU125" s="134">
        <f>IF(ISBLANK(Governance_Clauses_by_Source!BR125),0,$G125)</f>
        <v>0</v>
      </c>
      <c r="BV125" s="134">
        <f>IF(ISBLANK(Governance_Clauses_by_Source!BS125),0,$G125)</f>
        <v>0</v>
      </c>
      <c r="BW125" s="134">
        <f>IF(ISBLANK(Governance_Clauses_by_Source!BT125),0,$G125)</f>
        <v>0</v>
      </c>
      <c r="BX125" s="134">
        <f>IF(ISBLANK(Governance_Clauses_by_Source!BU125),0,$G125)</f>
        <v>0</v>
      </c>
      <c r="BY125" s="134">
        <f>IF(ISBLANK(Governance_Clauses_by_Source!BV125),0,$G125)</f>
        <v>0</v>
      </c>
      <c r="BZ125" s="134">
        <f>IF(ISBLANK(Governance_Clauses_by_Source!BW125),0,$G125)</f>
        <v>0</v>
      </c>
      <c r="CA125" s="134">
        <f>IF(ISBLANK(Governance_Clauses_by_Source!BX125),0,$G125)</f>
        <v>0</v>
      </c>
      <c r="CB125" s="134">
        <f>IF(ISBLANK(Governance_Clauses_by_Source!BY125),0,$G125)</f>
        <v>0</v>
      </c>
      <c r="CC125" s="134">
        <f>IF(ISBLANK(Governance_Clauses_by_Source!BZ125),0,$G125)</f>
        <v>0</v>
      </c>
      <c r="CD125" s="134">
        <f>IF(ISBLANK(Governance_Clauses_by_Source!CA125),0,$G125)</f>
        <v>0</v>
      </c>
      <c r="CE125" s="134">
        <f>IF(ISBLANK(Governance_Clauses_by_Source!CB125),0,$G125)</f>
        <v>0</v>
      </c>
      <c r="CF125" s="134">
        <f>IF(ISBLANK(Governance_Clauses_by_Source!CC125),0,$G125)</f>
        <v>0</v>
      </c>
      <c r="CG125" s="134">
        <f>IF(ISBLANK(Governance_Clauses_by_Source!CD125),0,$G125)</f>
        <v>0</v>
      </c>
      <c r="CH125" s="134">
        <f>IF(ISBLANK(Governance_Clauses_by_Source!CE125),0,$G125)</f>
        <v>0</v>
      </c>
      <c r="CI125" s="134">
        <f>IF(ISBLANK(Governance_Clauses_by_Source!CF125),0,$G125)</f>
        <v>0</v>
      </c>
      <c r="CJ125" s="134">
        <f>IF(ISBLANK(Governance_Clauses_by_Source!CG125),0,$G125)</f>
        <v>0</v>
      </c>
      <c r="CK125" s="134">
        <f>IF(ISBLANK(Governance_Clauses_by_Source!CH125),0,$G125)</f>
        <v>0</v>
      </c>
      <c r="CL125" s="134">
        <f>IF(ISBLANK(Governance_Clauses_by_Source!CI125),0,$G125)</f>
        <v>0</v>
      </c>
      <c r="CM125" s="134">
        <f>IF(ISBLANK(Governance_Clauses_by_Source!CJ125),0,$G125)</f>
        <v>0</v>
      </c>
      <c r="CN125" s="134">
        <f>IF(ISBLANK(Governance_Clauses_by_Source!CK125),0,$G125)</f>
        <v>0</v>
      </c>
      <c r="CO125" s="134">
        <f>IF(ISBLANK(Governance_Clauses_by_Source!CL125),0,$G125)</f>
        <v>0</v>
      </c>
      <c r="CP125" s="134">
        <f>IF(ISBLANK(Governance_Clauses_by_Source!CM125),0,$G125)</f>
        <v>0</v>
      </c>
      <c r="CQ125" s="151">
        <f>IF(ISBLANK(Governance_Clauses_by_Source!CN125),0,$G125)</f>
        <v>0</v>
      </c>
    </row>
    <row r="126" spans="1:95">
      <c r="A126" s="2" t="s">
        <v>279</v>
      </c>
      <c r="B126" s="2" t="s">
        <v>565</v>
      </c>
      <c r="C126" s="2" t="s">
        <v>365</v>
      </c>
      <c r="D126" s="2" t="s">
        <v>354</v>
      </c>
      <c r="E126" s="2">
        <f t="shared" si="16"/>
        <v>1</v>
      </c>
      <c r="F126" s="2">
        <v>5</v>
      </c>
      <c r="G126" s="2">
        <f t="shared" si="17"/>
        <v>0.45454545454545453</v>
      </c>
      <c r="H126" s="3" t="s">
        <v>409</v>
      </c>
      <c r="I126" s="120">
        <f>IF(ISBLANK(Governance_Clauses_by_Source!F126),0,G126)</f>
        <v>0</v>
      </c>
      <c r="J126" s="134">
        <f>IF(ISBLANK(Governance_Clauses_by_Source!G126),0,$G126)</f>
        <v>0</v>
      </c>
      <c r="K126" s="134">
        <f>IF(ISBLANK(Governance_Clauses_by_Source!H126),0,$G126)</f>
        <v>0</v>
      </c>
      <c r="L126" s="134">
        <f>IF(ISBLANK(Governance_Clauses_by_Source!I126),0,$G126)</f>
        <v>0</v>
      </c>
      <c r="M126" s="134">
        <f>IF(ISBLANK(Governance_Clauses_by_Source!J126),0,$G126)</f>
        <v>0</v>
      </c>
      <c r="N126" s="134">
        <f>IF(ISBLANK(Governance_Clauses_by_Source!K126),0,$G126)</f>
        <v>0</v>
      </c>
      <c r="O126" s="134">
        <f>IF(ISBLANK(Governance_Clauses_by_Source!L126),0,$G126)*3*3</f>
        <v>4.0909090909090908</v>
      </c>
      <c r="P126" s="134">
        <f>IF(ISBLANK(Governance_Clauses_by_Source!M126),0,$G126)</f>
        <v>0</v>
      </c>
      <c r="Q126" s="134">
        <f>IF(ISBLANK(Governance_Clauses_by_Source!N126),0,$G126)</f>
        <v>0</v>
      </c>
      <c r="R126" s="134">
        <f>IF(ISBLANK(Governance_Clauses_by_Source!O126),0,$G126)</f>
        <v>0</v>
      </c>
      <c r="S126" s="134">
        <f>IF(ISBLANK(Governance_Clauses_by_Source!P126),0,$G126)</f>
        <v>0</v>
      </c>
      <c r="T126" s="134">
        <f>IF(ISBLANK(Governance_Clauses_by_Source!Q126),0,$G126)</f>
        <v>0</v>
      </c>
      <c r="U126" s="134">
        <f>IF(ISBLANK(Governance_Clauses_by_Source!R126),0,$G126)</f>
        <v>0</v>
      </c>
      <c r="V126" s="134">
        <f>IF(ISBLANK(Governance_Clauses_by_Source!S126),0,$G126)</f>
        <v>0</v>
      </c>
      <c r="W126" s="134">
        <f>IF(ISBLANK(Governance_Clauses_by_Source!T126),0,$G126)</f>
        <v>0</v>
      </c>
      <c r="X126" s="134">
        <f>IF(ISBLANK(Governance_Clauses_by_Source!U126),0,$G126)</f>
        <v>0</v>
      </c>
      <c r="Y126" s="134">
        <f>IF(ISBLANK(Governance_Clauses_by_Source!V126),0,$G126)</f>
        <v>0</v>
      </c>
      <c r="Z126" s="134">
        <f>IF(ISBLANK(Governance_Clauses_by_Source!W126),0,$G126)</f>
        <v>0</v>
      </c>
      <c r="AA126" s="134">
        <f>IF(ISBLANK(Governance_Clauses_by_Source!X126),0,$G126)</f>
        <v>0</v>
      </c>
      <c r="AB126" s="134">
        <f>IF(ISBLANK(Governance_Clauses_by_Source!Y126),0,$G126)</f>
        <v>0</v>
      </c>
      <c r="AC126" s="134">
        <f>IF(ISBLANK(Governance_Clauses_by_Source!Z126),0,$G126)</f>
        <v>0</v>
      </c>
      <c r="AD126" s="134">
        <f>IF(ISBLANK(Governance_Clauses_by_Source!AA126),0,$G126)</f>
        <v>0</v>
      </c>
      <c r="AE126" s="134">
        <f>IF(ISBLANK(Governance_Clauses_by_Source!AB126),0,$G126)</f>
        <v>0</v>
      </c>
      <c r="AF126" s="134">
        <f>IF(ISBLANK(Governance_Clauses_by_Source!AC126),0,$G126)</f>
        <v>0</v>
      </c>
      <c r="AG126" s="134">
        <f>IF(ISBLANK(Governance_Clauses_by_Source!AD126),0,$G126)</f>
        <v>0</v>
      </c>
      <c r="AH126" s="134">
        <f>IF(ISBLANK(Governance_Clauses_by_Source!AE126),0,$G126)</f>
        <v>0</v>
      </c>
      <c r="AI126" s="134">
        <f>IF(ISBLANK(Governance_Clauses_by_Source!AF126),0,$G126)</f>
        <v>0</v>
      </c>
      <c r="AJ126" s="134">
        <f>IF(ISBLANK(Governance_Clauses_by_Source!AG126),0,$G126)</f>
        <v>0</v>
      </c>
      <c r="AK126" s="134">
        <f>IF(ISBLANK(Governance_Clauses_by_Source!AH126),0,$G126)</f>
        <v>0</v>
      </c>
      <c r="AL126" s="134">
        <f>IF(ISBLANK(Governance_Clauses_by_Source!AI126),0,$G126)</f>
        <v>0</v>
      </c>
      <c r="AM126" s="134">
        <f>IF(ISBLANK(Governance_Clauses_by_Source!AJ126),0,$G126)</f>
        <v>0</v>
      </c>
      <c r="AN126" s="134">
        <f>IF(ISBLANK(Governance_Clauses_by_Source!AK126),0,$G126)</f>
        <v>0</v>
      </c>
      <c r="AO126" s="134">
        <f>IF(ISBLANK(Governance_Clauses_by_Source!AL126),0,$G126)</f>
        <v>0</v>
      </c>
      <c r="AP126" s="134">
        <f>IF(ISBLANK(Governance_Clauses_by_Source!AM126),0,$G126)</f>
        <v>0</v>
      </c>
      <c r="AQ126" s="134">
        <f>IF(ISBLANK(Governance_Clauses_by_Source!AN126),0,$G126)</f>
        <v>0</v>
      </c>
      <c r="AR126" s="134">
        <f>IF(ISBLANK(Governance_Clauses_by_Source!AO126),0,$G126)</f>
        <v>0</v>
      </c>
      <c r="AS126" s="134">
        <f>IF(ISBLANK(Governance_Clauses_by_Source!AP126),0,$G126)</f>
        <v>0</v>
      </c>
      <c r="AT126" s="134">
        <f>IF(ISBLANK(Governance_Clauses_by_Source!AQ126),0,$G126)</f>
        <v>0</v>
      </c>
      <c r="AU126" s="134">
        <f>IF(ISBLANK(Governance_Clauses_by_Source!AR126),0,$G126)</f>
        <v>0</v>
      </c>
      <c r="AV126" s="134">
        <f>IF(ISBLANK(Governance_Clauses_by_Source!AS126),0,$G126)</f>
        <v>0</v>
      </c>
      <c r="AW126" s="134">
        <f>IF(ISBLANK(Governance_Clauses_by_Source!AT126),0,$G126)</f>
        <v>0</v>
      </c>
      <c r="AX126" s="134">
        <f>IF(ISBLANK(Governance_Clauses_by_Source!AU126),0,$G126)</f>
        <v>0</v>
      </c>
      <c r="AY126" s="134">
        <f>IF(ISBLANK(Governance_Clauses_by_Source!AV126),0,$G126)</f>
        <v>0</v>
      </c>
      <c r="AZ126" s="134">
        <f>IF(ISBLANK(Governance_Clauses_by_Source!AW126),0,$G126)</f>
        <v>0</v>
      </c>
      <c r="BA126" s="134">
        <f>IF(ISBLANK(Governance_Clauses_by_Source!AX126),0,$G126)</f>
        <v>0</v>
      </c>
      <c r="BB126" s="134">
        <f>IF(ISBLANK(Governance_Clauses_by_Source!AY126),0,$G126)</f>
        <v>0</v>
      </c>
      <c r="BC126" s="134">
        <f>IF(ISBLANK(Governance_Clauses_by_Source!AZ126),0,$G126)</f>
        <v>0</v>
      </c>
      <c r="BD126" s="134">
        <f>IF(ISBLANK(Governance_Clauses_by_Source!BA126),0,$G126)</f>
        <v>0</v>
      </c>
      <c r="BE126" s="134">
        <f>IF(ISBLANK(Governance_Clauses_by_Source!BB126),0,$G126)</f>
        <v>0</v>
      </c>
      <c r="BF126" s="134">
        <f>IF(ISBLANK(Governance_Clauses_by_Source!BC126),0,$G126)</f>
        <v>0</v>
      </c>
      <c r="BG126" s="134">
        <f>IF(ISBLANK(Governance_Clauses_by_Source!BD126),0,$G126)</f>
        <v>0</v>
      </c>
      <c r="BH126" s="134">
        <f>IF(ISBLANK(Governance_Clauses_by_Source!BE126),0,$G126)</f>
        <v>0</v>
      </c>
      <c r="BI126" s="134">
        <f>IF(ISBLANK(Governance_Clauses_by_Source!BF126),0,$G126)</f>
        <v>0</v>
      </c>
      <c r="BJ126" s="134">
        <f>IF(ISBLANK(Governance_Clauses_by_Source!BG126),0,$G126)</f>
        <v>0</v>
      </c>
      <c r="BK126" s="134">
        <f>IF(ISBLANK(Governance_Clauses_by_Source!BH126),0,$G126)</f>
        <v>0</v>
      </c>
      <c r="BL126" s="134">
        <f>IF(ISBLANK(Governance_Clauses_by_Source!BI126),0,$G126)</f>
        <v>0</v>
      </c>
      <c r="BM126" s="134">
        <f>IF(ISBLANK(Governance_Clauses_by_Source!BJ126),0,$G126)</f>
        <v>0</v>
      </c>
      <c r="BN126" s="134">
        <f>IF(ISBLANK(Governance_Clauses_by_Source!BK126),0,$G126)</f>
        <v>0</v>
      </c>
      <c r="BO126" s="134">
        <f>IF(ISBLANK(Governance_Clauses_by_Source!BL126),0,$G126)</f>
        <v>0</v>
      </c>
      <c r="BP126" s="134">
        <f>IF(ISBLANK(Governance_Clauses_by_Source!BM126),0,$G126)</f>
        <v>0</v>
      </c>
      <c r="BQ126" s="134">
        <f>IF(ISBLANK(Governance_Clauses_by_Source!BN126),0,$G126)</f>
        <v>0</v>
      </c>
      <c r="BR126" s="134">
        <f>IF(ISBLANK(Governance_Clauses_by_Source!BO126),0,$G126)</f>
        <v>0</v>
      </c>
      <c r="BS126" s="134">
        <f>IF(ISBLANK(Governance_Clauses_by_Source!BP126),0,$G126)</f>
        <v>0</v>
      </c>
      <c r="BT126" s="134">
        <f>IF(ISBLANK(Governance_Clauses_by_Source!BQ126),0,$G126)</f>
        <v>0</v>
      </c>
      <c r="BU126" s="134">
        <f>IF(ISBLANK(Governance_Clauses_by_Source!BR126),0,$G126)</f>
        <v>0</v>
      </c>
      <c r="BV126" s="134">
        <f>IF(ISBLANK(Governance_Clauses_by_Source!BS126),0,$G126)</f>
        <v>0</v>
      </c>
      <c r="BW126" s="134">
        <f>IF(ISBLANK(Governance_Clauses_by_Source!BT126),0,$G126)</f>
        <v>0</v>
      </c>
      <c r="BX126" s="134">
        <f>IF(ISBLANK(Governance_Clauses_by_Source!BU126),0,$G126)</f>
        <v>0</v>
      </c>
      <c r="BY126" s="134">
        <f>IF(ISBLANK(Governance_Clauses_by_Source!BV126),0,$G126)</f>
        <v>0</v>
      </c>
      <c r="BZ126" s="134">
        <f>IF(ISBLANK(Governance_Clauses_by_Source!BW126),0,$G126)</f>
        <v>0</v>
      </c>
      <c r="CA126" s="134">
        <f>IF(ISBLANK(Governance_Clauses_by_Source!BX126),0,$G126)</f>
        <v>0</v>
      </c>
      <c r="CB126" s="134">
        <f>IF(ISBLANK(Governance_Clauses_by_Source!BY126),0,$G126)</f>
        <v>0</v>
      </c>
      <c r="CC126" s="134">
        <f>IF(ISBLANK(Governance_Clauses_by_Source!BZ126),0,$G126)</f>
        <v>0</v>
      </c>
      <c r="CD126" s="134">
        <f>IF(ISBLANK(Governance_Clauses_by_Source!CA126),0,$G126)</f>
        <v>0</v>
      </c>
      <c r="CE126" s="134">
        <f>IF(ISBLANK(Governance_Clauses_by_Source!CB126),0,$G126)</f>
        <v>0</v>
      </c>
      <c r="CF126" s="134">
        <f>IF(ISBLANK(Governance_Clauses_by_Source!CC126),0,$G126)</f>
        <v>0</v>
      </c>
      <c r="CG126" s="134">
        <f>IF(ISBLANK(Governance_Clauses_by_Source!CD126),0,$G126)</f>
        <v>0</v>
      </c>
      <c r="CH126" s="134">
        <f>IF(ISBLANK(Governance_Clauses_by_Source!CE126),0,$G126)</f>
        <v>0</v>
      </c>
      <c r="CI126" s="134">
        <f>IF(ISBLANK(Governance_Clauses_by_Source!CF126),0,$G126)</f>
        <v>0</v>
      </c>
      <c r="CJ126" s="134">
        <f>IF(ISBLANK(Governance_Clauses_by_Source!CG126),0,$G126)</f>
        <v>0</v>
      </c>
      <c r="CK126" s="134">
        <f>IF(ISBLANK(Governance_Clauses_by_Source!CH126),0,$G126)</f>
        <v>0</v>
      </c>
      <c r="CL126" s="134">
        <f>IF(ISBLANK(Governance_Clauses_by_Source!CI126),0,$G126)</f>
        <v>0</v>
      </c>
      <c r="CM126" s="134">
        <f>IF(ISBLANK(Governance_Clauses_by_Source!CJ126),0,$G126)</f>
        <v>0</v>
      </c>
      <c r="CN126" s="134">
        <f>IF(ISBLANK(Governance_Clauses_by_Source!CK126),0,$G126)</f>
        <v>0</v>
      </c>
      <c r="CO126" s="134">
        <f>IF(ISBLANK(Governance_Clauses_by_Source!CL126),0,$G126)</f>
        <v>0</v>
      </c>
      <c r="CP126" s="134">
        <f>IF(ISBLANK(Governance_Clauses_by_Source!CM126),0,$G126)</f>
        <v>0</v>
      </c>
      <c r="CQ126" s="151">
        <f>IF(ISBLANK(Governance_Clauses_by_Source!CN126),0,$G126)</f>
        <v>0</v>
      </c>
    </row>
    <row r="127" spans="1:95">
      <c r="A127" s="2" t="s">
        <v>279</v>
      </c>
      <c r="B127" s="2" t="s">
        <v>565</v>
      </c>
      <c r="C127" s="2" t="s">
        <v>273</v>
      </c>
      <c r="D127" s="2" t="s">
        <v>358</v>
      </c>
      <c r="E127" s="2">
        <f t="shared" si="16"/>
        <v>1</v>
      </c>
      <c r="F127" s="2">
        <v>5</v>
      </c>
      <c r="G127" s="2">
        <f t="shared" si="17"/>
        <v>0.45454545454545453</v>
      </c>
      <c r="H127" s="3" t="s">
        <v>408</v>
      </c>
      <c r="I127" s="120">
        <f>IF(ISBLANK(Governance_Clauses_by_Source!F127),0,G127)</f>
        <v>0</v>
      </c>
      <c r="J127" s="134">
        <f>IF(ISBLANK(Governance_Clauses_by_Source!G127),0,$G127)</f>
        <v>0</v>
      </c>
      <c r="K127" s="134">
        <f>IF(ISBLANK(Governance_Clauses_by_Source!H127),0,$G127)</f>
        <v>0</v>
      </c>
      <c r="L127" s="134">
        <f>IF(ISBLANK(Governance_Clauses_by_Source!I127),0,$G127)</f>
        <v>0</v>
      </c>
      <c r="M127" s="134">
        <f>IF(ISBLANK(Governance_Clauses_by_Source!J127),0,$G127)</f>
        <v>0</v>
      </c>
      <c r="N127" s="134">
        <f>IF(ISBLANK(Governance_Clauses_by_Source!K127),0,$G127)</f>
        <v>0</v>
      </c>
      <c r="O127" s="134">
        <f>IF(ISBLANK(Governance_Clauses_by_Source!L127),0,$G127)*3*2</f>
        <v>2.7272727272727271</v>
      </c>
      <c r="P127" s="134">
        <f>IF(ISBLANK(Governance_Clauses_by_Source!M127),0,$G127)</f>
        <v>0</v>
      </c>
      <c r="Q127" s="134">
        <f>IF(ISBLANK(Governance_Clauses_by_Source!N127),0,$G127)</f>
        <v>0</v>
      </c>
      <c r="R127" s="134">
        <f>IF(ISBLANK(Governance_Clauses_by_Source!O127),0,$G127)</f>
        <v>0</v>
      </c>
      <c r="S127" s="134">
        <f>IF(ISBLANK(Governance_Clauses_by_Source!P127),0,$G127)</f>
        <v>0</v>
      </c>
      <c r="T127" s="134">
        <f>IF(ISBLANK(Governance_Clauses_by_Source!Q127),0,$G127)</f>
        <v>0</v>
      </c>
      <c r="U127" s="134">
        <f>IF(ISBLANK(Governance_Clauses_by_Source!R127),0,$G127)</f>
        <v>0</v>
      </c>
      <c r="V127" s="134">
        <f>IF(ISBLANK(Governance_Clauses_by_Source!S127),0,$G127)</f>
        <v>0</v>
      </c>
      <c r="W127" s="134">
        <f>IF(ISBLANK(Governance_Clauses_by_Source!T127),0,$G127)</f>
        <v>0</v>
      </c>
      <c r="X127" s="134">
        <f>IF(ISBLANK(Governance_Clauses_by_Source!U127),0,$G127)</f>
        <v>0</v>
      </c>
      <c r="Y127" s="134">
        <f>IF(ISBLANK(Governance_Clauses_by_Source!V127),0,$G127)</f>
        <v>0</v>
      </c>
      <c r="Z127" s="134">
        <f>IF(ISBLANK(Governance_Clauses_by_Source!W127),0,$G127)</f>
        <v>0</v>
      </c>
      <c r="AA127" s="134">
        <f>IF(ISBLANK(Governance_Clauses_by_Source!X127),0,$G127)</f>
        <v>0</v>
      </c>
      <c r="AB127" s="134">
        <f>IF(ISBLANK(Governance_Clauses_by_Source!Y127),0,$G127)</f>
        <v>0</v>
      </c>
      <c r="AC127" s="134">
        <f>IF(ISBLANK(Governance_Clauses_by_Source!Z127),0,$G127)</f>
        <v>0</v>
      </c>
      <c r="AD127" s="134">
        <f>IF(ISBLANK(Governance_Clauses_by_Source!AA127),0,$G127)</f>
        <v>0</v>
      </c>
      <c r="AE127" s="134">
        <f>IF(ISBLANK(Governance_Clauses_by_Source!AB127),0,$G127)</f>
        <v>0</v>
      </c>
      <c r="AF127" s="134">
        <f>IF(ISBLANK(Governance_Clauses_by_Source!AC127),0,$G127)</f>
        <v>0</v>
      </c>
      <c r="AG127" s="134">
        <f>IF(ISBLANK(Governance_Clauses_by_Source!AD127),0,$G127)</f>
        <v>0</v>
      </c>
      <c r="AH127" s="134">
        <f>IF(ISBLANK(Governance_Clauses_by_Source!AE127),0,$G127)</f>
        <v>0</v>
      </c>
      <c r="AI127" s="134">
        <f>IF(ISBLANK(Governance_Clauses_by_Source!AF127),0,$G127)</f>
        <v>0</v>
      </c>
      <c r="AJ127" s="134">
        <f>IF(ISBLANK(Governance_Clauses_by_Source!AG127),0,$G127)</f>
        <v>0</v>
      </c>
      <c r="AK127" s="134">
        <f>IF(ISBLANK(Governance_Clauses_by_Source!AH127),0,$G127)</f>
        <v>0</v>
      </c>
      <c r="AL127" s="134">
        <f>IF(ISBLANK(Governance_Clauses_by_Source!AI127),0,$G127)</f>
        <v>0</v>
      </c>
      <c r="AM127" s="134">
        <f>IF(ISBLANK(Governance_Clauses_by_Source!AJ127),0,$G127)</f>
        <v>0</v>
      </c>
      <c r="AN127" s="134">
        <f>IF(ISBLANK(Governance_Clauses_by_Source!AK127),0,$G127)</f>
        <v>0</v>
      </c>
      <c r="AO127" s="134">
        <f>IF(ISBLANK(Governance_Clauses_by_Source!AL127),0,$G127)</f>
        <v>0</v>
      </c>
      <c r="AP127" s="134">
        <f>IF(ISBLANK(Governance_Clauses_by_Source!AM127),0,$G127)</f>
        <v>0</v>
      </c>
      <c r="AQ127" s="134">
        <f>IF(ISBLANK(Governance_Clauses_by_Source!AN127),0,$G127)</f>
        <v>0</v>
      </c>
      <c r="AR127" s="134">
        <f>IF(ISBLANK(Governance_Clauses_by_Source!AO127),0,$G127)</f>
        <v>0</v>
      </c>
      <c r="AS127" s="134">
        <f>IF(ISBLANK(Governance_Clauses_by_Source!AP127),0,$G127)</f>
        <v>0</v>
      </c>
      <c r="AT127" s="134">
        <f>IF(ISBLANK(Governance_Clauses_by_Source!AQ127),0,$G127)</f>
        <v>0</v>
      </c>
      <c r="AU127" s="134">
        <f>IF(ISBLANK(Governance_Clauses_by_Source!AR127),0,$G127)</f>
        <v>0</v>
      </c>
      <c r="AV127" s="134">
        <f>IF(ISBLANK(Governance_Clauses_by_Source!AS127),0,$G127)</f>
        <v>0</v>
      </c>
      <c r="AW127" s="134">
        <f>IF(ISBLANK(Governance_Clauses_by_Source!AT127),0,$G127)</f>
        <v>0</v>
      </c>
      <c r="AX127" s="134">
        <f>IF(ISBLANK(Governance_Clauses_by_Source!AU127),0,$G127)</f>
        <v>0</v>
      </c>
      <c r="AY127" s="134">
        <f>IF(ISBLANK(Governance_Clauses_by_Source!AV127),0,$G127)</f>
        <v>0</v>
      </c>
      <c r="AZ127" s="134">
        <f>IF(ISBLANK(Governance_Clauses_by_Source!AW127),0,$G127)</f>
        <v>0</v>
      </c>
      <c r="BA127" s="134">
        <f>IF(ISBLANK(Governance_Clauses_by_Source!AX127),0,$G127)</f>
        <v>0</v>
      </c>
      <c r="BB127" s="134">
        <f>IF(ISBLANK(Governance_Clauses_by_Source!AY127),0,$G127)</f>
        <v>0</v>
      </c>
      <c r="BC127" s="134">
        <f>IF(ISBLANK(Governance_Clauses_by_Source!AZ127),0,$G127)</f>
        <v>0</v>
      </c>
      <c r="BD127" s="134">
        <f>IF(ISBLANK(Governance_Clauses_by_Source!BA127),0,$G127)</f>
        <v>0</v>
      </c>
      <c r="BE127" s="134">
        <f>IF(ISBLANK(Governance_Clauses_by_Source!BB127),0,$G127)</f>
        <v>0</v>
      </c>
      <c r="BF127" s="134">
        <f>IF(ISBLANK(Governance_Clauses_by_Source!BC127),0,$G127)</f>
        <v>0</v>
      </c>
      <c r="BG127" s="134">
        <f>IF(ISBLANK(Governance_Clauses_by_Source!BD127),0,$G127)</f>
        <v>0</v>
      </c>
      <c r="BH127" s="134">
        <f>IF(ISBLANK(Governance_Clauses_by_Source!BE127),0,$G127)</f>
        <v>0</v>
      </c>
      <c r="BI127" s="134">
        <f>IF(ISBLANK(Governance_Clauses_by_Source!BF127),0,$G127)</f>
        <v>0</v>
      </c>
      <c r="BJ127" s="134">
        <f>IF(ISBLANK(Governance_Clauses_by_Source!BG127),0,$G127)</f>
        <v>0</v>
      </c>
      <c r="BK127" s="134">
        <f>IF(ISBLANK(Governance_Clauses_by_Source!BH127),0,$G127)</f>
        <v>0</v>
      </c>
      <c r="BL127" s="134">
        <f>IF(ISBLANK(Governance_Clauses_by_Source!BI127),0,$G127)</f>
        <v>0</v>
      </c>
      <c r="BM127" s="134">
        <f>IF(ISBLANK(Governance_Clauses_by_Source!BJ127),0,$G127)</f>
        <v>0</v>
      </c>
      <c r="BN127" s="134">
        <f>IF(ISBLANK(Governance_Clauses_by_Source!BK127),0,$G127)</f>
        <v>0</v>
      </c>
      <c r="BO127" s="134">
        <f>IF(ISBLANK(Governance_Clauses_by_Source!BL127),0,$G127)</f>
        <v>0</v>
      </c>
      <c r="BP127" s="134">
        <f>IF(ISBLANK(Governance_Clauses_by_Source!BM127),0,$G127)</f>
        <v>0</v>
      </c>
      <c r="BQ127" s="134">
        <f>IF(ISBLANK(Governance_Clauses_by_Source!BN127),0,$G127)</f>
        <v>0</v>
      </c>
      <c r="BR127" s="134">
        <f>IF(ISBLANK(Governance_Clauses_by_Source!BO127),0,$G127)</f>
        <v>0</v>
      </c>
      <c r="BS127" s="134">
        <f>IF(ISBLANK(Governance_Clauses_by_Source!BP127),0,$G127)</f>
        <v>0</v>
      </c>
      <c r="BT127" s="134">
        <f>IF(ISBLANK(Governance_Clauses_by_Source!BQ127),0,$G127)</f>
        <v>0</v>
      </c>
      <c r="BU127" s="134">
        <f>IF(ISBLANK(Governance_Clauses_by_Source!BR127),0,$G127)</f>
        <v>0</v>
      </c>
      <c r="BV127" s="134">
        <f>IF(ISBLANK(Governance_Clauses_by_Source!BS127),0,$G127)</f>
        <v>0</v>
      </c>
      <c r="BW127" s="134">
        <f>IF(ISBLANK(Governance_Clauses_by_Source!BT127),0,$G127)</f>
        <v>0</v>
      </c>
      <c r="BX127" s="134">
        <f>IF(ISBLANK(Governance_Clauses_by_Source!BU127),0,$G127)</f>
        <v>0</v>
      </c>
      <c r="BY127" s="134">
        <f>IF(ISBLANK(Governance_Clauses_by_Source!BV127),0,$G127)</f>
        <v>0</v>
      </c>
      <c r="BZ127" s="134">
        <f>IF(ISBLANK(Governance_Clauses_by_Source!BW127),0,$G127)</f>
        <v>0</v>
      </c>
      <c r="CA127" s="134">
        <f>IF(ISBLANK(Governance_Clauses_by_Source!BX127),0,$G127)</f>
        <v>0</v>
      </c>
      <c r="CB127" s="134">
        <f>IF(ISBLANK(Governance_Clauses_by_Source!BY127),0,$G127)</f>
        <v>0</v>
      </c>
      <c r="CC127" s="134">
        <f>IF(ISBLANK(Governance_Clauses_by_Source!BZ127),0,$G127)</f>
        <v>0</v>
      </c>
      <c r="CD127" s="134">
        <f>IF(ISBLANK(Governance_Clauses_by_Source!CA127),0,$G127)</f>
        <v>0</v>
      </c>
      <c r="CE127" s="134">
        <f>IF(ISBLANK(Governance_Clauses_by_Source!CB127),0,$G127)</f>
        <v>0</v>
      </c>
      <c r="CF127" s="134">
        <f>IF(ISBLANK(Governance_Clauses_by_Source!CC127),0,$G127)</f>
        <v>0</v>
      </c>
      <c r="CG127" s="134">
        <f>IF(ISBLANK(Governance_Clauses_by_Source!CD127),0,$G127)</f>
        <v>0</v>
      </c>
      <c r="CH127" s="134">
        <f>IF(ISBLANK(Governance_Clauses_by_Source!CE127),0,$G127)</f>
        <v>0</v>
      </c>
      <c r="CI127" s="134">
        <f>IF(ISBLANK(Governance_Clauses_by_Source!CF127),0,$G127)</f>
        <v>0</v>
      </c>
      <c r="CJ127" s="134">
        <f>IF(ISBLANK(Governance_Clauses_by_Source!CG127),0,$G127)</f>
        <v>0</v>
      </c>
      <c r="CK127" s="134">
        <f>IF(ISBLANK(Governance_Clauses_by_Source!CH127),0,$G127)</f>
        <v>0</v>
      </c>
      <c r="CL127" s="134">
        <f>IF(ISBLANK(Governance_Clauses_by_Source!CI127),0,$G127)</f>
        <v>0</v>
      </c>
      <c r="CM127" s="134">
        <f>IF(ISBLANK(Governance_Clauses_by_Source!CJ127),0,$G127)</f>
        <v>0</v>
      </c>
      <c r="CN127" s="134">
        <f>IF(ISBLANK(Governance_Clauses_by_Source!CK127),0,$G127)</f>
        <v>0</v>
      </c>
      <c r="CO127" s="134">
        <f>IF(ISBLANK(Governance_Clauses_by_Source!CL127),0,$G127)</f>
        <v>0</v>
      </c>
      <c r="CP127" s="134">
        <f>IF(ISBLANK(Governance_Clauses_by_Source!CM127),0,$G127)</f>
        <v>0</v>
      </c>
      <c r="CQ127" s="151">
        <f>IF(ISBLANK(Governance_Clauses_by_Source!CN127),0,$G127)</f>
        <v>0</v>
      </c>
    </row>
    <row r="128" spans="1:95">
      <c r="A128" s="2" t="s">
        <v>279</v>
      </c>
      <c r="B128" s="2" t="s">
        <v>573</v>
      </c>
      <c r="C128" s="2" t="s">
        <v>368</v>
      </c>
      <c r="D128" s="2" t="s">
        <v>618</v>
      </c>
      <c r="E128" s="2">
        <f t="shared" si="16"/>
        <v>1</v>
      </c>
      <c r="F128" s="2">
        <v>5</v>
      </c>
      <c r="G128" s="2">
        <f t="shared" si="17"/>
        <v>0.45454545454545453</v>
      </c>
      <c r="H128" s="66" t="s">
        <v>846</v>
      </c>
      <c r="I128" s="120">
        <f>IF(ISBLANK(Governance_Clauses_by_Source!F128),0,G128)</f>
        <v>0</v>
      </c>
      <c r="J128" s="134">
        <f>IF(ISBLANK(Governance_Clauses_by_Source!G128),0,$G128)</f>
        <v>0</v>
      </c>
      <c r="K128" s="134">
        <f>IF(ISBLANK(Governance_Clauses_by_Source!H128),0,$G128)</f>
        <v>0</v>
      </c>
      <c r="L128" s="134">
        <f>IF(ISBLANK(Governance_Clauses_by_Source!I128),0,$G128)</f>
        <v>0</v>
      </c>
      <c r="M128" s="134">
        <f>IF(ISBLANK(Governance_Clauses_by_Source!J128),0,$G128)</f>
        <v>0</v>
      </c>
      <c r="N128" s="134">
        <f>IF(ISBLANK(Governance_Clauses_by_Source!K128),0,$G128)</f>
        <v>0</v>
      </c>
      <c r="O128" s="134">
        <f>IF(ISBLANK(Governance_Clauses_by_Source!L128),0,$G128)</f>
        <v>0</v>
      </c>
      <c r="P128" s="134">
        <f>IF(ISBLANK(Governance_Clauses_by_Source!M128),0,$G128)</f>
        <v>0</v>
      </c>
      <c r="Q128" s="134">
        <f>IF(ISBLANK(Governance_Clauses_by_Source!N128),0,$G128)</f>
        <v>0</v>
      </c>
      <c r="R128" s="134">
        <f>IF(ISBLANK(Governance_Clauses_by_Source!O128),0,$G128)</f>
        <v>0</v>
      </c>
      <c r="S128" s="134">
        <f>IF(ISBLANK(Governance_Clauses_by_Source!P128),0,$G128)</f>
        <v>0</v>
      </c>
      <c r="T128" s="134">
        <f>IF(ISBLANK(Governance_Clauses_by_Source!Q128),0,$G128)</f>
        <v>0</v>
      </c>
      <c r="U128" s="134">
        <f>IF(ISBLANK(Governance_Clauses_by_Source!R128),0,$G128)</f>
        <v>0</v>
      </c>
      <c r="V128" s="134">
        <f>IF(ISBLANK(Governance_Clauses_by_Source!S128),0,$G128)</f>
        <v>0</v>
      </c>
      <c r="W128" s="134">
        <f>IF(ISBLANK(Governance_Clauses_by_Source!T128),0,$G128)</f>
        <v>0</v>
      </c>
      <c r="X128" s="134">
        <f>IF(ISBLANK(Governance_Clauses_by_Source!U128),0,$G128)</f>
        <v>0</v>
      </c>
      <c r="Y128" s="134">
        <f>IF(ISBLANK(Governance_Clauses_by_Source!V128),0,$G128)</f>
        <v>0</v>
      </c>
      <c r="Z128" s="134">
        <f>IF(ISBLANK(Governance_Clauses_by_Source!W128),0,$G128)</f>
        <v>0</v>
      </c>
      <c r="AA128" s="134">
        <f>IF(ISBLANK(Governance_Clauses_by_Source!X128),0,$G128)</f>
        <v>0</v>
      </c>
      <c r="AB128" s="134">
        <f>IF(ISBLANK(Governance_Clauses_by_Source!Y128),0,$G128)</f>
        <v>0</v>
      </c>
      <c r="AC128" s="134">
        <f>IF(ISBLANK(Governance_Clauses_by_Source!Z128),0,$G128)</f>
        <v>0</v>
      </c>
      <c r="AD128" s="134">
        <f>IF(ISBLANK(Governance_Clauses_by_Source!AA128),0,$G128)</f>
        <v>0</v>
      </c>
      <c r="AE128" s="134">
        <f>IF(ISBLANK(Governance_Clauses_by_Source!AB128),0,$G128)</f>
        <v>0</v>
      </c>
      <c r="AF128" s="134">
        <f>IF(ISBLANK(Governance_Clauses_by_Source!AC128),0,$G128)</f>
        <v>0</v>
      </c>
      <c r="AG128" s="134">
        <f>IF(ISBLANK(Governance_Clauses_by_Source!AD128),0,$G128)</f>
        <v>0</v>
      </c>
      <c r="AH128" s="134">
        <f>IF(ISBLANK(Governance_Clauses_by_Source!AE128),0,$G128)*2*2</f>
        <v>1.8181818181818181</v>
      </c>
      <c r="AI128" s="134">
        <f>IF(ISBLANK(Governance_Clauses_by_Source!AF128),0,$G128)</f>
        <v>0</v>
      </c>
      <c r="AJ128" s="134">
        <f>IF(ISBLANK(Governance_Clauses_by_Source!AG128),0,$G128)</f>
        <v>0</v>
      </c>
      <c r="AK128" s="134">
        <f>IF(ISBLANK(Governance_Clauses_by_Source!AH128),0,$G128)</f>
        <v>0</v>
      </c>
      <c r="AL128" s="134">
        <f>IF(ISBLANK(Governance_Clauses_by_Source!AI128),0,$G128)</f>
        <v>0</v>
      </c>
      <c r="AM128" s="134">
        <f>IF(ISBLANK(Governance_Clauses_by_Source!AJ128),0,$G128)</f>
        <v>0</v>
      </c>
      <c r="AN128" s="134">
        <f>IF(ISBLANK(Governance_Clauses_by_Source!AK128),0,$G128)</f>
        <v>0</v>
      </c>
      <c r="AO128" s="134">
        <f>IF(ISBLANK(Governance_Clauses_by_Source!AL128),0,$G128)</f>
        <v>0</v>
      </c>
      <c r="AP128" s="134">
        <f>IF(ISBLANK(Governance_Clauses_by_Source!AM128),0,$G128)</f>
        <v>0</v>
      </c>
      <c r="AQ128" s="134">
        <f>IF(ISBLANK(Governance_Clauses_by_Source!AN128),0,$G128)</f>
        <v>0</v>
      </c>
      <c r="AR128" s="134">
        <f>IF(ISBLANK(Governance_Clauses_by_Source!AO128),0,$G128)</f>
        <v>0</v>
      </c>
      <c r="AS128" s="134">
        <f>IF(ISBLANK(Governance_Clauses_by_Source!AP128),0,$G128)</f>
        <v>0</v>
      </c>
      <c r="AT128" s="134">
        <f>IF(ISBLANK(Governance_Clauses_by_Source!AQ128),0,$G128)</f>
        <v>0</v>
      </c>
      <c r="AU128" s="134">
        <f>IF(ISBLANK(Governance_Clauses_by_Source!AR128),0,$G128)</f>
        <v>0</v>
      </c>
      <c r="AV128" s="134">
        <f>IF(ISBLANK(Governance_Clauses_by_Source!AS128),0,$G128)</f>
        <v>0</v>
      </c>
      <c r="AW128" s="134">
        <f>IF(ISBLANK(Governance_Clauses_by_Source!AT128),0,$G128)</f>
        <v>0</v>
      </c>
      <c r="AX128" s="134">
        <f>IF(ISBLANK(Governance_Clauses_by_Source!AU128),0,$G128)</f>
        <v>0</v>
      </c>
      <c r="AY128" s="134">
        <f>IF(ISBLANK(Governance_Clauses_by_Source!AV128),0,$G128)</f>
        <v>0</v>
      </c>
      <c r="AZ128" s="134">
        <f>IF(ISBLANK(Governance_Clauses_by_Source!AW128),0,$G128)</f>
        <v>0</v>
      </c>
      <c r="BA128" s="134">
        <f>IF(ISBLANK(Governance_Clauses_by_Source!AX128),0,$G128)</f>
        <v>0</v>
      </c>
      <c r="BB128" s="134">
        <f>IF(ISBLANK(Governance_Clauses_by_Source!AY128),0,$G128)</f>
        <v>0</v>
      </c>
      <c r="BC128" s="134">
        <f>IF(ISBLANK(Governance_Clauses_by_Source!AZ128),0,$G128)</f>
        <v>0</v>
      </c>
      <c r="BD128" s="134">
        <f>IF(ISBLANK(Governance_Clauses_by_Source!BA128),0,$G128)</f>
        <v>0</v>
      </c>
      <c r="BE128" s="134">
        <f>IF(ISBLANK(Governance_Clauses_by_Source!BB128),0,$G128)</f>
        <v>0</v>
      </c>
      <c r="BF128" s="134">
        <f>IF(ISBLANK(Governance_Clauses_by_Source!BC128),0,$G128)</f>
        <v>0</v>
      </c>
      <c r="BG128" s="134">
        <f>IF(ISBLANK(Governance_Clauses_by_Source!BD128),0,$G128)</f>
        <v>0</v>
      </c>
      <c r="BH128" s="134">
        <f>IF(ISBLANK(Governance_Clauses_by_Source!BE128),0,$G128)</f>
        <v>0</v>
      </c>
      <c r="BI128" s="134">
        <f>IF(ISBLANK(Governance_Clauses_by_Source!BF128),0,$G128)</f>
        <v>0</v>
      </c>
      <c r="BJ128" s="134">
        <f>IF(ISBLANK(Governance_Clauses_by_Source!BG128),0,$G128)</f>
        <v>0</v>
      </c>
      <c r="BK128" s="134">
        <f>IF(ISBLANK(Governance_Clauses_by_Source!BH128),0,$G128)</f>
        <v>0</v>
      </c>
      <c r="BL128" s="134">
        <f>IF(ISBLANK(Governance_Clauses_by_Source!BI128),0,$G128)</f>
        <v>0</v>
      </c>
      <c r="BM128" s="134">
        <f>IF(ISBLANK(Governance_Clauses_by_Source!BJ128),0,$G128)</f>
        <v>0</v>
      </c>
      <c r="BN128" s="134">
        <f>IF(ISBLANK(Governance_Clauses_by_Source!BK128),0,$G128)</f>
        <v>0</v>
      </c>
      <c r="BO128" s="134">
        <f>IF(ISBLANK(Governance_Clauses_by_Source!BL128),0,$G128)</f>
        <v>0</v>
      </c>
      <c r="BP128" s="134">
        <f>IF(ISBLANK(Governance_Clauses_by_Source!BM128),0,$G128)</f>
        <v>0</v>
      </c>
      <c r="BQ128" s="134">
        <f>IF(ISBLANK(Governance_Clauses_by_Source!BN128),0,$G128)</f>
        <v>0</v>
      </c>
      <c r="BR128" s="134">
        <f>IF(ISBLANK(Governance_Clauses_by_Source!BO128),0,$G128)</f>
        <v>0</v>
      </c>
      <c r="BS128" s="134">
        <f>IF(ISBLANK(Governance_Clauses_by_Source!BP128),0,$G128)</f>
        <v>0</v>
      </c>
      <c r="BT128" s="134">
        <f>IF(ISBLANK(Governance_Clauses_by_Source!BQ128),0,$G128)</f>
        <v>0</v>
      </c>
      <c r="BU128" s="134">
        <f>IF(ISBLANK(Governance_Clauses_by_Source!BR128),0,$G128)</f>
        <v>0</v>
      </c>
      <c r="BV128" s="134">
        <f>IF(ISBLANK(Governance_Clauses_by_Source!BS128),0,$G128)</f>
        <v>0</v>
      </c>
      <c r="BW128" s="134">
        <f>IF(ISBLANK(Governance_Clauses_by_Source!BT128),0,$G128)</f>
        <v>0</v>
      </c>
      <c r="BX128" s="134">
        <f>IF(ISBLANK(Governance_Clauses_by_Source!BU128),0,$G128)</f>
        <v>0</v>
      </c>
      <c r="BY128" s="134">
        <f>IF(ISBLANK(Governance_Clauses_by_Source!BV128),0,$G128)</f>
        <v>0</v>
      </c>
      <c r="BZ128" s="134">
        <f>IF(ISBLANK(Governance_Clauses_by_Source!BW128),0,$G128)</f>
        <v>0</v>
      </c>
      <c r="CA128" s="134">
        <f>IF(ISBLANK(Governance_Clauses_by_Source!BX128),0,$G128)</f>
        <v>0</v>
      </c>
      <c r="CB128" s="134">
        <f>IF(ISBLANK(Governance_Clauses_by_Source!BY128),0,$G128)</f>
        <v>0</v>
      </c>
      <c r="CC128" s="134">
        <f>IF(ISBLANK(Governance_Clauses_by_Source!BZ128),0,$G128)</f>
        <v>0</v>
      </c>
      <c r="CD128" s="134">
        <f>IF(ISBLANK(Governance_Clauses_by_Source!CA128),0,$G128)</f>
        <v>0</v>
      </c>
      <c r="CE128" s="134">
        <f>IF(ISBLANK(Governance_Clauses_by_Source!CB128),0,$G128)</f>
        <v>0</v>
      </c>
      <c r="CF128" s="134">
        <f>IF(ISBLANK(Governance_Clauses_by_Source!CC128),0,$G128)</f>
        <v>0</v>
      </c>
      <c r="CG128" s="134">
        <f>IF(ISBLANK(Governance_Clauses_by_Source!CD128),0,$G128)</f>
        <v>0</v>
      </c>
      <c r="CH128" s="134">
        <f>IF(ISBLANK(Governance_Clauses_by_Source!CE128),0,$G128)</f>
        <v>0</v>
      </c>
      <c r="CI128" s="134">
        <f>IF(ISBLANK(Governance_Clauses_by_Source!CF128),0,$G128)</f>
        <v>0</v>
      </c>
      <c r="CJ128" s="134">
        <f>IF(ISBLANK(Governance_Clauses_by_Source!CG128),0,$G128)</f>
        <v>0</v>
      </c>
      <c r="CK128" s="134">
        <f>IF(ISBLANK(Governance_Clauses_by_Source!CH128),0,$G128)</f>
        <v>0</v>
      </c>
      <c r="CL128" s="134">
        <f>IF(ISBLANK(Governance_Clauses_by_Source!CI128),0,$G128)</f>
        <v>0</v>
      </c>
      <c r="CM128" s="134">
        <f>IF(ISBLANK(Governance_Clauses_by_Source!CJ128),0,$G128)</f>
        <v>0</v>
      </c>
      <c r="CN128" s="134">
        <f>IF(ISBLANK(Governance_Clauses_by_Source!CK128),0,$G128)</f>
        <v>0</v>
      </c>
      <c r="CO128" s="134">
        <f>IF(ISBLANK(Governance_Clauses_by_Source!CL128),0,$G128)</f>
        <v>0</v>
      </c>
      <c r="CP128" s="134">
        <f>IF(ISBLANK(Governance_Clauses_by_Source!CM128),0,$G128)</f>
        <v>0</v>
      </c>
      <c r="CQ128" s="151">
        <f>IF(ISBLANK(Governance_Clauses_by_Source!CN128),0,$G128)</f>
        <v>0</v>
      </c>
    </row>
    <row r="129" spans="1:95">
      <c r="A129" s="2" t="s">
        <v>279</v>
      </c>
      <c r="B129" s="2" t="s">
        <v>565</v>
      </c>
      <c r="C129" s="2" t="s">
        <v>273</v>
      </c>
      <c r="D129" s="2" t="s">
        <v>354</v>
      </c>
      <c r="E129" s="2">
        <f t="shared" si="16"/>
        <v>1</v>
      </c>
      <c r="F129" s="2">
        <v>5</v>
      </c>
      <c r="G129" s="2">
        <f t="shared" si="17"/>
        <v>0.45454545454545453</v>
      </c>
      <c r="H129" s="3" t="s">
        <v>411</v>
      </c>
      <c r="I129" s="120">
        <f>IF(ISBLANK(Governance_Clauses_by_Source!F129),0,G129)</f>
        <v>0</v>
      </c>
      <c r="J129" s="134">
        <f>IF(ISBLANK(Governance_Clauses_by_Source!G129),0,$G129)</f>
        <v>0</v>
      </c>
      <c r="K129" s="134">
        <f>IF(ISBLANK(Governance_Clauses_by_Source!H129),0,$G129)</f>
        <v>0</v>
      </c>
      <c r="L129" s="134">
        <f>IF(ISBLANK(Governance_Clauses_by_Source!I129),0,$G129)</f>
        <v>0</v>
      </c>
      <c r="M129" s="134">
        <f>IF(ISBLANK(Governance_Clauses_by_Source!J129),0,$G129)</f>
        <v>0</v>
      </c>
      <c r="N129" s="134">
        <f>IF(ISBLANK(Governance_Clauses_by_Source!K129),0,$G129)</f>
        <v>0</v>
      </c>
      <c r="O129" s="134">
        <f>IF(ISBLANK(Governance_Clauses_by_Source!L129),0,$G129)*2*2</f>
        <v>1.8181818181818181</v>
      </c>
      <c r="P129" s="134">
        <f>IF(ISBLANK(Governance_Clauses_by_Source!M129),0,$G129)</f>
        <v>0</v>
      </c>
      <c r="Q129" s="134">
        <f>IF(ISBLANK(Governance_Clauses_by_Source!N129),0,$G129)</f>
        <v>0</v>
      </c>
      <c r="R129" s="134">
        <f>IF(ISBLANK(Governance_Clauses_by_Source!O129),0,$G129)</f>
        <v>0</v>
      </c>
      <c r="S129" s="134">
        <f>IF(ISBLANK(Governance_Clauses_by_Source!P129),0,$G129)</f>
        <v>0</v>
      </c>
      <c r="T129" s="134">
        <f>IF(ISBLANK(Governance_Clauses_by_Source!Q129),0,$G129)</f>
        <v>0</v>
      </c>
      <c r="U129" s="134">
        <f>IF(ISBLANK(Governance_Clauses_by_Source!R129),0,$G129)</f>
        <v>0</v>
      </c>
      <c r="V129" s="134">
        <f>IF(ISBLANK(Governance_Clauses_by_Source!S129),0,$G129)</f>
        <v>0</v>
      </c>
      <c r="W129" s="134">
        <f>IF(ISBLANK(Governance_Clauses_by_Source!T129),0,$G129)</f>
        <v>0</v>
      </c>
      <c r="X129" s="134">
        <f>IF(ISBLANK(Governance_Clauses_by_Source!U129),0,$G129)</f>
        <v>0</v>
      </c>
      <c r="Y129" s="134">
        <f>IF(ISBLANK(Governance_Clauses_by_Source!V129),0,$G129)</f>
        <v>0</v>
      </c>
      <c r="Z129" s="134">
        <f>IF(ISBLANK(Governance_Clauses_by_Source!W129),0,$G129)</f>
        <v>0</v>
      </c>
      <c r="AA129" s="134">
        <f>IF(ISBLANK(Governance_Clauses_by_Source!X129),0,$G129)</f>
        <v>0</v>
      </c>
      <c r="AB129" s="134">
        <f>IF(ISBLANK(Governance_Clauses_by_Source!Y129),0,$G129)</f>
        <v>0</v>
      </c>
      <c r="AC129" s="134">
        <f>IF(ISBLANK(Governance_Clauses_by_Source!Z129),0,$G129)</f>
        <v>0</v>
      </c>
      <c r="AD129" s="134">
        <f>IF(ISBLANK(Governance_Clauses_by_Source!AA129),0,$G129)</f>
        <v>0</v>
      </c>
      <c r="AE129" s="134">
        <f>IF(ISBLANK(Governance_Clauses_by_Source!AB129),0,$G129)</f>
        <v>0</v>
      </c>
      <c r="AF129" s="134">
        <f>IF(ISBLANK(Governance_Clauses_by_Source!AC129),0,$G129)</f>
        <v>0</v>
      </c>
      <c r="AG129" s="134">
        <f>IF(ISBLANK(Governance_Clauses_by_Source!AD129),0,$G129)</f>
        <v>0</v>
      </c>
      <c r="AH129" s="134">
        <f>IF(ISBLANK(Governance_Clauses_by_Source!AE129),0,$G129)</f>
        <v>0</v>
      </c>
      <c r="AI129" s="134">
        <f>IF(ISBLANK(Governance_Clauses_by_Source!AF129),0,$G129)</f>
        <v>0</v>
      </c>
      <c r="AJ129" s="134">
        <f>IF(ISBLANK(Governance_Clauses_by_Source!AG129),0,$G129)</f>
        <v>0</v>
      </c>
      <c r="AK129" s="134">
        <f>IF(ISBLANK(Governance_Clauses_by_Source!AH129),0,$G129)</f>
        <v>0</v>
      </c>
      <c r="AL129" s="134">
        <f>IF(ISBLANK(Governance_Clauses_by_Source!AI129),0,$G129)</f>
        <v>0</v>
      </c>
      <c r="AM129" s="134">
        <f>IF(ISBLANK(Governance_Clauses_by_Source!AJ129),0,$G129)</f>
        <v>0</v>
      </c>
      <c r="AN129" s="134">
        <f>IF(ISBLANK(Governance_Clauses_by_Source!AK129),0,$G129)</f>
        <v>0</v>
      </c>
      <c r="AO129" s="134">
        <f>IF(ISBLANK(Governance_Clauses_by_Source!AL129),0,$G129)</f>
        <v>0</v>
      </c>
      <c r="AP129" s="134">
        <f>IF(ISBLANK(Governance_Clauses_by_Source!AM129),0,$G129)</f>
        <v>0</v>
      </c>
      <c r="AQ129" s="134">
        <f>IF(ISBLANK(Governance_Clauses_by_Source!AN129),0,$G129)</f>
        <v>0</v>
      </c>
      <c r="AR129" s="134">
        <f>IF(ISBLANK(Governance_Clauses_by_Source!AO129),0,$G129)</f>
        <v>0</v>
      </c>
      <c r="AS129" s="134">
        <f>IF(ISBLANK(Governance_Clauses_by_Source!AP129),0,$G129)</f>
        <v>0</v>
      </c>
      <c r="AT129" s="134">
        <f>IF(ISBLANK(Governance_Clauses_by_Source!AQ129),0,$G129)</f>
        <v>0</v>
      </c>
      <c r="AU129" s="134">
        <f>IF(ISBLANK(Governance_Clauses_by_Source!AR129),0,$G129)</f>
        <v>0</v>
      </c>
      <c r="AV129" s="134">
        <f>IF(ISBLANK(Governance_Clauses_by_Source!AS129),0,$G129)</f>
        <v>0</v>
      </c>
      <c r="AW129" s="134">
        <f>IF(ISBLANK(Governance_Clauses_by_Source!AT129),0,$G129)</f>
        <v>0</v>
      </c>
      <c r="AX129" s="134">
        <f>IF(ISBLANK(Governance_Clauses_by_Source!AU129),0,$G129)</f>
        <v>0</v>
      </c>
      <c r="AY129" s="134">
        <f>IF(ISBLANK(Governance_Clauses_by_Source!AV129),0,$G129)</f>
        <v>0</v>
      </c>
      <c r="AZ129" s="134">
        <f>IF(ISBLANK(Governance_Clauses_by_Source!AW129),0,$G129)</f>
        <v>0</v>
      </c>
      <c r="BA129" s="134">
        <f>IF(ISBLANK(Governance_Clauses_by_Source!AX129),0,$G129)</f>
        <v>0</v>
      </c>
      <c r="BB129" s="134">
        <f>IF(ISBLANK(Governance_Clauses_by_Source!AY129),0,$G129)</f>
        <v>0</v>
      </c>
      <c r="BC129" s="134">
        <f>IF(ISBLANK(Governance_Clauses_by_Source!AZ129),0,$G129)</f>
        <v>0</v>
      </c>
      <c r="BD129" s="134">
        <f>IF(ISBLANK(Governance_Clauses_by_Source!BA129),0,$G129)</f>
        <v>0</v>
      </c>
      <c r="BE129" s="134">
        <f>IF(ISBLANK(Governance_Clauses_by_Source!BB129),0,$G129)</f>
        <v>0</v>
      </c>
      <c r="BF129" s="134">
        <f>IF(ISBLANK(Governance_Clauses_by_Source!BC129),0,$G129)</f>
        <v>0</v>
      </c>
      <c r="BG129" s="134">
        <f>IF(ISBLANK(Governance_Clauses_by_Source!BD129),0,$G129)</f>
        <v>0</v>
      </c>
      <c r="BH129" s="134">
        <f>IF(ISBLANK(Governance_Clauses_by_Source!BE129),0,$G129)</f>
        <v>0</v>
      </c>
      <c r="BI129" s="134">
        <f>IF(ISBLANK(Governance_Clauses_by_Source!BF129),0,$G129)</f>
        <v>0</v>
      </c>
      <c r="BJ129" s="134">
        <f>IF(ISBLANK(Governance_Clauses_by_Source!BG129),0,$G129)</f>
        <v>0</v>
      </c>
      <c r="BK129" s="134">
        <f>IF(ISBLANK(Governance_Clauses_by_Source!BH129),0,$G129)</f>
        <v>0</v>
      </c>
      <c r="BL129" s="134">
        <f>IF(ISBLANK(Governance_Clauses_by_Source!BI129),0,$G129)</f>
        <v>0</v>
      </c>
      <c r="BM129" s="134">
        <f>IF(ISBLANK(Governance_Clauses_by_Source!BJ129),0,$G129)</f>
        <v>0</v>
      </c>
      <c r="BN129" s="134">
        <f>IF(ISBLANK(Governance_Clauses_by_Source!BK129),0,$G129)</f>
        <v>0</v>
      </c>
      <c r="BO129" s="134">
        <f>IF(ISBLANK(Governance_Clauses_by_Source!BL129),0,$G129)</f>
        <v>0</v>
      </c>
      <c r="BP129" s="134">
        <f>IF(ISBLANK(Governance_Clauses_by_Source!BM129),0,$G129)</f>
        <v>0</v>
      </c>
      <c r="BQ129" s="134">
        <f>IF(ISBLANK(Governance_Clauses_by_Source!BN129),0,$G129)</f>
        <v>0</v>
      </c>
      <c r="BR129" s="134">
        <f>IF(ISBLANK(Governance_Clauses_by_Source!BO129),0,$G129)</f>
        <v>0</v>
      </c>
      <c r="BS129" s="134">
        <f>IF(ISBLANK(Governance_Clauses_by_Source!BP129),0,$G129)</f>
        <v>0</v>
      </c>
      <c r="BT129" s="134">
        <f>IF(ISBLANK(Governance_Clauses_by_Source!BQ129),0,$G129)</f>
        <v>0</v>
      </c>
      <c r="BU129" s="134">
        <f>IF(ISBLANK(Governance_Clauses_by_Source!BR129),0,$G129)</f>
        <v>0</v>
      </c>
      <c r="BV129" s="134">
        <f>IF(ISBLANK(Governance_Clauses_by_Source!BS129),0,$G129)</f>
        <v>0</v>
      </c>
      <c r="BW129" s="134">
        <f>IF(ISBLANK(Governance_Clauses_by_Source!BT129),0,$G129)</f>
        <v>0</v>
      </c>
      <c r="BX129" s="134">
        <f>IF(ISBLANK(Governance_Clauses_by_Source!BU129),0,$G129)</f>
        <v>0</v>
      </c>
      <c r="BY129" s="134">
        <f>IF(ISBLANK(Governance_Clauses_by_Source!BV129),0,$G129)</f>
        <v>0</v>
      </c>
      <c r="BZ129" s="134">
        <f>IF(ISBLANK(Governance_Clauses_by_Source!BW129),0,$G129)</f>
        <v>0</v>
      </c>
      <c r="CA129" s="134">
        <f>IF(ISBLANK(Governance_Clauses_by_Source!BX129),0,$G129)</f>
        <v>0</v>
      </c>
      <c r="CB129" s="134">
        <f>IF(ISBLANK(Governance_Clauses_by_Source!BY129),0,$G129)</f>
        <v>0</v>
      </c>
      <c r="CC129" s="134">
        <f>IF(ISBLANK(Governance_Clauses_by_Source!BZ129),0,$G129)</f>
        <v>0</v>
      </c>
      <c r="CD129" s="134">
        <f>IF(ISBLANK(Governance_Clauses_by_Source!CA129),0,$G129)</f>
        <v>0</v>
      </c>
      <c r="CE129" s="134">
        <f>IF(ISBLANK(Governance_Clauses_by_Source!CB129),0,$G129)</f>
        <v>0</v>
      </c>
      <c r="CF129" s="134">
        <f>IF(ISBLANK(Governance_Clauses_by_Source!CC129),0,$G129)</f>
        <v>0</v>
      </c>
      <c r="CG129" s="134">
        <f>IF(ISBLANK(Governance_Clauses_by_Source!CD129),0,$G129)</f>
        <v>0</v>
      </c>
      <c r="CH129" s="134">
        <f>IF(ISBLANK(Governance_Clauses_by_Source!CE129),0,$G129)</f>
        <v>0</v>
      </c>
      <c r="CI129" s="134">
        <f>IF(ISBLANK(Governance_Clauses_by_Source!CF129),0,$G129)</f>
        <v>0</v>
      </c>
      <c r="CJ129" s="134">
        <f>IF(ISBLANK(Governance_Clauses_by_Source!CG129),0,$G129)</f>
        <v>0</v>
      </c>
      <c r="CK129" s="134">
        <f>IF(ISBLANK(Governance_Clauses_by_Source!CH129),0,$G129)</f>
        <v>0</v>
      </c>
      <c r="CL129" s="134">
        <f>IF(ISBLANK(Governance_Clauses_by_Source!CI129),0,$G129)</f>
        <v>0</v>
      </c>
      <c r="CM129" s="134">
        <f>IF(ISBLANK(Governance_Clauses_by_Source!CJ129),0,$G129)</f>
        <v>0</v>
      </c>
      <c r="CN129" s="134">
        <f>IF(ISBLANK(Governance_Clauses_by_Source!CK129),0,$G129)</f>
        <v>0</v>
      </c>
      <c r="CO129" s="134">
        <f>IF(ISBLANK(Governance_Clauses_by_Source!CL129),0,$G129)</f>
        <v>0</v>
      </c>
      <c r="CP129" s="134">
        <f>IF(ISBLANK(Governance_Clauses_by_Source!CM129),0,$G129)</f>
        <v>0</v>
      </c>
      <c r="CQ129" s="151">
        <f>IF(ISBLANK(Governance_Clauses_by_Source!CN129),0,$G129)</f>
        <v>0</v>
      </c>
    </row>
    <row r="130" spans="1:95">
      <c r="A130" s="2" t="s">
        <v>279</v>
      </c>
      <c r="B130" s="2" t="s">
        <v>565</v>
      </c>
      <c r="C130" s="2" t="s">
        <v>365</v>
      </c>
      <c r="D130" s="2" t="s">
        <v>618</v>
      </c>
      <c r="E130" s="2">
        <f t="shared" si="16"/>
        <v>3</v>
      </c>
      <c r="F130" s="2">
        <v>5</v>
      </c>
      <c r="G130" s="2">
        <f t="shared" si="17"/>
        <v>0.45454545454545453</v>
      </c>
      <c r="H130" s="3" t="s">
        <v>369</v>
      </c>
      <c r="I130" s="120">
        <f>IF(ISBLANK(Governance_Clauses_by_Source!F130),0,G130)</f>
        <v>0</v>
      </c>
      <c r="J130" s="134">
        <f>IF(ISBLANK(Governance_Clauses_by_Source!G130),0,$G130)</f>
        <v>0</v>
      </c>
      <c r="K130" s="134">
        <f>IF(ISBLANK(Governance_Clauses_by_Source!H130),0,$G130)</f>
        <v>0</v>
      </c>
      <c r="L130" s="134">
        <f>IF(ISBLANK(Governance_Clauses_by_Source!I130),0,$G130)</f>
        <v>0</v>
      </c>
      <c r="M130" s="134">
        <f>IF(ISBLANK(Governance_Clauses_by_Source!J130),0,$G130)</f>
        <v>0</v>
      </c>
      <c r="N130" s="134">
        <f>IF(ISBLANK(Governance_Clauses_by_Source!K130),0,$G130)</f>
        <v>0</v>
      </c>
      <c r="O130" s="134">
        <f>IF(ISBLANK(Governance_Clauses_by_Source!L130),0,$G130)*2*2</f>
        <v>1.8181818181818181</v>
      </c>
      <c r="P130" s="134">
        <f>IF(ISBLANK(Governance_Clauses_by_Source!M130),0,$G130)</f>
        <v>0</v>
      </c>
      <c r="Q130" s="134">
        <f>IF(ISBLANK(Governance_Clauses_by_Source!N130),0,$G130)*2.5*1</f>
        <v>1.1363636363636362</v>
      </c>
      <c r="R130" s="134">
        <f>IF(ISBLANK(Governance_Clauses_by_Source!O130),0,$G130)</f>
        <v>0</v>
      </c>
      <c r="S130" s="134">
        <f>IF(ISBLANK(Governance_Clauses_by_Source!P130),0,$G130)</f>
        <v>0</v>
      </c>
      <c r="T130" s="134">
        <f>IF(ISBLANK(Governance_Clauses_by_Source!Q130),0,$G130)*1.5*1.5</f>
        <v>1.0227272727272727</v>
      </c>
      <c r="U130" s="134">
        <f>IF(ISBLANK(Governance_Clauses_by_Source!R130),0,$G130)*1.5*1.5</f>
        <v>0</v>
      </c>
      <c r="V130" s="134">
        <f>IF(ISBLANK(Governance_Clauses_by_Source!S130),0,$G130)</f>
        <v>0</v>
      </c>
      <c r="W130" s="134">
        <f>IF(ISBLANK(Governance_Clauses_by_Source!T130),0,$G130)</f>
        <v>0</v>
      </c>
      <c r="X130" s="134">
        <f>IF(ISBLANK(Governance_Clauses_by_Source!U130),0,$G130)</f>
        <v>0</v>
      </c>
      <c r="Y130" s="134">
        <f>IF(ISBLANK(Governance_Clauses_by_Source!V130),0,$G130)</f>
        <v>0</v>
      </c>
      <c r="Z130" s="134">
        <f>IF(ISBLANK(Governance_Clauses_by_Source!W130),0,$G130)</f>
        <v>0</v>
      </c>
      <c r="AA130" s="134">
        <f>IF(ISBLANK(Governance_Clauses_by_Source!X130),0,$G130)</f>
        <v>0</v>
      </c>
      <c r="AB130" s="134">
        <f>IF(ISBLANK(Governance_Clauses_by_Source!Y130),0,$G130)</f>
        <v>0</v>
      </c>
      <c r="AC130" s="134">
        <f>IF(ISBLANK(Governance_Clauses_by_Source!Z130),0,$G130)</f>
        <v>0</v>
      </c>
      <c r="AD130" s="134">
        <f>IF(ISBLANK(Governance_Clauses_by_Source!AA130),0,$G130)</f>
        <v>0</v>
      </c>
      <c r="AE130" s="134">
        <f>IF(ISBLANK(Governance_Clauses_by_Source!AB130),0,$G130)</f>
        <v>0</v>
      </c>
      <c r="AF130" s="134">
        <f>IF(ISBLANK(Governance_Clauses_by_Source!AC130),0,$G130)</f>
        <v>0</v>
      </c>
      <c r="AG130" s="134">
        <f>IF(ISBLANK(Governance_Clauses_by_Source!AD130),0,$G130)</f>
        <v>0</v>
      </c>
      <c r="AH130" s="134">
        <f>IF(ISBLANK(Governance_Clauses_by_Source!AE130),0,$G130)</f>
        <v>0</v>
      </c>
      <c r="AI130" s="134">
        <f>IF(ISBLANK(Governance_Clauses_by_Source!AF130),0,$G130)</f>
        <v>0</v>
      </c>
      <c r="AJ130" s="134">
        <f>IF(ISBLANK(Governance_Clauses_by_Source!AG130),0,$G130)</f>
        <v>0</v>
      </c>
      <c r="AK130" s="134">
        <f>IF(ISBLANK(Governance_Clauses_by_Source!AH130),0,$G130)</f>
        <v>0</v>
      </c>
      <c r="AL130" s="134">
        <f>IF(ISBLANK(Governance_Clauses_by_Source!AI130),0,$G130)</f>
        <v>0</v>
      </c>
      <c r="AM130" s="134">
        <f>IF(ISBLANK(Governance_Clauses_by_Source!AJ130),0,$G130)</f>
        <v>0</v>
      </c>
      <c r="AN130" s="134">
        <f>IF(ISBLANK(Governance_Clauses_by_Source!AK130),0,$G130)</f>
        <v>0</v>
      </c>
      <c r="AO130" s="134">
        <f>IF(ISBLANK(Governance_Clauses_by_Source!AL130),0,$G130)</f>
        <v>0</v>
      </c>
      <c r="AP130" s="134">
        <f>IF(ISBLANK(Governance_Clauses_by_Source!AM130),0,$G130)</f>
        <v>0</v>
      </c>
      <c r="AQ130" s="134">
        <f>IF(ISBLANK(Governance_Clauses_by_Source!AN130),0,$G130)</f>
        <v>0</v>
      </c>
      <c r="AR130" s="134">
        <f>IF(ISBLANK(Governance_Clauses_by_Source!AO130),0,$G130)</f>
        <v>0</v>
      </c>
      <c r="AS130" s="134">
        <f>IF(ISBLANK(Governance_Clauses_by_Source!AP130),0,$G130)</f>
        <v>0</v>
      </c>
      <c r="AT130" s="134">
        <f>IF(ISBLANK(Governance_Clauses_by_Source!AQ130),0,$G130)</f>
        <v>0</v>
      </c>
      <c r="AU130" s="134">
        <f>IF(ISBLANK(Governance_Clauses_by_Source!AR130),0,$G130)</f>
        <v>0</v>
      </c>
      <c r="AV130" s="134">
        <f>IF(ISBLANK(Governance_Clauses_by_Source!AS130),0,$G130)</f>
        <v>0</v>
      </c>
      <c r="AW130" s="134">
        <f>IF(ISBLANK(Governance_Clauses_by_Source!AT130),0,$G130)</f>
        <v>0</v>
      </c>
      <c r="AX130" s="134">
        <f>IF(ISBLANK(Governance_Clauses_by_Source!AU130),0,$G130)</f>
        <v>0</v>
      </c>
      <c r="AY130" s="134">
        <f>IF(ISBLANK(Governance_Clauses_by_Source!AV130),0,$G130)</f>
        <v>0</v>
      </c>
      <c r="AZ130" s="134">
        <f>IF(ISBLANK(Governance_Clauses_by_Source!AW130),0,$G130)</f>
        <v>0</v>
      </c>
      <c r="BA130" s="134">
        <f>IF(ISBLANK(Governance_Clauses_by_Source!AX130),0,$G130)</f>
        <v>0</v>
      </c>
      <c r="BB130" s="134">
        <f>IF(ISBLANK(Governance_Clauses_by_Source!AY130),0,$G130)</f>
        <v>0</v>
      </c>
      <c r="BC130" s="134">
        <f>IF(ISBLANK(Governance_Clauses_by_Source!AZ130),0,$G130)</f>
        <v>0</v>
      </c>
      <c r="BD130" s="134">
        <f>IF(ISBLANK(Governance_Clauses_by_Source!BA130),0,$G130)</f>
        <v>0</v>
      </c>
      <c r="BE130" s="134">
        <f>IF(ISBLANK(Governance_Clauses_by_Source!BB130),0,$G130)</f>
        <v>0</v>
      </c>
      <c r="BF130" s="134">
        <f>IF(ISBLANK(Governance_Clauses_by_Source!BC130),0,$G130)</f>
        <v>0</v>
      </c>
      <c r="BG130" s="134">
        <f>IF(ISBLANK(Governance_Clauses_by_Source!BD130),0,$G130)</f>
        <v>0</v>
      </c>
      <c r="BH130" s="134">
        <f>IF(ISBLANK(Governance_Clauses_by_Source!BE130),0,$G130)</f>
        <v>0</v>
      </c>
      <c r="BI130" s="134">
        <f>IF(ISBLANK(Governance_Clauses_by_Source!BF130),0,$G130)</f>
        <v>0</v>
      </c>
      <c r="BJ130" s="134">
        <f>IF(ISBLANK(Governance_Clauses_by_Source!BG130),0,$G130)</f>
        <v>0</v>
      </c>
      <c r="BK130" s="134">
        <f>IF(ISBLANK(Governance_Clauses_by_Source!BH130),0,$G130)</f>
        <v>0</v>
      </c>
      <c r="BL130" s="134">
        <f>IF(ISBLANK(Governance_Clauses_by_Source!BI130),0,$G130)</f>
        <v>0</v>
      </c>
      <c r="BM130" s="134">
        <f>IF(ISBLANK(Governance_Clauses_by_Source!BJ130),0,$G130)</f>
        <v>0</v>
      </c>
      <c r="BN130" s="134">
        <f>IF(ISBLANK(Governance_Clauses_by_Source!BK130),0,$G130)</f>
        <v>0</v>
      </c>
      <c r="BO130" s="134">
        <f>IF(ISBLANK(Governance_Clauses_by_Source!BL130),0,$G130)</f>
        <v>0</v>
      </c>
      <c r="BP130" s="134">
        <f>IF(ISBLANK(Governance_Clauses_by_Source!BM130),0,$G130)</f>
        <v>0</v>
      </c>
      <c r="BQ130" s="134">
        <f>IF(ISBLANK(Governance_Clauses_by_Source!BN130),0,$G130)</f>
        <v>0</v>
      </c>
      <c r="BR130" s="134">
        <f>IF(ISBLANK(Governance_Clauses_by_Source!BO130),0,$G130)</f>
        <v>0</v>
      </c>
      <c r="BS130" s="134">
        <f>IF(ISBLANK(Governance_Clauses_by_Source!BP130),0,$G130)</f>
        <v>0</v>
      </c>
      <c r="BT130" s="134">
        <f>IF(ISBLANK(Governance_Clauses_by_Source!BQ130),0,$G130)</f>
        <v>0</v>
      </c>
      <c r="BU130" s="134">
        <f>IF(ISBLANK(Governance_Clauses_by_Source!BR130),0,$G130)</f>
        <v>0</v>
      </c>
      <c r="BV130" s="134">
        <f>IF(ISBLANK(Governance_Clauses_by_Source!BS130),0,$G130)</f>
        <v>0</v>
      </c>
      <c r="BW130" s="134">
        <f>IF(ISBLANK(Governance_Clauses_by_Source!BT130),0,$G130)</f>
        <v>0</v>
      </c>
      <c r="BX130" s="134">
        <f>IF(ISBLANK(Governance_Clauses_by_Source!BU130),0,$G130)</f>
        <v>0</v>
      </c>
      <c r="BY130" s="134">
        <f>IF(ISBLANK(Governance_Clauses_by_Source!BV130),0,$G130)</f>
        <v>0</v>
      </c>
      <c r="BZ130" s="134">
        <f>IF(ISBLANK(Governance_Clauses_by_Source!BW130),0,$G130)</f>
        <v>0</v>
      </c>
      <c r="CA130" s="134">
        <f>IF(ISBLANK(Governance_Clauses_by_Source!BX130),0,$G130)</f>
        <v>0</v>
      </c>
      <c r="CB130" s="134">
        <f>IF(ISBLANK(Governance_Clauses_by_Source!BY130),0,$G130)</f>
        <v>0</v>
      </c>
      <c r="CC130" s="134">
        <f>IF(ISBLANK(Governance_Clauses_by_Source!BZ130),0,$G130)</f>
        <v>0</v>
      </c>
      <c r="CD130" s="134">
        <f>IF(ISBLANK(Governance_Clauses_by_Source!CA130),0,$G130)</f>
        <v>0</v>
      </c>
      <c r="CE130" s="134">
        <f>IF(ISBLANK(Governance_Clauses_by_Source!CB130),0,$G130)</f>
        <v>0</v>
      </c>
      <c r="CF130" s="134">
        <f>IF(ISBLANK(Governance_Clauses_by_Source!CC130),0,$G130)</f>
        <v>0</v>
      </c>
      <c r="CG130" s="134">
        <f>IF(ISBLANK(Governance_Clauses_by_Source!CD130),0,$G130)</f>
        <v>0</v>
      </c>
      <c r="CH130" s="134">
        <f>IF(ISBLANK(Governance_Clauses_by_Source!CE130),0,$G130)</f>
        <v>0</v>
      </c>
      <c r="CI130" s="134">
        <f>IF(ISBLANK(Governance_Clauses_by_Source!CF130),0,$G130)</f>
        <v>0</v>
      </c>
      <c r="CJ130" s="134">
        <f>IF(ISBLANK(Governance_Clauses_by_Source!CG130),0,$G130)</f>
        <v>0</v>
      </c>
      <c r="CK130" s="134">
        <f>IF(ISBLANK(Governance_Clauses_by_Source!CH130),0,$G130)</f>
        <v>0</v>
      </c>
      <c r="CL130" s="134">
        <f>IF(ISBLANK(Governance_Clauses_by_Source!CI130),0,$G130)</f>
        <v>0</v>
      </c>
      <c r="CM130" s="134">
        <f>IF(ISBLANK(Governance_Clauses_by_Source!CJ130),0,$G130)</f>
        <v>0</v>
      </c>
      <c r="CN130" s="134">
        <f>IF(ISBLANK(Governance_Clauses_by_Source!CK130),0,$G130)</f>
        <v>0</v>
      </c>
      <c r="CO130" s="134">
        <f>IF(ISBLANK(Governance_Clauses_by_Source!CL130),0,$G130)</f>
        <v>0</v>
      </c>
      <c r="CP130" s="134">
        <f>IF(ISBLANK(Governance_Clauses_by_Source!CM130),0,$G130)</f>
        <v>0</v>
      </c>
      <c r="CQ130" s="151">
        <f>IF(ISBLANK(Governance_Clauses_by_Source!CN130),0,$G130)</f>
        <v>0</v>
      </c>
    </row>
    <row r="131" spans="1:95">
      <c r="A131" s="2" t="s">
        <v>279</v>
      </c>
      <c r="B131" s="2" t="s">
        <v>565</v>
      </c>
      <c r="C131" s="2" t="s">
        <v>273</v>
      </c>
      <c r="D131" s="2" t="s">
        <v>358</v>
      </c>
      <c r="E131" s="2">
        <f t="shared" si="16"/>
        <v>1</v>
      </c>
      <c r="F131" s="2">
        <v>2</v>
      </c>
      <c r="G131" s="2">
        <f t="shared" si="17"/>
        <v>0.18181818181818182</v>
      </c>
      <c r="H131" s="3" t="s">
        <v>207</v>
      </c>
      <c r="I131" s="120">
        <f>IF(ISBLANK(Governance_Clauses_by_Source!F131),0,G131)</f>
        <v>0</v>
      </c>
      <c r="J131" s="134">
        <f>IF(ISBLANK(Governance_Clauses_by_Source!G131),0,$G131)</f>
        <v>0</v>
      </c>
      <c r="K131" s="134">
        <f>IF(ISBLANK(Governance_Clauses_by_Source!H131),0,$G131)</f>
        <v>0</v>
      </c>
      <c r="L131" s="134">
        <f>IF(ISBLANK(Governance_Clauses_by_Source!I131),0,$G131)</f>
        <v>0</v>
      </c>
      <c r="M131" s="134">
        <f>IF(ISBLANK(Governance_Clauses_by_Source!J131),0,$G131)</f>
        <v>0</v>
      </c>
      <c r="N131" s="134">
        <f>IF(ISBLANK(Governance_Clauses_by_Source!K131),0,$G131)</f>
        <v>0</v>
      </c>
      <c r="O131" s="134">
        <f>IF(ISBLANK(Governance_Clauses_by_Source!L131),0,$G131)*3*2</f>
        <v>1.0909090909090908</v>
      </c>
      <c r="P131" s="134">
        <f>IF(ISBLANK(Governance_Clauses_by_Source!M131),0,$G131)</f>
        <v>0</v>
      </c>
      <c r="Q131" s="134">
        <f>IF(ISBLANK(Governance_Clauses_by_Source!N131),0,$G131)</f>
        <v>0</v>
      </c>
      <c r="R131" s="134">
        <f>IF(ISBLANK(Governance_Clauses_by_Source!O131),0,$G131)</f>
        <v>0</v>
      </c>
      <c r="S131" s="134">
        <f>IF(ISBLANK(Governance_Clauses_by_Source!P131),0,$G131)</f>
        <v>0</v>
      </c>
      <c r="T131" s="134">
        <f>IF(ISBLANK(Governance_Clauses_by_Source!Q131),0,$G131)</f>
        <v>0</v>
      </c>
      <c r="U131" s="134">
        <f>IF(ISBLANK(Governance_Clauses_by_Source!R131),0,$G131)</f>
        <v>0</v>
      </c>
      <c r="V131" s="134">
        <f>IF(ISBLANK(Governance_Clauses_by_Source!S131),0,$G131)</f>
        <v>0</v>
      </c>
      <c r="W131" s="134">
        <f>IF(ISBLANK(Governance_Clauses_by_Source!T131),0,$G131)</f>
        <v>0</v>
      </c>
      <c r="X131" s="134">
        <f>IF(ISBLANK(Governance_Clauses_by_Source!U131),0,$G131)</f>
        <v>0</v>
      </c>
      <c r="Y131" s="134">
        <f>IF(ISBLANK(Governance_Clauses_by_Source!V131),0,$G131)</f>
        <v>0</v>
      </c>
      <c r="Z131" s="134">
        <f>IF(ISBLANK(Governance_Clauses_by_Source!W131),0,$G131)</f>
        <v>0</v>
      </c>
      <c r="AA131" s="134">
        <f>IF(ISBLANK(Governance_Clauses_by_Source!X131),0,$G131)</f>
        <v>0</v>
      </c>
      <c r="AB131" s="134">
        <f>IF(ISBLANK(Governance_Clauses_by_Source!Y131),0,$G131)</f>
        <v>0</v>
      </c>
      <c r="AC131" s="134">
        <f>IF(ISBLANK(Governance_Clauses_by_Source!Z131),0,$G131)</f>
        <v>0</v>
      </c>
      <c r="AD131" s="134">
        <f>IF(ISBLANK(Governance_Clauses_by_Source!AA131),0,$G131)</f>
        <v>0</v>
      </c>
      <c r="AE131" s="134">
        <f>IF(ISBLANK(Governance_Clauses_by_Source!AB131),0,$G131)</f>
        <v>0</v>
      </c>
      <c r="AF131" s="134">
        <f>IF(ISBLANK(Governance_Clauses_by_Source!AC131),0,$G131)</f>
        <v>0</v>
      </c>
      <c r="AG131" s="134">
        <f>IF(ISBLANK(Governance_Clauses_by_Source!AD131),0,$G131)</f>
        <v>0</v>
      </c>
      <c r="AH131" s="134">
        <f>IF(ISBLANK(Governance_Clauses_by_Source!AE131),0,$G131)</f>
        <v>0</v>
      </c>
      <c r="AI131" s="134">
        <f>IF(ISBLANK(Governance_Clauses_by_Source!AF131),0,$G131)</f>
        <v>0</v>
      </c>
      <c r="AJ131" s="134">
        <f>IF(ISBLANK(Governance_Clauses_by_Source!AG131),0,$G131)</f>
        <v>0</v>
      </c>
      <c r="AK131" s="134">
        <f>IF(ISBLANK(Governance_Clauses_by_Source!AH131),0,$G131)</f>
        <v>0</v>
      </c>
      <c r="AL131" s="134">
        <f>IF(ISBLANK(Governance_Clauses_by_Source!AI131),0,$G131)</f>
        <v>0</v>
      </c>
      <c r="AM131" s="134">
        <f>IF(ISBLANK(Governance_Clauses_by_Source!AJ131),0,$G131)</f>
        <v>0</v>
      </c>
      <c r="AN131" s="134">
        <f>IF(ISBLANK(Governance_Clauses_by_Source!AK131),0,$G131)</f>
        <v>0</v>
      </c>
      <c r="AO131" s="134">
        <f>IF(ISBLANK(Governance_Clauses_by_Source!AL131),0,$G131)</f>
        <v>0</v>
      </c>
      <c r="AP131" s="134">
        <f>IF(ISBLANK(Governance_Clauses_by_Source!AM131),0,$G131)</f>
        <v>0</v>
      </c>
      <c r="AQ131" s="134">
        <f>IF(ISBLANK(Governance_Clauses_by_Source!AN131),0,$G131)</f>
        <v>0</v>
      </c>
      <c r="AR131" s="134">
        <f>IF(ISBLANK(Governance_Clauses_by_Source!AO131),0,$G131)</f>
        <v>0</v>
      </c>
      <c r="AS131" s="134">
        <f>IF(ISBLANK(Governance_Clauses_by_Source!AP131),0,$G131)</f>
        <v>0</v>
      </c>
      <c r="AT131" s="134">
        <f>IF(ISBLANK(Governance_Clauses_by_Source!AQ131),0,$G131)</f>
        <v>0</v>
      </c>
      <c r="AU131" s="134">
        <f>IF(ISBLANK(Governance_Clauses_by_Source!AR131),0,$G131)</f>
        <v>0</v>
      </c>
      <c r="AV131" s="134">
        <f>IF(ISBLANK(Governance_Clauses_by_Source!AS131),0,$G131)</f>
        <v>0</v>
      </c>
      <c r="AW131" s="134">
        <f>IF(ISBLANK(Governance_Clauses_by_Source!AT131),0,$G131)</f>
        <v>0</v>
      </c>
      <c r="AX131" s="134">
        <f>IF(ISBLANK(Governance_Clauses_by_Source!AU131),0,$G131)</f>
        <v>0</v>
      </c>
      <c r="AY131" s="134">
        <f>IF(ISBLANK(Governance_Clauses_by_Source!AV131),0,$G131)</f>
        <v>0</v>
      </c>
      <c r="AZ131" s="134">
        <f>IF(ISBLANK(Governance_Clauses_by_Source!AW131),0,$G131)</f>
        <v>0</v>
      </c>
      <c r="BA131" s="134">
        <f>IF(ISBLANK(Governance_Clauses_by_Source!AX131),0,$G131)</f>
        <v>0</v>
      </c>
      <c r="BB131" s="134">
        <f>IF(ISBLANK(Governance_Clauses_by_Source!AY131),0,$G131)</f>
        <v>0</v>
      </c>
      <c r="BC131" s="134">
        <f>IF(ISBLANK(Governance_Clauses_by_Source!AZ131),0,$G131)</f>
        <v>0</v>
      </c>
      <c r="BD131" s="134">
        <f>IF(ISBLANK(Governance_Clauses_by_Source!BA131),0,$G131)</f>
        <v>0</v>
      </c>
      <c r="BE131" s="134">
        <f>IF(ISBLANK(Governance_Clauses_by_Source!BB131),0,$G131)</f>
        <v>0</v>
      </c>
      <c r="BF131" s="134">
        <f>IF(ISBLANK(Governance_Clauses_by_Source!BC131),0,$G131)</f>
        <v>0</v>
      </c>
      <c r="BG131" s="134">
        <f>IF(ISBLANK(Governance_Clauses_by_Source!BD131),0,$G131)</f>
        <v>0</v>
      </c>
      <c r="BH131" s="134">
        <f>IF(ISBLANK(Governance_Clauses_by_Source!BE131),0,$G131)</f>
        <v>0</v>
      </c>
      <c r="BI131" s="134">
        <f>IF(ISBLANK(Governance_Clauses_by_Source!BF131),0,$G131)</f>
        <v>0</v>
      </c>
      <c r="BJ131" s="134">
        <f>IF(ISBLANK(Governance_Clauses_by_Source!BG131),0,$G131)</f>
        <v>0</v>
      </c>
      <c r="BK131" s="134">
        <f>IF(ISBLANK(Governance_Clauses_by_Source!BH131),0,$G131)</f>
        <v>0</v>
      </c>
      <c r="BL131" s="134">
        <f>IF(ISBLANK(Governance_Clauses_by_Source!BI131),0,$G131)</f>
        <v>0</v>
      </c>
      <c r="BM131" s="134">
        <f>IF(ISBLANK(Governance_Clauses_by_Source!BJ131),0,$G131)</f>
        <v>0</v>
      </c>
      <c r="BN131" s="134">
        <f>IF(ISBLANK(Governance_Clauses_by_Source!BK131),0,$G131)</f>
        <v>0</v>
      </c>
      <c r="BO131" s="134">
        <f>IF(ISBLANK(Governance_Clauses_by_Source!BL131),0,$G131)</f>
        <v>0</v>
      </c>
      <c r="BP131" s="134">
        <f>IF(ISBLANK(Governance_Clauses_by_Source!BM131),0,$G131)</f>
        <v>0</v>
      </c>
      <c r="BQ131" s="134">
        <f>IF(ISBLANK(Governance_Clauses_by_Source!BN131),0,$G131)</f>
        <v>0</v>
      </c>
      <c r="BR131" s="134">
        <f>IF(ISBLANK(Governance_Clauses_by_Source!BO131),0,$G131)</f>
        <v>0</v>
      </c>
      <c r="BS131" s="134">
        <f>IF(ISBLANK(Governance_Clauses_by_Source!BP131),0,$G131)</f>
        <v>0</v>
      </c>
      <c r="BT131" s="134">
        <f>IF(ISBLANK(Governance_Clauses_by_Source!BQ131),0,$G131)</f>
        <v>0</v>
      </c>
      <c r="BU131" s="134">
        <f>IF(ISBLANK(Governance_Clauses_by_Source!BR131),0,$G131)</f>
        <v>0</v>
      </c>
      <c r="BV131" s="134">
        <f>IF(ISBLANK(Governance_Clauses_by_Source!BS131),0,$G131)</f>
        <v>0</v>
      </c>
      <c r="BW131" s="134">
        <f>IF(ISBLANK(Governance_Clauses_by_Source!BT131),0,$G131)</f>
        <v>0</v>
      </c>
      <c r="BX131" s="134">
        <f>IF(ISBLANK(Governance_Clauses_by_Source!BU131),0,$G131)</f>
        <v>0</v>
      </c>
      <c r="BY131" s="134">
        <f>IF(ISBLANK(Governance_Clauses_by_Source!BV131),0,$G131)</f>
        <v>0</v>
      </c>
      <c r="BZ131" s="134">
        <f>IF(ISBLANK(Governance_Clauses_by_Source!BW131),0,$G131)</f>
        <v>0</v>
      </c>
      <c r="CA131" s="134">
        <f>IF(ISBLANK(Governance_Clauses_by_Source!BX131),0,$G131)</f>
        <v>0</v>
      </c>
      <c r="CB131" s="134">
        <f>IF(ISBLANK(Governance_Clauses_by_Source!BY131),0,$G131)</f>
        <v>0</v>
      </c>
      <c r="CC131" s="134">
        <f>IF(ISBLANK(Governance_Clauses_by_Source!BZ131),0,$G131)</f>
        <v>0</v>
      </c>
      <c r="CD131" s="134">
        <f>IF(ISBLANK(Governance_Clauses_by_Source!CA131),0,$G131)</f>
        <v>0</v>
      </c>
      <c r="CE131" s="134">
        <f>IF(ISBLANK(Governance_Clauses_by_Source!CB131),0,$G131)</f>
        <v>0</v>
      </c>
      <c r="CF131" s="134">
        <f>IF(ISBLANK(Governance_Clauses_by_Source!CC131),0,$G131)</f>
        <v>0</v>
      </c>
      <c r="CG131" s="134">
        <f>IF(ISBLANK(Governance_Clauses_by_Source!CD131),0,$G131)</f>
        <v>0</v>
      </c>
      <c r="CH131" s="134">
        <f>IF(ISBLANK(Governance_Clauses_by_Source!CE131),0,$G131)</f>
        <v>0</v>
      </c>
      <c r="CI131" s="134">
        <f>IF(ISBLANK(Governance_Clauses_by_Source!CF131),0,$G131)</f>
        <v>0</v>
      </c>
      <c r="CJ131" s="134">
        <f>IF(ISBLANK(Governance_Clauses_by_Source!CG131),0,$G131)</f>
        <v>0</v>
      </c>
      <c r="CK131" s="134">
        <f>IF(ISBLANK(Governance_Clauses_by_Source!CH131),0,$G131)</f>
        <v>0</v>
      </c>
      <c r="CL131" s="134">
        <f>IF(ISBLANK(Governance_Clauses_by_Source!CI131),0,$G131)</f>
        <v>0</v>
      </c>
      <c r="CM131" s="134">
        <f>IF(ISBLANK(Governance_Clauses_by_Source!CJ131),0,$G131)</f>
        <v>0</v>
      </c>
      <c r="CN131" s="134">
        <f>IF(ISBLANK(Governance_Clauses_by_Source!CK131),0,$G131)</f>
        <v>0</v>
      </c>
      <c r="CO131" s="134">
        <f>IF(ISBLANK(Governance_Clauses_by_Source!CL131),0,$G131)</f>
        <v>0</v>
      </c>
      <c r="CP131" s="134">
        <f>IF(ISBLANK(Governance_Clauses_by_Source!CM131),0,$G131)</f>
        <v>0</v>
      </c>
      <c r="CQ131" s="151">
        <f>IF(ISBLANK(Governance_Clauses_by_Source!CN131),0,$G131)</f>
        <v>0</v>
      </c>
    </row>
    <row r="132" spans="1:95">
      <c r="A132" s="2" t="s">
        <v>279</v>
      </c>
      <c r="B132" s="2" t="s">
        <v>565</v>
      </c>
      <c r="C132" s="2" t="s">
        <v>273</v>
      </c>
      <c r="D132" s="2" t="s">
        <v>358</v>
      </c>
      <c r="E132" s="2">
        <f t="shared" si="16"/>
        <v>1</v>
      </c>
      <c r="F132" s="2">
        <v>2</v>
      </c>
      <c r="G132" s="2">
        <f t="shared" si="17"/>
        <v>0.18181818181818182</v>
      </c>
      <c r="H132" s="3" t="s">
        <v>208</v>
      </c>
      <c r="I132" s="120">
        <f>IF(ISBLANK(Governance_Clauses_by_Source!F132),0,G132)</f>
        <v>0</v>
      </c>
      <c r="J132" s="134">
        <f>IF(ISBLANK(Governance_Clauses_by_Source!G132),0,$G132)</f>
        <v>0</v>
      </c>
      <c r="K132" s="134">
        <f>IF(ISBLANK(Governance_Clauses_by_Source!H132),0,$G132)</f>
        <v>0</v>
      </c>
      <c r="L132" s="134">
        <f>IF(ISBLANK(Governance_Clauses_by_Source!I132),0,$G132)</f>
        <v>0</v>
      </c>
      <c r="M132" s="134">
        <f>IF(ISBLANK(Governance_Clauses_by_Source!J132),0,$G132)</f>
        <v>0</v>
      </c>
      <c r="N132" s="134">
        <f>IF(ISBLANK(Governance_Clauses_by_Source!K132),0,$G132)</f>
        <v>0</v>
      </c>
      <c r="O132" s="134">
        <f>IF(ISBLANK(Governance_Clauses_by_Source!L132),0,$G132)*2*3</f>
        <v>1.0909090909090908</v>
      </c>
      <c r="P132" s="134">
        <f>IF(ISBLANK(Governance_Clauses_by_Source!M132),0,$G132)</f>
        <v>0</v>
      </c>
      <c r="Q132" s="134">
        <f>IF(ISBLANK(Governance_Clauses_by_Source!N132),0,$G132)</f>
        <v>0</v>
      </c>
      <c r="R132" s="134">
        <f>IF(ISBLANK(Governance_Clauses_by_Source!O132),0,$G132)</f>
        <v>0</v>
      </c>
      <c r="S132" s="134">
        <f>IF(ISBLANK(Governance_Clauses_by_Source!P132),0,$G132)</f>
        <v>0</v>
      </c>
      <c r="T132" s="134">
        <f>IF(ISBLANK(Governance_Clauses_by_Source!Q132),0,$G132)</f>
        <v>0</v>
      </c>
      <c r="U132" s="134">
        <f>IF(ISBLANK(Governance_Clauses_by_Source!R132),0,$G132)</f>
        <v>0</v>
      </c>
      <c r="V132" s="134">
        <f>IF(ISBLANK(Governance_Clauses_by_Source!S132),0,$G132)</f>
        <v>0</v>
      </c>
      <c r="W132" s="134">
        <f>IF(ISBLANK(Governance_Clauses_by_Source!T132),0,$G132)</f>
        <v>0</v>
      </c>
      <c r="X132" s="134">
        <f>IF(ISBLANK(Governance_Clauses_by_Source!U132),0,$G132)</f>
        <v>0</v>
      </c>
      <c r="Y132" s="134">
        <f>IF(ISBLANK(Governance_Clauses_by_Source!V132),0,$G132)</f>
        <v>0</v>
      </c>
      <c r="Z132" s="134">
        <f>IF(ISBLANK(Governance_Clauses_by_Source!W132),0,$G132)</f>
        <v>0</v>
      </c>
      <c r="AA132" s="134">
        <f>IF(ISBLANK(Governance_Clauses_by_Source!X132),0,$G132)</f>
        <v>0</v>
      </c>
      <c r="AB132" s="134">
        <f>IF(ISBLANK(Governance_Clauses_by_Source!Y132),0,$G132)</f>
        <v>0</v>
      </c>
      <c r="AC132" s="134">
        <f>IF(ISBLANK(Governance_Clauses_by_Source!Z132),0,$G132)</f>
        <v>0</v>
      </c>
      <c r="AD132" s="134">
        <f>IF(ISBLANK(Governance_Clauses_by_Source!AA132),0,$G132)</f>
        <v>0</v>
      </c>
      <c r="AE132" s="134">
        <f>IF(ISBLANK(Governance_Clauses_by_Source!AB132),0,$G132)</f>
        <v>0</v>
      </c>
      <c r="AF132" s="134">
        <f>IF(ISBLANK(Governance_Clauses_by_Source!AC132),0,$G132)</f>
        <v>0</v>
      </c>
      <c r="AG132" s="134">
        <f>IF(ISBLANK(Governance_Clauses_by_Source!AD132),0,$G132)</f>
        <v>0</v>
      </c>
      <c r="AH132" s="134">
        <f>IF(ISBLANK(Governance_Clauses_by_Source!AE132),0,$G132)</f>
        <v>0</v>
      </c>
      <c r="AI132" s="134">
        <f>IF(ISBLANK(Governance_Clauses_by_Source!AF132),0,$G132)</f>
        <v>0</v>
      </c>
      <c r="AJ132" s="134">
        <f>IF(ISBLANK(Governance_Clauses_by_Source!AG132),0,$G132)</f>
        <v>0</v>
      </c>
      <c r="AK132" s="134">
        <f>IF(ISBLANK(Governance_Clauses_by_Source!AH132),0,$G132)</f>
        <v>0</v>
      </c>
      <c r="AL132" s="134">
        <f>IF(ISBLANK(Governance_Clauses_by_Source!AI132),0,$G132)</f>
        <v>0</v>
      </c>
      <c r="AM132" s="134">
        <f>IF(ISBLANK(Governance_Clauses_by_Source!AJ132),0,$G132)</f>
        <v>0</v>
      </c>
      <c r="AN132" s="134">
        <f>IF(ISBLANK(Governance_Clauses_by_Source!AK132),0,$G132)</f>
        <v>0</v>
      </c>
      <c r="AO132" s="134">
        <f>IF(ISBLANK(Governance_Clauses_by_Source!AL132),0,$G132)</f>
        <v>0</v>
      </c>
      <c r="AP132" s="134">
        <f>IF(ISBLANK(Governance_Clauses_by_Source!AM132),0,$G132)</f>
        <v>0</v>
      </c>
      <c r="AQ132" s="134">
        <f>IF(ISBLANK(Governance_Clauses_by_Source!AN132),0,$G132)</f>
        <v>0</v>
      </c>
      <c r="AR132" s="134">
        <f>IF(ISBLANK(Governance_Clauses_by_Source!AO132),0,$G132)</f>
        <v>0</v>
      </c>
      <c r="AS132" s="134">
        <f>IF(ISBLANK(Governance_Clauses_by_Source!AP132),0,$G132)</f>
        <v>0</v>
      </c>
      <c r="AT132" s="134">
        <f>IF(ISBLANK(Governance_Clauses_by_Source!AQ132),0,$G132)</f>
        <v>0</v>
      </c>
      <c r="AU132" s="134">
        <f>IF(ISBLANK(Governance_Clauses_by_Source!AR132),0,$G132)</f>
        <v>0</v>
      </c>
      <c r="AV132" s="134">
        <f>IF(ISBLANK(Governance_Clauses_by_Source!AS132),0,$G132)</f>
        <v>0</v>
      </c>
      <c r="AW132" s="134">
        <f>IF(ISBLANK(Governance_Clauses_by_Source!AT132),0,$G132)</f>
        <v>0</v>
      </c>
      <c r="AX132" s="134">
        <f>IF(ISBLANK(Governance_Clauses_by_Source!AU132),0,$G132)</f>
        <v>0</v>
      </c>
      <c r="AY132" s="134">
        <f>IF(ISBLANK(Governance_Clauses_by_Source!AV132),0,$G132)</f>
        <v>0</v>
      </c>
      <c r="AZ132" s="134">
        <f>IF(ISBLANK(Governance_Clauses_by_Source!AW132),0,$G132)</f>
        <v>0</v>
      </c>
      <c r="BA132" s="134">
        <f>IF(ISBLANK(Governance_Clauses_by_Source!AX132),0,$G132)</f>
        <v>0</v>
      </c>
      <c r="BB132" s="134">
        <f>IF(ISBLANK(Governance_Clauses_by_Source!AY132),0,$G132)</f>
        <v>0</v>
      </c>
      <c r="BC132" s="134">
        <f>IF(ISBLANK(Governance_Clauses_by_Source!AZ132),0,$G132)</f>
        <v>0</v>
      </c>
      <c r="BD132" s="134">
        <f>IF(ISBLANK(Governance_Clauses_by_Source!BA132),0,$G132)</f>
        <v>0</v>
      </c>
      <c r="BE132" s="134">
        <f>IF(ISBLANK(Governance_Clauses_by_Source!BB132),0,$G132)</f>
        <v>0</v>
      </c>
      <c r="BF132" s="134">
        <f>IF(ISBLANK(Governance_Clauses_by_Source!BC132),0,$G132)</f>
        <v>0</v>
      </c>
      <c r="BG132" s="134">
        <f>IF(ISBLANK(Governance_Clauses_by_Source!BD132),0,$G132)</f>
        <v>0</v>
      </c>
      <c r="BH132" s="134">
        <f>IF(ISBLANK(Governance_Clauses_by_Source!BE132),0,$G132)</f>
        <v>0</v>
      </c>
      <c r="BI132" s="134">
        <f>IF(ISBLANK(Governance_Clauses_by_Source!BF132),0,$G132)</f>
        <v>0</v>
      </c>
      <c r="BJ132" s="134">
        <f>IF(ISBLANK(Governance_Clauses_by_Source!BG132),0,$G132)</f>
        <v>0</v>
      </c>
      <c r="BK132" s="134">
        <f>IF(ISBLANK(Governance_Clauses_by_Source!BH132),0,$G132)</f>
        <v>0</v>
      </c>
      <c r="BL132" s="134">
        <f>IF(ISBLANK(Governance_Clauses_by_Source!BI132),0,$G132)</f>
        <v>0</v>
      </c>
      <c r="BM132" s="134">
        <f>IF(ISBLANK(Governance_Clauses_by_Source!BJ132),0,$G132)</f>
        <v>0</v>
      </c>
      <c r="BN132" s="134">
        <f>IF(ISBLANK(Governance_Clauses_by_Source!BK132),0,$G132)</f>
        <v>0</v>
      </c>
      <c r="BO132" s="134">
        <f>IF(ISBLANK(Governance_Clauses_by_Source!BL132),0,$G132)</f>
        <v>0</v>
      </c>
      <c r="BP132" s="134">
        <f>IF(ISBLANK(Governance_Clauses_by_Source!BM132),0,$G132)</f>
        <v>0</v>
      </c>
      <c r="BQ132" s="134">
        <f>IF(ISBLANK(Governance_Clauses_by_Source!BN132),0,$G132)</f>
        <v>0</v>
      </c>
      <c r="BR132" s="134">
        <f>IF(ISBLANK(Governance_Clauses_by_Source!BO132),0,$G132)</f>
        <v>0</v>
      </c>
      <c r="BS132" s="134">
        <f>IF(ISBLANK(Governance_Clauses_by_Source!BP132),0,$G132)</f>
        <v>0</v>
      </c>
      <c r="BT132" s="134">
        <f>IF(ISBLANK(Governance_Clauses_by_Source!BQ132),0,$G132)</f>
        <v>0</v>
      </c>
      <c r="BU132" s="134">
        <f>IF(ISBLANK(Governance_Clauses_by_Source!BR132),0,$G132)</f>
        <v>0</v>
      </c>
      <c r="BV132" s="134">
        <f>IF(ISBLANK(Governance_Clauses_by_Source!BS132),0,$G132)</f>
        <v>0</v>
      </c>
      <c r="BW132" s="134">
        <f>IF(ISBLANK(Governance_Clauses_by_Source!BT132),0,$G132)</f>
        <v>0</v>
      </c>
      <c r="BX132" s="134">
        <f>IF(ISBLANK(Governance_Clauses_by_Source!BU132),0,$G132)</f>
        <v>0</v>
      </c>
      <c r="BY132" s="134">
        <f>IF(ISBLANK(Governance_Clauses_by_Source!BV132),0,$G132)</f>
        <v>0</v>
      </c>
      <c r="BZ132" s="134">
        <f>IF(ISBLANK(Governance_Clauses_by_Source!BW132),0,$G132)</f>
        <v>0</v>
      </c>
      <c r="CA132" s="134">
        <f>IF(ISBLANK(Governance_Clauses_by_Source!BX132),0,$G132)</f>
        <v>0</v>
      </c>
      <c r="CB132" s="134">
        <f>IF(ISBLANK(Governance_Clauses_by_Source!BY132),0,$G132)</f>
        <v>0</v>
      </c>
      <c r="CC132" s="134">
        <f>IF(ISBLANK(Governance_Clauses_by_Source!BZ132),0,$G132)</f>
        <v>0</v>
      </c>
      <c r="CD132" s="134">
        <f>IF(ISBLANK(Governance_Clauses_by_Source!CA132),0,$G132)</f>
        <v>0</v>
      </c>
      <c r="CE132" s="134">
        <f>IF(ISBLANK(Governance_Clauses_by_Source!CB132),0,$G132)</f>
        <v>0</v>
      </c>
      <c r="CF132" s="134">
        <f>IF(ISBLANK(Governance_Clauses_by_Source!CC132),0,$G132)</f>
        <v>0</v>
      </c>
      <c r="CG132" s="134">
        <f>IF(ISBLANK(Governance_Clauses_by_Source!CD132),0,$G132)</f>
        <v>0</v>
      </c>
      <c r="CH132" s="134">
        <f>IF(ISBLANK(Governance_Clauses_by_Source!CE132),0,$G132)</f>
        <v>0</v>
      </c>
      <c r="CI132" s="134">
        <f>IF(ISBLANK(Governance_Clauses_by_Source!CF132),0,$G132)</f>
        <v>0</v>
      </c>
      <c r="CJ132" s="134">
        <f>IF(ISBLANK(Governance_Clauses_by_Source!CG132),0,$G132)</f>
        <v>0</v>
      </c>
      <c r="CK132" s="134">
        <f>IF(ISBLANK(Governance_Clauses_by_Source!CH132),0,$G132)</f>
        <v>0</v>
      </c>
      <c r="CL132" s="134">
        <f>IF(ISBLANK(Governance_Clauses_by_Source!CI132),0,$G132)</f>
        <v>0</v>
      </c>
      <c r="CM132" s="134">
        <f>IF(ISBLANK(Governance_Clauses_by_Source!CJ132),0,$G132)</f>
        <v>0</v>
      </c>
      <c r="CN132" s="134">
        <f>IF(ISBLANK(Governance_Clauses_by_Source!CK132),0,$G132)</f>
        <v>0</v>
      </c>
      <c r="CO132" s="134">
        <f>IF(ISBLANK(Governance_Clauses_by_Source!CL132),0,$G132)</f>
        <v>0</v>
      </c>
      <c r="CP132" s="134">
        <f>IF(ISBLANK(Governance_Clauses_by_Source!CM132),0,$G132)</f>
        <v>0</v>
      </c>
      <c r="CQ132" s="151">
        <f>IF(ISBLANK(Governance_Clauses_by_Source!CN132),0,$G132)</f>
        <v>0</v>
      </c>
    </row>
    <row r="133" spans="1:95">
      <c r="A133" s="2" t="s">
        <v>279</v>
      </c>
      <c r="B133" s="2" t="s">
        <v>565</v>
      </c>
      <c r="C133" s="2" t="s">
        <v>365</v>
      </c>
      <c r="D133" s="2" t="s">
        <v>353</v>
      </c>
      <c r="E133" s="2">
        <f t="shared" si="16"/>
        <v>1</v>
      </c>
      <c r="F133" s="2">
        <v>3</v>
      </c>
      <c r="G133" s="2">
        <f t="shared" si="17"/>
        <v>0.27272727272727271</v>
      </c>
      <c r="H133" s="3" t="s">
        <v>396</v>
      </c>
      <c r="I133" s="120">
        <f>IF(ISBLANK(Governance_Clauses_by_Source!F133),0,G133)</f>
        <v>0</v>
      </c>
      <c r="J133" s="134">
        <f>IF(ISBLANK(Governance_Clauses_by_Source!G133),0,$G133)</f>
        <v>0</v>
      </c>
      <c r="K133" s="134">
        <f>IF(ISBLANK(Governance_Clauses_by_Source!H133),0,$G133)</f>
        <v>0</v>
      </c>
      <c r="L133" s="134">
        <f>IF(ISBLANK(Governance_Clauses_by_Source!I133),0,$G133)</f>
        <v>0</v>
      </c>
      <c r="M133" s="134">
        <f>IF(ISBLANK(Governance_Clauses_by_Source!J133),0,$G133)</f>
        <v>0</v>
      </c>
      <c r="N133" s="134">
        <f>IF(ISBLANK(Governance_Clauses_by_Source!K133),0,$G133)</f>
        <v>0</v>
      </c>
      <c r="O133" s="134">
        <f>IF(ISBLANK(Governance_Clauses_by_Source!L133),0,$G133)*1*4</f>
        <v>1.0909090909090908</v>
      </c>
      <c r="P133" s="134">
        <f>IF(ISBLANK(Governance_Clauses_by_Source!M133),0,$G133)</f>
        <v>0</v>
      </c>
      <c r="Q133" s="134">
        <f>IF(ISBLANK(Governance_Clauses_by_Source!N133),0,$G133)</f>
        <v>0</v>
      </c>
      <c r="R133" s="134">
        <f>IF(ISBLANK(Governance_Clauses_by_Source!O133),0,$G133)</f>
        <v>0</v>
      </c>
      <c r="S133" s="134">
        <f>IF(ISBLANK(Governance_Clauses_by_Source!P133),0,$G133)</f>
        <v>0</v>
      </c>
      <c r="T133" s="134">
        <f>IF(ISBLANK(Governance_Clauses_by_Source!Q133),0,$G133)</f>
        <v>0</v>
      </c>
      <c r="U133" s="134">
        <f>IF(ISBLANK(Governance_Clauses_by_Source!R133),0,$G133)</f>
        <v>0</v>
      </c>
      <c r="V133" s="134">
        <f>IF(ISBLANK(Governance_Clauses_by_Source!S133),0,$G133)</f>
        <v>0</v>
      </c>
      <c r="W133" s="134">
        <f>IF(ISBLANK(Governance_Clauses_by_Source!T133),0,$G133)</f>
        <v>0</v>
      </c>
      <c r="X133" s="134">
        <f>IF(ISBLANK(Governance_Clauses_by_Source!U133),0,$G133)</f>
        <v>0</v>
      </c>
      <c r="Y133" s="134">
        <f>IF(ISBLANK(Governance_Clauses_by_Source!V133),0,$G133)</f>
        <v>0</v>
      </c>
      <c r="Z133" s="134">
        <f>IF(ISBLANK(Governance_Clauses_by_Source!W133),0,$G133)</f>
        <v>0</v>
      </c>
      <c r="AA133" s="134">
        <f>IF(ISBLANK(Governance_Clauses_by_Source!X133),0,$G133)</f>
        <v>0</v>
      </c>
      <c r="AB133" s="134">
        <f>IF(ISBLANK(Governance_Clauses_by_Source!Y133),0,$G133)</f>
        <v>0</v>
      </c>
      <c r="AC133" s="134">
        <f>IF(ISBLANK(Governance_Clauses_by_Source!Z133),0,$G133)</f>
        <v>0</v>
      </c>
      <c r="AD133" s="134">
        <f>IF(ISBLANK(Governance_Clauses_by_Source!AA133),0,$G133)</f>
        <v>0</v>
      </c>
      <c r="AE133" s="134">
        <f>IF(ISBLANK(Governance_Clauses_by_Source!AB133),0,$G133)</f>
        <v>0</v>
      </c>
      <c r="AF133" s="134">
        <f>IF(ISBLANK(Governance_Clauses_by_Source!AC133),0,$G133)</f>
        <v>0</v>
      </c>
      <c r="AG133" s="134">
        <f>IF(ISBLANK(Governance_Clauses_by_Source!AD133),0,$G133)</f>
        <v>0</v>
      </c>
      <c r="AH133" s="134">
        <f>IF(ISBLANK(Governance_Clauses_by_Source!AE133),0,$G133)</f>
        <v>0</v>
      </c>
      <c r="AI133" s="134">
        <f>IF(ISBLANK(Governance_Clauses_by_Source!AF133),0,$G133)</f>
        <v>0</v>
      </c>
      <c r="AJ133" s="134">
        <f>IF(ISBLANK(Governance_Clauses_by_Source!AG133),0,$G133)</f>
        <v>0</v>
      </c>
      <c r="AK133" s="134">
        <f>IF(ISBLANK(Governance_Clauses_by_Source!AH133),0,$G133)</f>
        <v>0</v>
      </c>
      <c r="AL133" s="134">
        <f>IF(ISBLANK(Governance_Clauses_by_Source!AI133),0,$G133)</f>
        <v>0</v>
      </c>
      <c r="AM133" s="134">
        <f>IF(ISBLANK(Governance_Clauses_by_Source!AJ133),0,$G133)</f>
        <v>0</v>
      </c>
      <c r="AN133" s="134">
        <f>IF(ISBLANK(Governance_Clauses_by_Source!AK133),0,$G133)</f>
        <v>0</v>
      </c>
      <c r="AO133" s="134">
        <f>IF(ISBLANK(Governance_Clauses_by_Source!AL133),0,$G133)</f>
        <v>0</v>
      </c>
      <c r="AP133" s="134">
        <f>IF(ISBLANK(Governance_Clauses_by_Source!AM133),0,$G133)</f>
        <v>0</v>
      </c>
      <c r="AQ133" s="134">
        <f>IF(ISBLANK(Governance_Clauses_by_Source!AN133),0,$G133)</f>
        <v>0</v>
      </c>
      <c r="AR133" s="134">
        <f>IF(ISBLANK(Governance_Clauses_by_Source!AO133),0,$G133)</f>
        <v>0</v>
      </c>
      <c r="AS133" s="134">
        <f>IF(ISBLANK(Governance_Clauses_by_Source!AP133),0,$G133)</f>
        <v>0</v>
      </c>
      <c r="AT133" s="134">
        <f>IF(ISBLANK(Governance_Clauses_by_Source!AQ133),0,$G133)</f>
        <v>0</v>
      </c>
      <c r="AU133" s="134">
        <f>IF(ISBLANK(Governance_Clauses_by_Source!AR133),0,$G133)</f>
        <v>0</v>
      </c>
      <c r="AV133" s="134">
        <f>IF(ISBLANK(Governance_Clauses_by_Source!AS133),0,$G133)</f>
        <v>0</v>
      </c>
      <c r="AW133" s="134">
        <f>IF(ISBLANK(Governance_Clauses_by_Source!AT133),0,$G133)</f>
        <v>0</v>
      </c>
      <c r="AX133" s="134">
        <f>IF(ISBLANK(Governance_Clauses_by_Source!AU133),0,$G133)</f>
        <v>0</v>
      </c>
      <c r="AY133" s="134">
        <f>IF(ISBLANK(Governance_Clauses_by_Source!AV133),0,$G133)</f>
        <v>0</v>
      </c>
      <c r="AZ133" s="134">
        <f>IF(ISBLANK(Governance_Clauses_by_Source!AW133),0,$G133)</f>
        <v>0</v>
      </c>
      <c r="BA133" s="134">
        <f>IF(ISBLANK(Governance_Clauses_by_Source!AX133),0,$G133)</f>
        <v>0</v>
      </c>
      <c r="BB133" s="134">
        <f>IF(ISBLANK(Governance_Clauses_by_Source!AY133),0,$G133)</f>
        <v>0</v>
      </c>
      <c r="BC133" s="134">
        <f>IF(ISBLANK(Governance_Clauses_by_Source!AZ133),0,$G133)</f>
        <v>0</v>
      </c>
      <c r="BD133" s="134">
        <f>IF(ISBLANK(Governance_Clauses_by_Source!BA133),0,$G133)</f>
        <v>0</v>
      </c>
      <c r="BE133" s="134">
        <f>IF(ISBLANK(Governance_Clauses_by_Source!BB133),0,$G133)</f>
        <v>0</v>
      </c>
      <c r="BF133" s="134">
        <f>IF(ISBLANK(Governance_Clauses_by_Source!BC133),0,$G133)</f>
        <v>0</v>
      </c>
      <c r="BG133" s="134">
        <f>IF(ISBLANK(Governance_Clauses_by_Source!BD133),0,$G133)</f>
        <v>0</v>
      </c>
      <c r="BH133" s="134">
        <f>IF(ISBLANK(Governance_Clauses_by_Source!BE133),0,$G133)</f>
        <v>0</v>
      </c>
      <c r="BI133" s="134">
        <f>IF(ISBLANK(Governance_Clauses_by_Source!BF133),0,$G133)</f>
        <v>0</v>
      </c>
      <c r="BJ133" s="134">
        <f>IF(ISBLANK(Governance_Clauses_by_Source!BG133),0,$G133)</f>
        <v>0</v>
      </c>
      <c r="BK133" s="134">
        <f>IF(ISBLANK(Governance_Clauses_by_Source!BH133),0,$G133)</f>
        <v>0</v>
      </c>
      <c r="BL133" s="134">
        <f>IF(ISBLANK(Governance_Clauses_by_Source!BI133),0,$G133)</f>
        <v>0</v>
      </c>
      <c r="BM133" s="134">
        <f>IF(ISBLANK(Governance_Clauses_by_Source!BJ133),0,$G133)</f>
        <v>0</v>
      </c>
      <c r="BN133" s="134">
        <f>IF(ISBLANK(Governance_Clauses_by_Source!BK133),0,$G133)</f>
        <v>0</v>
      </c>
      <c r="BO133" s="134">
        <f>IF(ISBLANK(Governance_Clauses_by_Source!BL133),0,$G133)</f>
        <v>0</v>
      </c>
      <c r="BP133" s="134">
        <f>IF(ISBLANK(Governance_Clauses_by_Source!BM133),0,$G133)</f>
        <v>0</v>
      </c>
      <c r="BQ133" s="134">
        <f>IF(ISBLANK(Governance_Clauses_by_Source!BN133),0,$G133)</f>
        <v>0</v>
      </c>
      <c r="BR133" s="134">
        <f>IF(ISBLANK(Governance_Clauses_by_Source!BO133),0,$G133)</f>
        <v>0</v>
      </c>
      <c r="BS133" s="134">
        <f>IF(ISBLANK(Governance_Clauses_by_Source!BP133),0,$G133)</f>
        <v>0</v>
      </c>
      <c r="BT133" s="134">
        <f>IF(ISBLANK(Governance_Clauses_by_Source!BQ133),0,$G133)</f>
        <v>0</v>
      </c>
      <c r="BU133" s="134">
        <f>IF(ISBLANK(Governance_Clauses_by_Source!BR133),0,$G133)</f>
        <v>0</v>
      </c>
      <c r="BV133" s="134">
        <f>IF(ISBLANK(Governance_Clauses_by_Source!BS133),0,$G133)</f>
        <v>0</v>
      </c>
      <c r="BW133" s="134">
        <f>IF(ISBLANK(Governance_Clauses_by_Source!BT133),0,$G133)</f>
        <v>0</v>
      </c>
      <c r="BX133" s="134">
        <f>IF(ISBLANK(Governance_Clauses_by_Source!BU133),0,$G133)</f>
        <v>0</v>
      </c>
      <c r="BY133" s="134">
        <f>IF(ISBLANK(Governance_Clauses_by_Source!BV133),0,$G133)</f>
        <v>0</v>
      </c>
      <c r="BZ133" s="134">
        <f>IF(ISBLANK(Governance_Clauses_by_Source!BW133),0,$G133)</f>
        <v>0</v>
      </c>
      <c r="CA133" s="134">
        <f>IF(ISBLANK(Governance_Clauses_by_Source!BX133),0,$G133)</f>
        <v>0</v>
      </c>
      <c r="CB133" s="134">
        <f>IF(ISBLANK(Governance_Clauses_by_Source!BY133),0,$G133)</f>
        <v>0</v>
      </c>
      <c r="CC133" s="134">
        <f>IF(ISBLANK(Governance_Clauses_by_Source!BZ133),0,$G133)</f>
        <v>0</v>
      </c>
      <c r="CD133" s="134">
        <f>IF(ISBLANK(Governance_Clauses_by_Source!CA133),0,$G133)</f>
        <v>0</v>
      </c>
      <c r="CE133" s="134">
        <f>IF(ISBLANK(Governance_Clauses_by_Source!CB133),0,$G133)</f>
        <v>0</v>
      </c>
      <c r="CF133" s="134">
        <f>IF(ISBLANK(Governance_Clauses_by_Source!CC133),0,$G133)</f>
        <v>0</v>
      </c>
      <c r="CG133" s="134">
        <f>IF(ISBLANK(Governance_Clauses_by_Source!CD133),0,$G133)</f>
        <v>0</v>
      </c>
      <c r="CH133" s="134">
        <f>IF(ISBLANK(Governance_Clauses_by_Source!CE133),0,$G133)</f>
        <v>0</v>
      </c>
      <c r="CI133" s="134">
        <f>IF(ISBLANK(Governance_Clauses_by_Source!CF133),0,$G133)</f>
        <v>0</v>
      </c>
      <c r="CJ133" s="134">
        <f>IF(ISBLANK(Governance_Clauses_by_Source!CG133),0,$G133)</f>
        <v>0</v>
      </c>
      <c r="CK133" s="134">
        <f>IF(ISBLANK(Governance_Clauses_by_Source!CH133),0,$G133)</f>
        <v>0</v>
      </c>
      <c r="CL133" s="134">
        <f>IF(ISBLANK(Governance_Clauses_by_Source!CI133),0,$G133)</f>
        <v>0</v>
      </c>
      <c r="CM133" s="134">
        <f>IF(ISBLANK(Governance_Clauses_by_Source!CJ133),0,$G133)</f>
        <v>0</v>
      </c>
      <c r="CN133" s="134">
        <f>IF(ISBLANK(Governance_Clauses_by_Source!CK133),0,$G133)</f>
        <v>0</v>
      </c>
      <c r="CO133" s="134">
        <f>IF(ISBLANK(Governance_Clauses_by_Source!CL133),0,$G133)</f>
        <v>0</v>
      </c>
      <c r="CP133" s="134">
        <f>IF(ISBLANK(Governance_Clauses_by_Source!CM133),0,$G133)</f>
        <v>0</v>
      </c>
      <c r="CQ133" s="151">
        <f>IF(ISBLANK(Governance_Clauses_by_Source!CN133),0,$G133)</f>
        <v>0</v>
      </c>
    </row>
    <row r="134" spans="1:95">
      <c r="A134" s="2" t="s">
        <v>279</v>
      </c>
      <c r="B134" s="2" t="s">
        <v>565</v>
      </c>
      <c r="C134" s="2" t="s">
        <v>273</v>
      </c>
      <c r="D134" s="2" t="s">
        <v>358</v>
      </c>
      <c r="E134" s="2">
        <f t="shared" si="16"/>
        <v>1</v>
      </c>
      <c r="F134" s="2">
        <v>5</v>
      </c>
      <c r="G134" s="2">
        <f t="shared" si="17"/>
        <v>0.45454545454545453</v>
      </c>
      <c r="H134" s="3" t="s">
        <v>206</v>
      </c>
      <c r="I134" s="120">
        <f>IF(ISBLANK(Governance_Clauses_by_Source!F134),0,G134)</f>
        <v>0</v>
      </c>
      <c r="J134" s="134">
        <f>IF(ISBLANK(Governance_Clauses_by_Source!G134),0,$G134)</f>
        <v>0</v>
      </c>
      <c r="K134" s="134">
        <f>IF(ISBLANK(Governance_Clauses_by_Source!H134),0,$G134)</f>
        <v>0</v>
      </c>
      <c r="L134" s="134">
        <f>IF(ISBLANK(Governance_Clauses_by_Source!I134),0,$G134)</f>
        <v>0</v>
      </c>
      <c r="M134" s="134">
        <f>IF(ISBLANK(Governance_Clauses_by_Source!J134),0,$G134)</f>
        <v>0</v>
      </c>
      <c r="N134" s="134">
        <f>IF(ISBLANK(Governance_Clauses_by_Source!K134),0,$G134)</f>
        <v>0</v>
      </c>
      <c r="O134" s="134">
        <f>IF(ISBLANK(Governance_Clauses_by_Source!L134),0,$G134)*1.5*3</f>
        <v>2.0454545454545454</v>
      </c>
      <c r="P134" s="134">
        <f>IF(ISBLANK(Governance_Clauses_by_Source!M134),0,$G134)</f>
        <v>0</v>
      </c>
      <c r="Q134" s="134">
        <f>IF(ISBLANK(Governance_Clauses_by_Source!N134),0,$G134)</f>
        <v>0</v>
      </c>
      <c r="R134" s="134">
        <f>IF(ISBLANK(Governance_Clauses_by_Source!O134),0,$G134)</f>
        <v>0</v>
      </c>
      <c r="S134" s="134">
        <f>IF(ISBLANK(Governance_Clauses_by_Source!P134),0,$G134)</f>
        <v>0</v>
      </c>
      <c r="T134" s="134">
        <f>IF(ISBLANK(Governance_Clauses_by_Source!Q134),0,$G134)</f>
        <v>0</v>
      </c>
      <c r="U134" s="134">
        <f>IF(ISBLANK(Governance_Clauses_by_Source!R134),0,$G134)</f>
        <v>0</v>
      </c>
      <c r="V134" s="134">
        <f>IF(ISBLANK(Governance_Clauses_by_Source!S134),0,$G134)</f>
        <v>0</v>
      </c>
      <c r="W134" s="134">
        <f>IF(ISBLANK(Governance_Clauses_by_Source!T134),0,$G134)</f>
        <v>0</v>
      </c>
      <c r="X134" s="134">
        <f>IF(ISBLANK(Governance_Clauses_by_Source!U134),0,$G134)</f>
        <v>0</v>
      </c>
      <c r="Y134" s="134">
        <f>IF(ISBLANK(Governance_Clauses_by_Source!V134),0,$G134)</f>
        <v>0</v>
      </c>
      <c r="Z134" s="134">
        <f>IF(ISBLANK(Governance_Clauses_by_Source!W134),0,$G134)</f>
        <v>0</v>
      </c>
      <c r="AA134" s="134">
        <f>IF(ISBLANK(Governance_Clauses_by_Source!X134),0,$G134)</f>
        <v>0</v>
      </c>
      <c r="AB134" s="134">
        <f>IF(ISBLANK(Governance_Clauses_by_Source!Y134),0,$G134)</f>
        <v>0</v>
      </c>
      <c r="AC134" s="134">
        <f>IF(ISBLANK(Governance_Clauses_by_Source!Z134),0,$G134)</f>
        <v>0</v>
      </c>
      <c r="AD134" s="134">
        <f>IF(ISBLANK(Governance_Clauses_by_Source!AA134),0,$G134)</f>
        <v>0</v>
      </c>
      <c r="AE134" s="134">
        <f>IF(ISBLANK(Governance_Clauses_by_Source!AB134),0,$G134)</f>
        <v>0</v>
      </c>
      <c r="AF134" s="134">
        <f>IF(ISBLANK(Governance_Clauses_by_Source!AC134),0,$G134)</f>
        <v>0</v>
      </c>
      <c r="AG134" s="134">
        <f>IF(ISBLANK(Governance_Clauses_by_Source!AD134),0,$G134)</f>
        <v>0</v>
      </c>
      <c r="AH134" s="134">
        <f>IF(ISBLANK(Governance_Clauses_by_Source!AE134),0,$G134)</f>
        <v>0</v>
      </c>
      <c r="AI134" s="134">
        <f>IF(ISBLANK(Governance_Clauses_by_Source!AF134),0,$G134)</f>
        <v>0</v>
      </c>
      <c r="AJ134" s="134">
        <f>IF(ISBLANK(Governance_Clauses_by_Source!AG134),0,$G134)</f>
        <v>0</v>
      </c>
      <c r="AK134" s="134">
        <f>IF(ISBLANK(Governance_Clauses_by_Source!AH134),0,$G134)</f>
        <v>0</v>
      </c>
      <c r="AL134" s="134">
        <f>IF(ISBLANK(Governance_Clauses_by_Source!AI134),0,$G134)</f>
        <v>0</v>
      </c>
      <c r="AM134" s="134">
        <f>IF(ISBLANK(Governance_Clauses_by_Source!AJ134),0,$G134)</f>
        <v>0</v>
      </c>
      <c r="AN134" s="134">
        <f>IF(ISBLANK(Governance_Clauses_by_Source!AK134),0,$G134)</f>
        <v>0</v>
      </c>
      <c r="AO134" s="134">
        <f>IF(ISBLANK(Governance_Clauses_by_Source!AL134),0,$G134)</f>
        <v>0</v>
      </c>
      <c r="AP134" s="134">
        <f>IF(ISBLANK(Governance_Clauses_by_Source!AM134),0,$G134)</f>
        <v>0</v>
      </c>
      <c r="AQ134" s="134">
        <f>IF(ISBLANK(Governance_Clauses_by_Source!AN134),0,$G134)</f>
        <v>0</v>
      </c>
      <c r="AR134" s="134">
        <f>IF(ISBLANK(Governance_Clauses_by_Source!AO134),0,$G134)</f>
        <v>0</v>
      </c>
      <c r="AS134" s="134">
        <f>IF(ISBLANK(Governance_Clauses_by_Source!AP134),0,$G134)</f>
        <v>0</v>
      </c>
      <c r="AT134" s="134">
        <f>IF(ISBLANK(Governance_Clauses_by_Source!AQ134),0,$G134)</f>
        <v>0</v>
      </c>
      <c r="AU134" s="134">
        <f>IF(ISBLANK(Governance_Clauses_by_Source!AR134),0,$G134)</f>
        <v>0</v>
      </c>
      <c r="AV134" s="134">
        <f>IF(ISBLANK(Governance_Clauses_by_Source!AS134),0,$G134)</f>
        <v>0</v>
      </c>
      <c r="AW134" s="134">
        <f>IF(ISBLANK(Governance_Clauses_by_Source!AT134),0,$G134)</f>
        <v>0</v>
      </c>
      <c r="AX134" s="134">
        <f>IF(ISBLANK(Governance_Clauses_by_Source!AU134),0,$G134)</f>
        <v>0</v>
      </c>
      <c r="AY134" s="134">
        <f>IF(ISBLANK(Governance_Clauses_by_Source!AV134),0,$G134)</f>
        <v>0</v>
      </c>
      <c r="AZ134" s="134">
        <f>IF(ISBLANK(Governance_Clauses_by_Source!AW134),0,$G134)</f>
        <v>0</v>
      </c>
      <c r="BA134" s="134">
        <f>IF(ISBLANK(Governance_Clauses_by_Source!AX134),0,$G134)</f>
        <v>0</v>
      </c>
      <c r="BB134" s="134">
        <f>IF(ISBLANK(Governance_Clauses_by_Source!AY134),0,$G134)</f>
        <v>0</v>
      </c>
      <c r="BC134" s="134">
        <f>IF(ISBLANK(Governance_Clauses_by_Source!AZ134),0,$G134)</f>
        <v>0</v>
      </c>
      <c r="BD134" s="134">
        <f>IF(ISBLANK(Governance_Clauses_by_Source!BA134),0,$G134)</f>
        <v>0</v>
      </c>
      <c r="BE134" s="134">
        <f>IF(ISBLANK(Governance_Clauses_by_Source!BB134),0,$G134)</f>
        <v>0</v>
      </c>
      <c r="BF134" s="134">
        <f>IF(ISBLANK(Governance_Clauses_by_Source!BC134),0,$G134)</f>
        <v>0</v>
      </c>
      <c r="BG134" s="134">
        <f>IF(ISBLANK(Governance_Clauses_by_Source!BD134),0,$G134)</f>
        <v>0</v>
      </c>
      <c r="BH134" s="134">
        <f>IF(ISBLANK(Governance_Clauses_by_Source!BE134),0,$G134)</f>
        <v>0</v>
      </c>
      <c r="BI134" s="134">
        <f>IF(ISBLANK(Governance_Clauses_by_Source!BF134),0,$G134)</f>
        <v>0</v>
      </c>
      <c r="BJ134" s="134">
        <f>IF(ISBLANK(Governance_Clauses_by_Source!BG134),0,$G134)</f>
        <v>0</v>
      </c>
      <c r="BK134" s="134">
        <f>IF(ISBLANK(Governance_Clauses_by_Source!BH134),0,$G134)</f>
        <v>0</v>
      </c>
      <c r="BL134" s="134">
        <f>IF(ISBLANK(Governance_Clauses_by_Source!BI134),0,$G134)</f>
        <v>0</v>
      </c>
      <c r="BM134" s="134">
        <f>IF(ISBLANK(Governance_Clauses_by_Source!BJ134),0,$G134)</f>
        <v>0</v>
      </c>
      <c r="BN134" s="134">
        <f>IF(ISBLANK(Governance_Clauses_by_Source!BK134),0,$G134)</f>
        <v>0</v>
      </c>
      <c r="BO134" s="134">
        <f>IF(ISBLANK(Governance_Clauses_by_Source!BL134),0,$G134)</f>
        <v>0</v>
      </c>
      <c r="BP134" s="134">
        <f>IF(ISBLANK(Governance_Clauses_by_Source!BM134),0,$G134)</f>
        <v>0</v>
      </c>
      <c r="BQ134" s="134">
        <f>IF(ISBLANK(Governance_Clauses_by_Source!BN134),0,$G134)</f>
        <v>0</v>
      </c>
      <c r="BR134" s="134">
        <f>IF(ISBLANK(Governance_Clauses_by_Source!BO134),0,$G134)</f>
        <v>0</v>
      </c>
      <c r="BS134" s="134">
        <f>IF(ISBLANK(Governance_Clauses_by_Source!BP134),0,$G134)</f>
        <v>0</v>
      </c>
      <c r="BT134" s="134">
        <f>IF(ISBLANK(Governance_Clauses_by_Source!BQ134),0,$G134)</f>
        <v>0</v>
      </c>
      <c r="BU134" s="134">
        <f>IF(ISBLANK(Governance_Clauses_by_Source!BR134),0,$G134)</f>
        <v>0</v>
      </c>
      <c r="BV134" s="134">
        <f>IF(ISBLANK(Governance_Clauses_by_Source!BS134),0,$G134)</f>
        <v>0</v>
      </c>
      <c r="BW134" s="134">
        <f>IF(ISBLANK(Governance_Clauses_by_Source!BT134),0,$G134)</f>
        <v>0</v>
      </c>
      <c r="BX134" s="134">
        <f>IF(ISBLANK(Governance_Clauses_by_Source!BU134),0,$G134)</f>
        <v>0</v>
      </c>
      <c r="BY134" s="134">
        <f>IF(ISBLANK(Governance_Clauses_by_Source!BV134),0,$G134)</f>
        <v>0</v>
      </c>
      <c r="BZ134" s="134">
        <f>IF(ISBLANK(Governance_Clauses_by_Source!BW134),0,$G134)</f>
        <v>0</v>
      </c>
      <c r="CA134" s="134">
        <f>IF(ISBLANK(Governance_Clauses_by_Source!BX134),0,$G134)</f>
        <v>0</v>
      </c>
      <c r="CB134" s="134">
        <f>IF(ISBLANK(Governance_Clauses_by_Source!BY134),0,$G134)</f>
        <v>0</v>
      </c>
      <c r="CC134" s="134">
        <f>IF(ISBLANK(Governance_Clauses_by_Source!BZ134),0,$G134)</f>
        <v>0</v>
      </c>
      <c r="CD134" s="134">
        <f>IF(ISBLANK(Governance_Clauses_by_Source!CA134),0,$G134)</f>
        <v>0</v>
      </c>
      <c r="CE134" s="134">
        <f>IF(ISBLANK(Governance_Clauses_by_Source!CB134),0,$G134)</f>
        <v>0</v>
      </c>
      <c r="CF134" s="134">
        <f>IF(ISBLANK(Governance_Clauses_by_Source!CC134),0,$G134)</f>
        <v>0</v>
      </c>
      <c r="CG134" s="134">
        <f>IF(ISBLANK(Governance_Clauses_by_Source!CD134),0,$G134)</f>
        <v>0</v>
      </c>
      <c r="CH134" s="134">
        <f>IF(ISBLANK(Governance_Clauses_by_Source!CE134),0,$G134)</f>
        <v>0</v>
      </c>
      <c r="CI134" s="134">
        <f>IF(ISBLANK(Governance_Clauses_by_Source!CF134),0,$G134)</f>
        <v>0</v>
      </c>
      <c r="CJ134" s="134">
        <f>IF(ISBLANK(Governance_Clauses_by_Source!CG134),0,$G134)</f>
        <v>0</v>
      </c>
      <c r="CK134" s="134">
        <f>IF(ISBLANK(Governance_Clauses_by_Source!CH134),0,$G134)</f>
        <v>0</v>
      </c>
      <c r="CL134" s="134">
        <f>IF(ISBLANK(Governance_Clauses_by_Source!CI134),0,$G134)</f>
        <v>0</v>
      </c>
      <c r="CM134" s="134">
        <f>IF(ISBLANK(Governance_Clauses_by_Source!CJ134),0,$G134)</f>
        <v>0</v>
      </c>
      <c r="CN134" s="134">
        <f>IF(ISBLANK(Governance_Clauses_by_Source!CK134),0,$G134)</f>
        <v>0</v>
      </c>
      <c r="CO134" s="134">
        <f>IF(ISBLANK(Governance_Clauses_by_Source!CL134),0,$G134)</f>
        <v>0</v>
      </c>
      <c r="CP134" s="134">
        <f>IF(ISBLANK(Governance_Clauses_by_Source!CM134),0,$G134)</f>
        <v>0</v>
      </c>
      <c r="CQ134" s="151">
        <f>IF(ISBLANK(Governance_Clauses_by_Source!CN134),0,$G134)</f>
        <v>0</v>
      </c>
    </row>
    <row r="135" spans="1:95">
      <c r="A135" s="2" t="s">
        <v>269</v>
      </c>
      <c r="B135" s="2" t="s">
        <v>567</v>
      </c>
      <c r="C135" s="2" t="s">
        <v>273</v>
      </c>
      <c r="D135" s="2" t="s">
        <v>354</v>
      </c>
      <c r="E135" s="2">
        <f t="shared" si="16"/>
        <v>1</v>
      </c>
      <c r="F135" s="2">
        <v>5</v>
      </c>
      <c r="G135" s="2">
        <f>F135/SUM($F$135:$F$138)*4</f>
        <v>1.1111111111111112</v>
      </c>
      <c r="H135" s="3" t="s">
        <v>1008</v>
      </c>
      <c r="I135" s="120">
        <f>IF(ISBLANK(Governance_Clauses_by_Source!F135),0,G135)</f>
        <v>0</v>
      </c>
      <c r="J135" s="134">
        <f>IF(ISBLANK(Governance_Clauses_by_Source!G135),0,$G135)</f>
        <v>0</v>
      </c>
      <c r="K135" s="134">
        <f>IF(ISBLANK(Governance_Clauses_by_Source!H135),0,$G135)</f>
        <v>0</v>
      </c>
      <c r="L135" s="134">
        <f>IF(ISBLANK(Governance_Clauses_by_Source!I135),0,$G135)</f>
        <v>0</v>
      </c>
      <c r="M135" s="134">
        <f>IF(ISBLANK(Governance_Clauses_by_Source!J135),0,$G135)</f>
        <v>0</v>
      </c>
      <c r="N135" s="134">
        <f>IF(ISBLANK(Governance_Clauses_by_Source!K135),0,$G135)</f>
        <v>0</v>
      </c>
      <c r="O135" s="134">
        <f>IF(ISBLANK(Governance_Clauses_by_Source!L135),0,$G135)</f>
        <v>0</v>
      </c>
      <c r="P135" s="134">
        <f>IF(ISBLANK(Governance_Clauses_by_Source!M135),0,$G135)</f>
        <v>0</v>
      </c>
      <c r="Q135" s="134">
        <f>IF(ISBLANK(Governance_Clauses_by_Source!N135),0,$G135)</f>
        <v>0</v>
      </c>
      <c r="R135" s="134">
        <f>IF(ISBLANK(Governance_Clauses_by_Source!O135),0,$G135)</f>
        <v>0</v>
      </c>
      <c r="S135" s="134">
        <f>IF(ISBLANK(Governance_Clauses_by_Source!P135),0,$G135)</f>
        <v>0</v>
      </c>
      <c r="T135" s="134">
        <f>IF(ISBLANK(Governance_Clauses_by_Source!Q135),0,$G135)</f>
        <v>0</v>
      </c>
      <c r="U135" s="134">
        <f>IF(ISBLANK(Governance_Clauses_by_Source!R135),0,$G135)</f>
        <v>0</v>
      </c>
      <c r="V135" s="134">
        <f>IF(ISBLANK(Governance_Clauses_by_Source!S135),0,$G135)</f>
        <v>0</v>
      </c>
      <c r="W135" s="134">
        <f>IF(ISBLANK(Governance_Clauses_by_Source!T135),0,$G135)</f>
        <v>0</v>
      </c>
      <c r="X135" s="134">
        <f>IF(ISBLANK(Governance_Clauses_by_Source!U135),0,$G135)</f>
        <v>0</v>
      </c>
      <c r="Y135" s="134">
        <f>IF(ISBLANK(Governance_Clauses_by_Source!V135),0,$G135)</f>
        <v>0</v>
      </c>
      <c r="Z135" s="134">
        <f>IF(ISBLANK(Governance_Clauses_by_Source!W135),0,$G135)</f>
        <v>0</v>
      </c>
      <c r="AA135" s="134">
        <f>IF(ISBLANK(Governance_Clauses_by_Source!X135),0,$G135)*4*4</f>
        <v>17.777777777777779</v>
      </c>
      <c r="AB135" s="134">
        <f>IF(ISBLANK(Governance_Clauses_by_Source!Y135),0,$G135)</f>
        <v>0</v>
      </c>
      <c r="AC135" s="134">
        <f>IF(ISBLANK(Governance_Clauses_by_Source!Z135),0,$G135)</f>
        <v>0</v>
      </c>
      <c r="AD135" s="134">
        <f>IF(ISBLANK(Governance_Clauses_by_Source!AA135),0,$G135)</f>
        <v>0</v>
      </c>
      <c r="AE135" s="134">
        <f>IF(ISBLANK(Governance_Clauses_by_Source!AB135),0,$G135)</f>
        <v>0</v>
      </c>
      <c r="AF135" s="134">
        <f>IF(ISBLANK(Governance_Clauses_by_Source!AC135),0,$G135)</f>
        <v>0</v>
      </c>
      <c r="AG135" s="134">
        <f>IF(ISBLANK(Governance_Clauses_by_Source!AD135),0,$G135)</f>
        <v>0</v>
      </c>
      <c r="AH135" s="134">
        <f>IF(ISBLANK(Governance_Clauses_by_Source!AE135),0,$G135)</f>
        <v>0</v>
      </c>
      <c r="AI135" s="134">
        <f>IF(ISBLANK(Governance_Clauses_by_Source!AF135),0,$G135)</f>
        <v>0</v>
      </c>
      <c r="AJ135" s="134">
        <f>IF(ISBLANK(Governance_Clauses_by_Source!AG135),0,$G135)</f>
        <v>0</v>
      </c>
      <c r="AK135" s="134">
        <f>IF(ISBLANK(Governance_Clauses_by_Source!AH135),0,$G135)</f>
        <v>0</v>
      </c>
      <c r="AL135" s="134">
        <f>IF(ISBLANK(Governance_Clauses_by_Source!AI135),0,$G135)</f>
        <v>0</v>
      </c>
      <c r="AM135" s="134">
        <f>IF(ISBLANK(Governance_Clauses_by_Source!AJ135),0,$G135)</f>
        <v>0</v>
      </c>
      <c r="AN135" s="134">
        <f>IF(ISBLANK(Governance_Clauses_by_Source!AK135),0,$G135)</f>
        <v>0</v>
      </c>
      <c r="AO135" s="134">
        <f>IF(ISBLANK(Governance_Clauses_by_Source!AL135),0,$G135)</f>
        <v>0</v>
      </c>
      <c r="AP135" s="134">
        <f>IF(ISBLANK(Governance_Clauses_by_Source!AM135),0,$G135)</f>
        <v>0</v>
      </c>
      <c r="AQ135" s="134">
        <f>IF(ISBLANK(Governance_Clauses_by_Source!AN135),0,$G135)</f>
        <v>0</v>
      </c>
      <c r="AR135" s="134">
        <f>IF(ISBLANK(Governance_Clauses_by_Source!AO135),0,$G135)</f>
        <v>0</v>
      </c>
      <c r="AS135" s="134">
        <f>IF(ISBLANK(Governance_Clauses_by_Source!AP135),0,$G135)</f>
        <v>0</v>
      </c>
      <c r="AT135" s="134">
        <f>IF(ISBLANK(Governance_Clauses_by_Source!AQ135),0,$G135)</f>
        <v>0</v>
      </c>
      <c r="AU135" s="134">
        <f>IF(ISBLANK(Governance_Clauses_by_Source!AR135),0,$G135)</f>
        <v>0</v>
      </c>
      <c r="AV135" s="134">
        <f>IF(ISBLANK(Governance_Clauses_by_Source!AS135),0,$G135)</f>
        <v>0</v>
      </c>
      <c r="AW135" s="134">
        <f>IF(ISBLANK(Governance_Clauses_by_Source!AT135),0,$G135)</f>
        <v>0</v>
      </c>
      <c r="AX135" s="134">
        <f>IF(ISBLANK(Governance_Clauses_by_Source!AU135),0,$G135)</f>
        <v>0</v>
      </c>
      <c r="AY135" s="134">
        <f>IF(ISBLANK(Governance_Clauses_by_Source!AV135),0,$G135)</f>
        <v>0</v>
      </c>
      <c r="AZ135" s="134">
        <f>IF(ISBLANK(Governance_Clauses_by_Source!AW135),0,$G135)</f>
        <v>0</v>
      </c>
      <c r="BA135" s="134">
        <f>IF(ISBLANK(Governance_Clauses_by_Source!AX135),0,$G135)</f>
        <v>0</v>
      </c>
      <c r="BB135" s="134">
        <f>IF(ISBLANK(Governance_Clauses_by_Source!AY135),0,$G135)</f>
        <v>0</v>
      </c>
      <c r="BC135" s="134">
        <f>IF(ISBLANK(Governance_Clauses_by_Source!AZ135),0,$G135)</f>
        <v>0</v>
      </c>
      <c r="BD135" s="134">
        <f>IF(ISBLANK(Governance_Clauses_by_Source!BA135),0,$G135)</f>
        <v>0</v>
      </c>
      <c r="BE135" s="134">
        <f>IF(ISBLANK(Governance_Clauses_by_Source!BB135),0,$G135)</f>
        <v>0</v>
      </c>
      <c r="BF135" s="134">
        <f>IF(ISBLANK(Governance_Clauses_by_Source!BC135),0,$G135)</f>
        <v>0</v>
      </c>
      <c r="BG135" s="134">
        <f>IF(ISBLANK(Governance_Clauses_by_Source!BD135),0,$G135)</f>
        <v>0</v>
      </c>
      <c r="BH135" s="134">
        <f>IF(ISBLANK(Governance_Clauses_by_Source!BE135),0,$G135)</f>
        <v>0</v>
      </c>
      <c r="BI135" s="134">
        <f>IF(ISBLANK(Governance_Clauses_by_Source!BF135),0,$G135)</f>
        <v>0</v>
      </c>
      <c r="BJ135" s="134">
        <f>IF(ISBLANK(Governance_Clauses_by_Source!BG135),0,$G135)</f>
        <v>0</v>
      </c>
      <c r="BK135" s="134">
        <f>IF(ISBLANK(Governance_Clauses_by_Source!BH135),0,$G135)</f>
        <v>0</v>
      </c>
      <c r="BL135" s="134">
        <f>IF(ISBLANK(Governance_Clauses_by_Source!BI135),0,$G135)</f>
        <v>0</v>
      </c>
      <c r="BM135" s="134">
        <f>IF(ISBLANK(Governance_Clauses_by_Source!BJ135),0,$G135)</f>
        <v>0</v>
      </c>
      <c r="BN135" s="134">
        <f>IF(ISBLANK(Governance_Clauses_by_Source!BK135),0,$G135)</f>
        <v>0</v>
      </c>
      <c r="BO135" s="134">
        <f>IF(ISBLANK(Governance_Clauses_by_Source!BL135),0,$G135)</f>
        <v>0</v>
      </c>
      <c r="BP135" s="134">
        <f>IF(ISBLANK(Governance_Clauses_by_Source!BM135),0,$G135)</f>
        <v>0</v>
      </c>
      <c r="BQ135" s="134">
        <f>IF(ISBLANK(Governance_Clauses_by_Source!BN135),0,$G135)</f>
        <v>0</v>
      </c>
      <c r="BR135" s="134">
        <f>IF(ISBLANK(Governance_Clauses_by_Source!BO135),0,$G135)</f>
        <v>0</v>
      </c>
      <c r="BS135" s="134">
        <f>IF(ISBLANK(Governance_Clauses_by_Source!BP135),0,$G135)</f>
        <v>0</v>
      </c>
      <c r="BT135" s="134">
        <f>IF(ISBLANK(Governance_Clauses_by_Source!BQ135),0,$G135)</f>
        <v>0</v>
      </c>
      <c r="BU135" s="134">
        <f>IF(ISBLANK(Governance_Clauses_by_Source!BR135),0,$G135)</f>
        <v>0</v>
      </c>
      <c r="BV135" s="134">
        <f>IF(ISBLANK(Governance_Clauses_by_Source!BS135),0,$G135)</f>
        <v>0</v>
      </c>
      <c r="BW135" s="134">
        <f>IF(ISBLANK(Governance_Clauses_by_Source!BT135),0,$G135)</f>
        <v>0</v>
      </c>
      <c r="BX135" s="134">
        <f>IF(ISBLANK(Governance_Clauses_by_Source!BU135),0,$G135)</f>
        <v>0</v>
      </c>
      <c r="BY135" s="134">
        <f>IF(ISBLANK(Governance_Clauses_by_Source!BV135),0,$G135)</f>
        <v>0</v>
      </c>
      <c r="BZ135" s="134">
        <f>IF(ISBLANK(Governance_Clauses_by_Source!BW135),0,$G135)</f>
        <v>0</v>
      </c>
      <c r="CA135" s="134">
        <f>IF(ISBLANK(Governance_Clauses_by_Source!BX135),0,$G135)</f>
        <v>0</v>
      </c>
      <c r="CB135" s="134">
        <f>IF(ISBLANK(Governance_Clauses_by_Source!BY135),0,$G135)</f>
        <v>0</v>
      </c>
      <c r="CC135" s="134">
        <f>IF(ISBLANK(Governance_Clauses_by_Source!BZ135),0,$G135)</f>
        <v>0</v>
      </c>
      <c r="CD135" s="134">
        <f>IF(ISBLANK(Governance_Clauses_by_Source!CA135),0,$G135)</f>
        <v>0</v>
      </c>
      <c r="CE135" s="134">
        <f>IF(ISBLANK(Governance_Clauses_by_Source!CB135),0,$G135)</f>
        <v>0</v>
      </c>
      <c r="CF135" s="134">
        <f>IF(ISBLANK(Governance_Clauses_by_Source!CC135),0,$G135)</f>
        <v>0</v>
      </c>
      <c r="CG135" s="134">
        <f>IF(ISBLANK(Governance_Clauses_by_Source!CD135),0,$G135)</f>
        <v>0</v>
      </c>
      <c r="CH135" s="134">
        <f>IF(ISBLANK(Governance_Clauses_by_Source!CE135),0,$G135)</f>
        <v>0</v>
      </c>
      <c r="CI135" s="134">
        <f>IF(ISBLANK(Governance_Clauses_by_Source!CF135),0,$G135)</f>
        <v>0</v>
      </c>
      <c r="CJ135" s="134">
        <f>IF(ISBLANK(Governance_Clauses_by_Source!CG135),0,$G135)</f>
        <v>0</v>
      </c>
      <c r="CK135" s="134">
        <f>IF(ISBLANK(Governance_Clauses_by_Source!CH135),0,$G135)</f>
        <v>0</v>
      </c>
      <c r="CL135" s="134">
        <f>IF(ISBLANK(Governance_Clauses_by_Source!CI135),0,$G135)</f>
        <v>0</v>
      </c>
      <c r="CM135" s="134">
        <f>IF(ISBLANK(Governance_Clauses_by_Source!CJ135),0,$G135)</f>
        <v>0</v>
      </c>
      <c r="CN135" s="134">
        <f>IF(ISBLANK(Governance_Clauses_by_Source!CK135),0,$G135)</f>
        <v>0</v>
      </c>
      <c r="CO135" s="134">
        <f>IF(ISBLANK(Governance_Clauses_by_Source!CL135),0,$G135)</f>
        <v>0</v>
      </c>
      <c r="CP135" s="134">
        <f>IF(ISBLANK(Governance_Clauses_by_Source!CM135),0,$G135)</f>
        <v>0</v>
      </c>
      <c r="CQ135" s="151">
        <f>IF(ISBLANK(Governance_Clauses_by_Source!CN135),0,$G135)</f>
        <v>0</v>
      </c>
    </row>
    <row r="136" spans="1:95">
      <c r="A136" s="2" t="s">
        <v>269</v>
      </c>
      <c r="B136" s="2" t="s">
        <v>642</v>
      </c>
      <c r="C136" s="2" t="s">
        <v>607</v>
      </c>
      <c r="D136" s="2" t="s">
        <v>618</v>
      </c>
      <c r="E136" s="2">
        <f t="shared" si="16"/>
        <v>1</v>
      </c>
      <c r="F136" s="2">
        <v>5</v>
      </c>
      <c r="G136" s="2">
        <f t="shared" ref="G136:G138" si="18">F136/SUM($F$135:$F$138)*4</f>
        <v>1.1111111111111112</v>
      </c>
      <c r="H136" s="3" t="s">
        <v>988</v>
      </c>
      <c r="I136" s="120">
        <f>IF(ISBLANK(Governance_Clauses_by_Source!F136),0,G136)</f>
        <v>0</v>
      </c>
      <c r="J136" s="134">
        <f>IF(ISBLANK(Governance_Clauses_by_Source!G136),0,$G136)</f>
        <v>0</v>
      </c>
      <c r="K136" s="134">
        <f>IF(ISBLANK(Governance_Clauses_by_Source!H136),0,$G136)</f>
        <v>0</v>
      </c>
      <c r="L136" s="134">
        <f>IF(ISBLANK(Governance_Clauses_by_Source!I136),0,$G136)</f>
        <v>0</v>
      </c>
      <c r="M136" s="134">
        <f>IF(ISBLANK(Governance_Clauses_by_Source!J136),0,$G136)</f>
        <v>0</v>
      </c>
      <c r="N136" s="134">
        <f>IF(ISBLANK(Governance_Clauses_by_Source!K136),0,$G136)</f>
        <v>0</v>
      </c>
      <c r="O136" s="134">
        <f>IF(ISBLANK(Governance_Clauses_by_Source!L136),0,$G136)</f>
        <v>0</v>
      </c>
      <c r="P136" s="134">
        <f>IF(ISBLANK(Governance_Clauses_by_Source!M136),0,$G136)</f>
        <v>0</v>
      </c>
      <c r="Q136" s="134">
        <f>IF(ISBLANK(Governance_Clauses_by_Source!N136),0,$G136)</f>
        <v>0</v>
      </c>
      <c r="R136" s="134">
        <f>IF(ISBLANK(Governance_Clauses_by_Source!O136),0,$G136)</f>
        <v>0</v>
      </c>
      <c r="S136" s="134">
        <f>IF(ISBLANK(Governance_Clauses_by_Source!P136),0,$G136)</f>
        <v>0</v>
      </c>
      <c r="T136" s="134">
        <f>IF(ISBLANK(Governance_Clauses_by_Source!Q136),0,$G136)</f>
        <v>0</v>
      </c>
      <c r="U136" s="134">
        <f>IF(ISBLANK(Governance_Clauses_by_Source!R136),0,$G136)</f>
        <v>0</v>
      </c>
      <c r="V136" s="134">
        <f>IF(ISBLANK(Governance_Clauses_by_Source!S136),0,$G136)</f>
        <v>0</v>
      </c>
      <c r="W136" s="134">
        <f>IF(ISBLANK(Governance_Clauses_by_Source!T136),0,$G136)</f>
        <v>0</v>
      </c>
      <c r="X136" s="134">
        <f>IF(ISBLANK(Governance_Clauses_by_Source!U136),0,$G136)</f>
        <v>0</v>
      </c>
      <c r="Y136" s="134">
        <f>IF(ISBLANK(Governance_Clauses_by_Source!V136),0,$G136)</f>
        <v>0</v>
      </c>
      <c r="Z136" s="134">
        <f>IF(ISBLANK(Governance_Clauses_by_Source!W136),0,$G136)</f>
        <v>0</v>
      </c>
      <c r="AA136" s="134">
        <f>IF(ISBLANK(Governance_Clauses_by_Source!X136),0,$G136)</f>
        <v>0</v>
      </c>
      <c r="AB136" s="134">
        <f>IF(ISBLANK(Governance_Clauses_by_Source!Y136),0,$G136)</f>
        <v>0</v>
      </c>
      <c r="AC136" s="134">
        <f>IF(ISBLANK(Governance_Clauses_by_Source!Z136),0,$G136)</f>
        <v>0</v>
      </c>
      <c r="AD136" s="134">
        <f>IF(ISBLANK(Governance_Clauses_by_Source!AA136),0,$G136)</f>
        <v>0</v>
      </c>
      <c r="AE136" s="134">
        <f>IF(ISBLANK(Governance_Clauses_by_Source!AB136),0,$G136)</f>
        <v>0</v>
      </c>
      <c r="AF136" s="134">
        <f>IF(ISBLANK(Governance_Clauses_by_Source!AC136),0,$G136)</f>
        <v>0</v>
      </c>
      <c r="AG136" s="134">
        <f>IF(ISBLANK(Governance_Clauses_by_Source!AD136),0,$G136)</f>
        <v>0</v>
      </c>
      <c r="AH136" s="134">
        <f>IF(ISBLANK(Governance_Clauses_by_Source!AE136),0,$G136)</f>
        <v>0</v>
      </c>
      <c r="AI136" s="134">
        <f>IF(ISBLANK(Governance_Clauses_by_Source!AF136),0,$G136)</f>
        <v>0</v>
      </c>
      <c r="AJ136" s="134">
        <f>IF(ISBLANK(Governance_Clauses_by_Source!AG136),0,$G136)</f>
        <v>0</v>
      </c>
      <c r="AK136" s="134">
        <f>IF(ISBLANK(Governance_Clauses_by_Source!AH136),0,$G136)</f>
        <v>0</v>
      </c>
      <c r="AL136" s="134">
        <f>IF(ISBLANK(Governance_Clauses_by_Source!AI136),0,$G136)</f>
        <v>0</v>
      </c>
      <c r="AM136" s="134">
        <f>IF(ISBLANK(Governance_Clauses_by_Source!AJ136),0,$G136)</f>
        <v>0</v>
      </c>
      <c r="AN136" s="134">
        <f>IF(ISBLANK(Governance_Clauses_by_Source!AK136),0,$G136)</f>
        <v>0</v>
      </c>
      <c r="AO136" s="134">
        <f>IF(ISBLANK(Governance_Clauses_by_Source!AL136),0,$G136)</f>
        <v>0</v>
      </c>
      <c r="AP136" s="134">
        <f>IF(ISBLANK(Governance_Clauses_by_Source!AM136),0,$G136)</f>
        <v>0</v>
      </c>
      <c r="AQ136" s="134">
        <f>IF(ISBLANK(Governance_Clauses_by_Source!AN136),0,$G136)</f>
        <v>0</v>
      </c>
      <c r="AR136" s="134">
        <f>IF(ISBLANK(Governance_Clauses_by_Source!AO136),0,$G136)</f>
        <v>0</v>
      </c>
      <c r="AS136" s="134">
        <f>IF(ISBLANK(Governance_Clauses_by_Source!AP136),0,$G136)</f>
        <v>0</v>
      </c>
      <c r="AT136" s="134">
        <f>IF(ISBLANK(Governance_Clauses_by_Source!AQ136),0,$G136)</f>
        <v>0</v>
      </c>
      <c r="AU136" s="134">
        <f>IF(ISBLANK(Governance_Clauses_by_Source!AR136),0,$G136)</f>
        <v>0</v>
      </c>
      <c r="AV136" s="134">
        <f>IF(ISBLANK(Governance_Clauses_by_Source!AS136),0,$G136)</f>
        <v>0</v>
      </c>
      <c r="AW136" s="134">
        <f>IF(ISBLANK(Governance_Clauses_by_Source!AT136),0,$G136)</f>
        <v>0</v>
      </c>
      <c r="AX136" s="134">
        <f>IF(ISBLANK(Governance_Clauses_by_Source!AU136),0,$G136)</f>
        <v>0</v>
      </c>
      <c r="AY136" s="134">
        <f>IF(ISBLANK(Governance_Clauses_by_Source!AV136),0,$G136)</f>
        <v>0</v>
      </c>
      <c r="AZ136" s="134">
        <f>IF(ISBLANK(Governance_Clauses_by_Source!AW136),0,$G136)</f>
        <v>0</v>
      </c>
      <c r="BA136" s="134">
        <f>IF(ISBLANK(Governance_Clauses_by_Source!AX136),0,$G136)</f>
        <v>0</v>
      </c>
      <c r="BB136" s="134">
        <f>IF(ISBLANK(Governance_Clauses_by_Source!AY136),0,$G136)</f>
        <v>0</v>
      </c>
      <c r="BC136" s="134">
        <f>IF(ISBLANK(Governance_Clauses_by_Source!AZ136),0,$G136)</f>
        <v>0</v>
      </c>
      <c r="BD136" s="134">
        <f>IF(ISBLANK(Governance_Clauses_by_Source!BA136),0,$G136)</f>
        <v>0</v>
      </c>
      <c r="BE136" s="134">
        <f>IF(ISBLANK(Governance_Clauses_by_Source!BB136),0,$G136)</f>
        <v>0</v>
      </c>
      <c r="BF136" s="134">
        <f>IF(ISBLANK(Governance_Clauses_by_Source!BC136),0,$G136)</f>
        <v>0</v>
      </c>
      <c r="BG136" s="134">
        <f>IF(ISBLANK(Governance_Clauses_by_Source!BD136),0,$G136)</f>
        <v>0</v>
      </c>
      <c r="BH136" s="134">
        <f>IF(ISBLANK(Governance_Clauses_by_Source!BE136),0,$G136)</f>
        <v>0</v>
      </c>
      <c r="BI136" s="134">
        <f>IF(ISBLANK(Governance_Clauses_by_Source!BF136),0,$G136)</f>
        <v>0</v>
      </c>
      <c r="BJ136" s="134">
        <f>IF(ISBLANK(Governance_Clauses_by_Source!BG136),0,$G136)</f>
        <v>0</v>
      </c>
      <c r="BK136" s="134">
        <f>IF(ISBLANK(Governance_Clauses_by_Source!BH136),0,$G136)</f>
        <v>0</v>
      </c>
      <c r="BL136" s="134">
        <f>IF(ISBLANK(Governance_Clauses_by_Source!BI136),0,$G136)</f>
        <v>0</v>
      </c>
      <c r="BM136" s="134">
        <f>IF(ISBLANK(Governance_Clauses_by_Source!BJ136),0,$G136)</f>
        <v>0</v>
      </c>
      <c r="BN136" s="134">
        <f>IF(ISBLANK(Governance_Clauses_by_Source!BK136),0,$G136)</f>
        <v>0</v>
      </c>
      <c r="BO136" s="134">
        <f>IF(ISBLANK(Governance_Clauses_by_Source!BL136),0,$G136)</f>
        <v>0</v>
      </c>
      <c r="BP136" s="134">
        <f>IF(ISBLANK(Governance_Clauses_by_Source!BM136),0,$G136)*2*4</f>
        <v>8.8888888888888893</v>
      </c>
      <c r="BQ136" s="134">
        <f>IF(ISBLANK(Governance_Clauses_by_Source!BN136),0,$G136)</f>
        <v>0</v>
      </c>
      <c r="BR136" s="134">
        <f>IF(ISBLANK(Governance_Clauses_by_Source!BO136),0,$G136)</f>
        <v>0</v>
      </c>
      <c r="BS136" s="134">
        <f>IF(ISBLANK(Governance_Clauses_by_Source!BP136),0,$G136)</f>
        <v>0</v>
      </c>
      <c r="BT136" s="134">
        <f>IF(ISBLANK(Governance_Clauses_by_Source!BQ136),0,$G136)</f>
        <v>0</v>
      </c>
      <c r="BU136" s="134">
        <f>IF(ISBLANK(Governance_Clauses_by_Source!BR136),0,$G136)</f>
        <v>0</v>
      </c>
      <c r="BV136" s="134">
        <f>IF(ISBLANK(Governance_Clauses_by_Source!BS136),0,$G136)</f>
        <v>0</v>
      </c>
      <c r="BW136" s="134">
        <f>IF(ISBLANK(Governance_Clauses_by_Source!BT136),0,$G136)</f>
        <v>0</v>
      </c>
      <c r="BX136" s="134">
        <f>IF(ISBLANK(Governance_Clauses_by_Source!BU136),0,$G136)</f>
        <v>0</v>
      </c>
      <c r="BY136" s="134">
        <f>IF(ISBLANK(Governance_Clauses_by_Source!BV136),0,$G136)</f>
        <v>0</v>
      </c>
      <c r="BZ136" s="134">
        <f>IF(ISBLANK(Governance_Clauses_by_Source!BW136),0,$G136)</f>
        <v>0</v>
      </c>
      <c r="CA136" s="134">
        <f>IF(ISBLANK(Governance_Clauses_by_Source!BX136),0,$G136)</f>
        <v>0</v>
      </c>
      <c r="CB136" s="134">
        <f>IF(ISBLANK(Governance_Clauses_by_Source!BY136),0,$G136)</f>
        <v>0</v>
      </c>
      <c r="CC136" s="134">
        <f>IF(ISBLANK(Governance_Clauses_by_Source!BZ136),0,$G136)</f>
        <v>0</v>
      </c>
      <c r="CD136" s="134">
        <f>IF(ISBLANK(Governance_Clauses_by_Source!CA136),0,$G136)</f>
        <v>0</v>
      </c>
      <c r="CE136" s="134">
        <f>IF(ISBLANK(Governance_Clauses_by_Source!CB136),0,$G136)</f>
        <v>0</v>
      </c>
      <c r="CF136" s="134">
        <f>IF(ISBLANK(Governance_Clauses_by_Source!CC136),0,$G136)</f>
        <v>0</v>
      </c>
      <c r="CG136" s="134">
        <f>IF(ISBLANK(Governance_Clauses_by_Source!CD136),0,$G136)</f>
        <v>0</v>
      </c>
      <c r="CH136" s="134">
        <f>IF(ISBLANK(Governance_Clauses_by_Source!CE136),0,$G136)</f>
        <v>0</v>
      </c>
      <c r="CI136" s="134">
        <f>IF(ISBLANK(Governance_Clauses_by_Source!CF136),0,$G136)</f>
        <v>0</v>
      </c>
      <c r="CJ136" s="134">
        <f>IF(ISBLANK(Governance_Clauses_by_Source!CG136),0,$G136)</f>
        <v>0</v>
      </c>
      <c r="CK136" s="134">
        <f>IF(ISBLANK(Governance_Clauses_by_Source!CH136),0,$G136)</f>
        <v>0</v>
      </c>
      <c r="CL136" s="134">
        <f>IF(ISBLANK(Governance_Clauses_by_Source!CI136),0,$G136)</f>
        <v>0</v>
      </c>
      <c r="CM136" s="134">
        <f>IF(ISBLANK(Governance_Clauses_by_Source!CJ136),0,$G136)</f>
        <v>0</v>
      </c>
      <c r="CN136" s="134">
        <f>IF(ISBLANK(Governance_Clauses_by_Source!CK136),0,$G136)</f>
        <v>0</v>
      </c>
      <c r="CO136" s="134">
        <f>IF(ISBLANK(Governance_Clauses_by_Source!CL136),0,$G136)</f>
        <v>0</v>
      </c>
      <c r="CP136" s="134">
        <f>IF(ISBLANK(Governance_Clauses_by_Source!CM136),0,$G136)</f>
        <v>0</v>
      </c>
      <c r="CQ136" s="151">
        <f>IF(ISBLANK(Governance_Clauses_by_Source!CN136),0,$G136)</f>
        <v>0</v>
      </c>
    </row>
    <row r="137" spans="1:95">
      <c r="A137" s="2" t="s">
        <v>269</v>
      </c>
      <c r="B137" s="2" t="s">
        <v>567</v>
      </c>
      <c r="C137" s="2" t="s">
        <v>607</v>
      </c>
      <c r="D137" s="2" t="s">
        <v>354</v>
      </c>
      <c r="E137" s="2">
        <f t="shared" si="16"/>
        <v>6</v>
      </c>
      <c r="F137" s="2">
        <v>5</v>
      </c>
      <c r="G137" s="2">
        <f t="shared" si="18"/>
        <v>1.1111111111111112</v>
      </c>
      <c r="H137" s="3" t="s">
        <v>505</v>
      </c>
      <c r="I137" s="120">
        <f>IF(ISBLANK(Governance_Clauses_by_Source!F137),0,G137)</f>
        <v>0</v>
      </c>
      <c r="J137" s="134">
        <f>IF(ISBLANK(Governance_Clauses_by_Source!G137),0,$G137)</f>
        <v>0</v>
      </c>
      <c r="K137" s="134">
        <f>IF(ISBLANK(Governance_Clauses_by_Source!H137),0,$G137)</f>
        <v>0</v>
      </c>
      <c r="L137" s="134">
        <f>IF(ISBLANK(Governance_Clauses_by_Source!I137),0,$G137)</f>
        <v>0</v>
      </c>
      <c r="M137" s="134">
        <f>IF(ISBLANK(Governance_Clauses_by_Source!J137),0,$G137)</f>
        <v>0</v>
      </c>
      <c r="N137" s="134">
        <f>IF(ISBLANK(Governance_Clauses_by_Source!K137),0,$G137)</f>
        <v>0</v>
      </c>
      <c r="O137" s="134">
        <f>IF(ISBLANK(Governance_Clauses_by_Source!L137),0,$G137)</f>
        <v>0</v>
      </c>
      <c r="P137" s="134">
        <f>IF(ISBLANK(Governance_Clauses_by_Source!M137),0,$G137)</f>
        <v>0</v>
      </c>
      <c r="Q137" s="134">
        <f>IF(ISBLANK(Governance_Clauses_by_Source!N137),0,$G137)*1.5*3.5</f>
        <v>5.8333333333333339</v>
      </c>
      <c r="R137" s="134">
        <f>IF(ISBLANK(Governance_Clauses_by_Source!O137),0,$G137)</f>
        <v>0</v>
      </c>
      <c r="S137" s="134">
        <f>IF(ISBLANK(Governance_Clauses_by_Source!P137),0,$G137)</f>
        <v>0</v>
      </c>
      <c r="T137" s="134">
        <f>IF(ISBLANK(Governance_Clauses_by_Source!Q137),0,$G137)</f>
        <v>0</v>
      </c>
      <c r="U137" s="134">
        <f>IF(ISBLANK(Governance_Clauses_by_Source!R137),0,$G137)</f>
        <v>0</v>
      </c>
      <c r="V137" s="134">
        <f>IF(ISBLANK(Governance_Clauses_by_Source!S137),0,$G137)</f>
        <v>0</v>
      </c>
      <c r="W137" s="134">
        <f>IF(ISBLANK(Governance_Clauses_by_Source!T137),0,$G137)</f>
        <v>0</v>
      </c>
      <c r="X137" s="134">
        <f>IF(ISBLANK(Governance_Clauses_by_Source!U137),0,$G137)</f>
        <v>0</v>
      </c>
      <c r="Y137" s="134">
        <f>IF(ISBLANK(Governance_Clauses_by_Source!V137),0,$G137)</f>
        <v>0</v>
      </c>
      <c r="Z137" s="134">
        <f>IF(ISBLANK(Governance_Clauses_by_Source!W137),0,$G137)</f>
        <v>0</v>
      </c>
      <c r="AA137" s="134">
        <f>IF(ISBLANK(Governance_Clauses_by_Source!X137),0,$G137)</f>
        <v>0</v>
      </c>
      <c r="AB137" s="134">
        <f>IF(ISBLANK(Governance_Clauses_by_Source!Y137),0,$G137)</f>
        <v>0</v>
      </c>
      <c r="AC137" s="134">
        <f>IF(ISBLANK(Governance_Clauses_by_Source!Z137),0,$G137)</f>
        <v>0</v>
      </c>
      <c r="AD137" s="134">
        <f>IF(ISBLANK(Governance_Clauses_by_Source!AA137),0,$G137)</f>
        <v>0</v>
      </c>
      <c r="AE137" s="134">
        <f>IF(ISBLANK(Governance_Clauses_by_Source!AB137),0,$G137)</f>
        <v>0</v>
      </c>
      <c r="AF137" s="134">
        <f>IF(ISBLANK(Governance_Clauses_by_Source!AC137),0,$G137)</f>
        <v>0</v>
      </c>
      <c r="AG137" s="134">
        <f>IF(ISBLANK(Governance_Clauses_by_Source!AD137),0,$G137)</f>
        <v>0</v>
      </c>
      <c r="AH137" s="134">
        <f>IF(ISBLANK(Governance_Clauses_by_Source!AE137),0,$G137)*3.5*3</f>
        <v>11.666666666666668</v>
      </c>
      <c r="AI137" s="134">
        <f>IF(ISBLANK(Governance_Clauses_by_Source!AF137),0,$G137)</f>
        <v>0</v>
      </c>
      <c r="AJ137" s="134">
        <f>IF(ISBLANK(Governance_Clauses_by_Source!AG137),0,$G137)</f>
        <v>0</v>
      </c>
      <c r="AK137" s="134">
        <f>IF(ISBLANK(Governance_Clauses_by_Source!AH137),0,$G137)</f>
        <v>0</v>
      </c>
      <c r="AL137" s="134">
        <f>IF(ISBLANK(Governance_Clauses_by_Source!AI137),0,$G137)</f>
        <v>0</v>
      </c>
      <c r="AM137" s="134">
        <f>IF(ISBLANK(Governance_Clauses_by_Source!AJ137),0,$G137)</f>
        <v>0</v>
      </c>
      <c r="AN137" s="134">
        <f>IF(ISBLANK(Governance_Clauses_by_Source!AK137),0,$G137)</f>
        <v>0</v>
      </c>
      <c r="AO137" s="134">
        <f>IF(ISBLANK(Governance_Clauses_by_Source!AL137),0,$G137)</f>
        <v>0</v>
      </c>
      <c r="AP137" s="134">
        <f>IF(ISBLANK(Governance_Clauses_by_Source!AM137),0,$G137)</f>
        <v>0</v>
      </c>
      <c r="AQ137" s="134">
        <f>IF(ISBLANK(Governance_Clauses_by_Source!AN137),0,$G137)</f>
        <v>0</v>
      </c>
      <c r="AR137" s="134">
        <f>IF(ISBLANK(Governance_Clauses_by_Source!AO137),0,$G137)</f>
        <v>0</v>
      </c>
      <c r="AS137" s="134">
        <f>IF(ISBLANK(Governance_Clauses_by_Source!AP137),0,$G137)</f>
        <v>0</v>
      </c>
      <c r="AT137" s="134">
        <f>IF(ISBLANK(Governance_Clauses_by_Source!AQ137),0,$G137)</f>
        <v>0</v>
      </c>
      <c r="AU137" s="134">
        <f>IF(ISBLANK(Governance_Clauses_by_Source!AR137),0,$G137)</f>
        <v>0</v>
      </c>
      <c r="AV137" s="134">
        <f>IF(ISBLANK(Governance_Clauses_by_Source!AS137),0,$G137)</f>
        <v>0</v>
      </c>
      <c r="AW137" s="134">
        <f>IF(ISBLANK(Governance_Clauses_by_Source!AT137),0,$G137)</f>
        <v>0</v>
      </c>
      <c r="AX137" s="134">
        <f>IF(ISBLANK(Governance_Clauses_by_Source!AU137),0,$G137)</f>
        <v>0</v>
      </c>
      <c r="AY137" s="134">
        <f>IF(ISBLANK(Governance_Clauses_by_Source!AV137),0,$G137)</f>
        <v>0</v>
      </c>
      <c r="AZ137" s="134">
        <f>IF(ISBLANK(Governance_Clauses_by_Source!AW137),0,$G137)</f>
        <v>0</v>
      </c>
      <c r="BA137" s="134">
        <f>IF(ISBLANK(Governance_Clauses_by_Source!AX137),0,$G137)</f>
        <v>0</v>
      </c>
      <c r="BB137" s="134">
        <f>IF(ISBLANK(Governance_Clauses_by_Source!AY137),0,$G137)</f>
        <v>0</v>
      </c>
      <c r="BC137" s="134">
        <f>IF(ISBLANK(Governance_Clauses_by_Source!AZ137),0,$G137)</f>
        <v>0</v>
      </c>
      <c r="BD137" s="134">
        <f>IF(ISBLANK(Governance_Clauses_by_Source!BA137),0,$G137)*2*3</f>
        <v>6.666666666666667</v>
      </c>
      <c r="BE137" s="134">
        <f>IF(ISBLANK(Governance_Clauses_by_Source!BB137),0,$G137)</f>
        <v>0</v>
      </c>
      <c r="BF137" s="134">
        <f>IF(ISBLANK(Governance_Clauses_by_Source!BC137),0,$G137)</f>
        <v>0</v>
      </c>
      <c r="BG137" s="134">
        <f>IF(ISBLANK(Governance_Clauses_by_Source!BD137),0,$G137)</f>
        <v>0</v>
      </c>
      <c r="BH137" s="134">
        <f>IF(ISBLANK(Governance_Clauses_by_Source!BE137),0,$G137)</f>
        <v>0</v>
      </c>
      <c r="BI137" s="134">
        <f>IF(ISBLANK(Governance_Clauses_by_Source!BF137),0,$G137)</f>
        <v>0</v>
      </c>
      <c r="BJ137" s="134">
        <f>IF(ISBLANK(Governance_Clauses_by_Source!BG137),0,$G137)</f>
        <v>0</v>
      </c>
      <c r="BK137" s="134">
        <f>IF(ISBLANK(Governance_Clauses_by_Source!BH137),0,$G137)</f>
        <v>0</v>
      </c>
      <c r="BL137" s="134">
        <f>IF(ISBLANK(Governance_Clauses_by_Source!BI137),0,$G137)</f>
        <v>0</v>
      </c>
      <c r="BM137" s="134">
        <f>IF(ISBLANK(Governance_Clauses_by_Source!BJ137),0,$G137)</f>
        <v>0</v>
      </c>
      <c r="BN137" s="134">
        <f>IF(ISBLANK(Governance_Clauses_by_Source!BK137),0,$G137)</f>
        <v>0</v>
      </c>
      <c r="BO137" s="134">
        <f>IF(ISBLANK(Governance_Clauses_by_Source!BL137),0,$G137)</f>
        <v>0</v>
      </c>
      <c r="BP137" s="134">
        <f>IF(ISBLANK(Governance_Clauses_by_Source!BM137),0,$G137)*2*3</f>
        <v>6.666666666666667</v>
      </c>
      <c r="BQ137" s="134">
        <f>IF(ISBLANK(Governance_Clauses_by_Source!BN137),0,$G137)</f>
        <v>0</v>
      </c>
      <c r="BR137" s="134">
        <f>IF(ISBLANK(Governance_Clauses_by_Source!BO137),0,$G137)</f>
        <v>0</v>
      </c>
      <c r="BS137" s="134">
        <f>IF(ISBLANK(Governance_Clauses_by_Source!BP137),0,$G137)</f>
        <v>0</v>
      </c>
      <c r="BT137" s="134">
        <f>IF(ISBLANK(Governance_Clauses_by_Source!BQ137),0,$G137)</f>
        <v>0</v>
      </c>
      <c r="BU137" s="134">
        <f>IF(ISBLANK(Governance_Clauses_by_Source!BR137),0,$G137)</f>
        <v>0</v>
      </c>
      <c r="BV137" s="134">
        <f>IF(ISBLANK(Governance_Clauses_by_Source!BS137),0,$G137)</f>
        <v>0</v>
      </c>
      <c r="BW137" s="134">
        <f>IF(ISBLANK(Governance_Clauses_by_Source!BT137),0,$G137)</f>
        <v>0</v>
      </c>
      <c r="BX137" s="134">
        <f>IF(ISBLANK(Governance_Clauses_by_Source!BU137),0,$G137)*1*1.01</f>
        <v>1.1222222222222222</v>
      </c>
      <c r="BY137" s="134">
        <f>IF(ISBLANK(Governance_Clauses_by_Source!BV137),0,$G137)</f>
        <v>0</v>
      </c>
      <c r="BZ137" s="134">
        <f>IF(ISBLANK(Governance_Clauses_by_Source!BW137),0,$G137)</f>
        <v>0</v>
      </c>
      <c r="CA137" s="134">
        <f>IF(ISBLANK(Governance_Clauses_by_Source!BX137),0,$G137)</f>
        <v>0</v>
      </c>
      <c r="CB137" s="134">
        <f>IF(ISBLANK(Governance_Clauses_by_Source!BY137),0,$G137)*2*2</f>
        <v>4.4444444444444446</v>
      </c>
      <c r="CC137" s="134">
        <f>IF(ISBLANK(Governance_Clauses_by_Source!BZ137),0,$G137)</f>
        <v>0</v>
      </c>
      <c r="CD137" s="134">
        <f>IF(ISBLANK(Governance_Clauses_by_Source!CA137),0,$G137)</f>
        <v>0</v>
      </c>
      <c r="CE137" s="134">
        <f>IF(ISBLANK(Governance_Clauses_by_Source!CB137),0,$G137)</f>
        <v>0</v>
      </c>
      <c r="CF137" s="134">
        <f>IF(ISBLANK(Governance_Clauses_by_Source!CC137),0,$G137)</f>
        <v>0</v>
      </c>
      <c r="CG137" s="134">
        <f>IF(ISBLANK(Governance_Clauses_by_Source!CD137),0,$G137)</f>
        <v>0</v>
      </c>
      <c r="CH137" s="134">
        <f>IF(ISBLANK(Governance_Clauses_by_Source!CE137),0,$G137)</f>
        <v>0</v>
      </c>
      <c r="CI137" s="134">
        <f>IF(ISBLANK(Governance_Clauses_by_Source!CF137),0,$G137)</f>
        <v>0</v>
      </c>
      <c r="CJ137" s="134">
        <f>IF(ISBLANK(Governance_Clauses_by_Source!CG137),0,$G137)</f>
        <v>0</v>
      </c>
      <c r="CK137" s="134">
        <f>IF(ISBLANK(Governance_Clauses_by_Source!CH137),0,$G137)</f>
        <v>0</v>
      </c>
      <c r="CL137" s="134">
        <f>IF(ISBLANK(Governance_Clauses_by_Source!CI137),0,$G137)</f>
        <v>0</v>
      </c>
      <c r="CM137" s="134">
        <f>IF(ISBLANK(Governance_Clauses_by_Source!CJ137),0,$G137)</f>
        <v>0</v>
      </c>
      <c r="CN137" s="134">
        <f>IF(ISBLANK(Governance_Clauses_by_Source!CK137),0,$G137)</f>
        <v>0</v>
      </c>
      <c r="CO137" s="134">
        <f>IF(ISBLANK(Governance_Clauses_by_Source!CL137),0,$G137)</f>
        <v>0</v>
      </c>
      <c r="CP137" s="134">
        <f>IF(ISBLANK(Governance_Clauses_by_Source!CM137),0,$G137)</f>
        <v>0</v>
      </c>
      <c r="CQ137" s="151">
        <f>IF(ISBLANK(Governance_Clauses_by_Source!CN137),0,$G137)</f>
        <v>0</v>
      </c>
    </row>
    <row r="138" spans="1:95">
      <c r="A138" s="2" t="s">
        <v>269</v>
      </c>
      <c r="B138" s="2" t="s">
        <v>567</v>
      </c>
      <c r="C138" s="2" t="s">
        <v>273</v>
      </c>
      <c r="D138" s="2" t="s">
        <v>356</v>
      </c>
      <c r="E138" s="2">
        <f t="shared" si="16"/>
        <v>3</v>
      </c>
      <c r="F138" s="2">
        <v>3</v>
      </c>
      <c r="G138" s="2">
        <f t="shared" si="18"/>
        <v>0.66666666666666663</v>
      </c>
      <c r="H138" s="3" t="s">
        <v>329</v>
      </c>
      <c r="I138" s="120">
        <f>IF(ISBLANK(Governance_Clauses_by_Source!F138),0,G138)</f>
        <v>0</v>
      </c>
      <c r="J138" s="134">
        <f>IF(ISBLANK(Governance_Clauses_by_Source!G138),0,$G138)</f>
        <v>0</v>
      </c>
      <c r="K138" s="134">
        <f>IF(ISBLANK(Governance_Clauses_by_Source!H138),0,$G138)</f>
        <v>0</v>
      </c>
      <c r="L138" s="134">
        <f>IF(ISBLANK(Governance_Clauses_by_Source!I138),0,$G138)</f>
        <v>0</v>
      </c>
      <c r="M138" s="134">
        <f>IF(ISBLANK(Governance_Clauses_by_Source!J138),0,$G138)</f>
        <v>0</v>
      </c>
      <c r="N138" s="134">
        <f>IF(ISBLANK(Governance_Clauses_by_Source!K138),0,$G138)</f>
        <v>0</v>
      </c>
      <c r="O138" s="134">
        <f>IF(ISBLANK(Governance_Clauses_by_Source!L138),0,$G138)</f>
        <v>0</v>
      </c>
      <c r="P138" s="134">
        <f>IF(ISBLANK(Governance_Clauses_by_Source!M138),0,$G138)</f>
        <v>0</v>
      </c>
      <c r="Q138" s="134">
        <f>IF(ISBLANK(Governance_Clauses_by_Source!N138),0,$G138)</f>
        <v>0</v>
      </c>
      <c r="R138" s="134">
        <f>IF(ISBLANK(Governance_Clauses_by_Source!O138),0,$G138)</f>
        <v>0</v>
      </c>
      <c r="S138" s="134">
        <f>IF(ISBLANK(Governance_Clauses_by_Source!P138),0,$G138)</f>
        <v>0</v>
      </c>
      <c r="T138" s="134">
        <f>IF(ISBLANK(Governance_Clauses_by_Source!Q138),0,$G138)</f>
        <v>0</v>
      </c>
      <c r="U138" s="134">
        <f>IF(ISBLANK(Governance_Clauses_by_Source!R138),0,$G138)</f>
        <v>0</v>
      </c>
      <c r="V138" s="134">
        <f>IF(ISBLANK(Governance_Clauses_by_Source!S138),0,$G138)</f>
        <v>0</v>
      </c>
      <c r="W138" s="134">
        <f>IF(ISBLANK(Governance_Clauses_by_Source!T138),0,$G138)</f>
        <v>0</v>
      </c>
      <c r="X138" s="134">
        <f>IF(ISBLANK(Governance_Clauses_by_Source!U138),0,$G138)*3*4</f>
        <v>8</v>
      </c>
      <c r="Y138" s="134">
        <f>IF(ISBLANK(Governance_Clauses_by_Source!V138),0,$G138)</f>
        <v>0</v>
      </c>
      <c r="Z138" s="134">
        <f>IF(ISBLANK(Governance_Clauses_by_Source!W138),0,$G138)</f>
        <v>0</v>
      </c>
      <c r="AA138" s="134">
        <f>IF(ISBLANK(Governance_Clauses_by_Source!X138),0,$G138)*3*4</f>
        <v>8</v>
      </c>
      <c r="AB138" s="134">
        <f>IF(ISBLANK(Governance_Clauses_by_Source!Y138),0,$G138)</f>
        <v>0</v>
      </c>
      <c r="AC138" s="134">
        <f>IF(ISBLANK(Governance_Clauses_by_Source!Z138),0,$G138)</f>
        <v>0</v>
      </c>
      <c r="AD138" s="134">
        <f>IF(ISBLANK(Governance_Clauses_by_Source!AA138),0,$G138)</f>
        <v>0</v>
      </c>
      <c r="AE138" s="134">
        <f>IF(ISBLANK(Governance_Clauses_by_Source!AB138),0,$G138)</f>
        <v>0</v>
      </c>
      <c r="AF138" s="134">
        <f>IF(ISBLANK(Governance_Clauses_by_Source!AC138),0,$G138)</f>
        <v>0</v>
      </c>
      <c r="AG138" s="134">
        <f>IF(ISBLANK(Governance_Clauses_by_Source!AD138),0,$G138)</f>
        <v>0</v>
      </c>
      <c r="AH138" s="134">
        <f>IF(ISBLANK(Governance_Clauses_by_Source!AE138),0,$G138)</f>
        <v>0</v>
      </c>
      <c r="AI138" s="134">
        <f>IF(ISBLANK(Governance_Clauses_by_Source!AF138),0,$G138)</f>
        <v>0</v>
      </c>
      <c r="AJ138" s="134">
        <f>IF(ISBLANK(Governance_Clauses_by_Source!AG138),0,$G138)</f>
        <v>0</v>
      </c>
      <c r="AK138" s="134">
        <f>IF(ISBLANK(Governance_Clauses_by_Source!AH138),0,$G138)</f>
        <v>0</v>
      </c>
      <c r="AL138" s="134">
        <f>IF(ISBLANK(Governance_Clauses_by_Source!AI138),0,$G138)</f>
        <v>0</v>
      </c>
      <c r="AM138" s="134">
        <f>IF(ISBLANK(Governance_Clauses_by_Source!AJ138),0,$G138)</f>
        <v>0</v>
      </c>
      <c r="AN138" s="134">
        <f>IF(ISBLANK(Governance_Clauses_by_Source!AK138),0,$G138)</f>
        <v>0</v>
      </c>
      <c r="AO138" s="134">
        <f>IF(ISBLANK(Governance_Clauses_by_Source!AL138),0,$G138)</f>
        <v>0</v>
      </c>
      <c r="AP138" s="134">
        <f>IF(ISBLANK(Governance_Clauses_by_Source!AM138),0,$G138)</f>
        <v>0</v>
      </c>
      <c r="AQ138" s="134">
        <f>IF(ISBLANK(Governance_Clauses_by_Source!AN138),0,$G138)</f>
        <v>0</v>
      </c>
      <c r="AR138" s="134">
        <f>IF(ISBLANK(Governance_Clauses_by_Source!AO138),0,$G138)</f>
        <v>0</v>
      </c>
      <c r="AS138" s="134">
        <f>IF(ISBLANK(Governance_Clauses_by_Source!AP138),0,$G138)</f>
        <v>0</v>
      </c>
      <c r="AT138" s="134">
        <f>IF(ISBLANK(Governance_Clauses_by_Source!AQ138),0,$G138)</f>
        <v>0</v>
      </c>
      <c r="AU138" s="134">
        <f>IF(ISBLANK(Governance_Clauses_by_Source!AR138),0,$G138)</f>
        <v>0</v>
      </c>
      <c r="AV138" s="134">
        <f>IF(ISBLANK(Governance_Clauses_by_Source!AS138),0,$G138)</f>
        <v>0</v>
      </c>
      <c r="AW138" s="134">
        <f>IF(ISBLANK(Governance_Clauses_by_Source!AT138),0,$G138)</f>
        <v>0</v>
      </c>
      <c r="AX138" s="134">
        <f>IF(ISBLANK(Governance_Clauses_by_Source!AU138),0,$G138)</f>
        <v>0</v>
      </c>
      <c r="AY138" s="134">
        <f>IF(ISBLANK(Governance_Clauses_by_Source!AV138),0,$G138)</f>
        <v>0</v>
      </c>
      <c r="AZ138" s="134">
        <f>IF(ISBLANK(Governance_Clauses_by_Source!AW138),0,$G138)</f>
        <v>0</v>
      </c>
      <c r="BA138" s="134">
        <f>IF(ISBLANK(Governance_Clauses_by_Source!AX138),0,$G138)</f>
        <v>0</v>
      </c>
      <c r="BB138" s="134">
        <f>IF(ISBLANK(Governance_Clauses_by_Source!AY138),0,$G138)</f>
        <v>0</v>
      </c>
      <c r="BC138" s="134">
        <f>IF(ISBLANK(Governance_Clauses_by_Source!AZ138),0,$G138)</f>
        <v>0</v>
      </c>
      <c r="BD138" s="134">
        <f>IF(ISBLANK(Governance_Clauses_by_Source!BA138),0,$G138)*4*5</f>
        <v>0</v>
      </c>
      <c r="BE138" s="134">
        <f>IF(ISBLANK(Governance_Clauses_by_Source!BB138),0,$G138)</f>
        <v>0</v>
      </c>
      <c r="BF138" s="134">
        <f>IF(ISBLANK(Governance_Clauses_by_Source!BC138),0,$G138)</f>
        <v>0</v>
      </c>
      <c r="BG138" s="134">
        <f>IF(ISBLANK(Governance_Clauses_by_Source!BD138),0,$G138)</f>
        <v>0</v>
      </c>
      <c r="BH138" s="134">
        <f>IF(ISBLANK(Governance_Clauses_by_Source!BE138),0,$G138)</f>
        <v>0</v>
      </c>
      <c r="BI138" s="134">
        <f>IF(ISBLANK(Governance_Clauses_by_Source!BF138),0,$G138)</f>
        <v>0</v>
      </c>
      <c r="BJ138" s="134">
        <f>IF(ISBLANK(Governance_Clauses_by_Source!BG138),0,$G138)</f>
        <v>0</v>
      </c>
      <c r="BK138" s="134">
        <f>IF(ISBLANK(Governance_Clauses_by_Source!BH138),0,$G138)</f>
        <v>0</v>
      </c>
      <c r="BL138" s="134">
        <f>IF(ISBLANK(Governance_Clauses_by_Source!BI138),0,$G138)</f>
        <v>0</v>
      </c>
      <c r="BM138" s="134">
        <f>IF(ISBLANK(Governance_Clauses_by_Source!BJ138),0,$G138)</f>
        <v>0</v>
      </c>
      <c r="BN138" s="134">
        <f>IF(ISBLANK(Governance_Clauses_by_Source!BK138),0,$G138)</f>
        <v>0</v>
      </c>
      <c r="BO138" s="134">
        <f>IF(ISBLANK(Governance_Clauses_by_Source!BL138),0,$G138)</f>
        <v>0</v>
      </c>
      <c r="BP138" s="134">
        <f>IF(ISBLANK(Governance_Clauses_by_Source!BM138),0,$G138)</f>
        <v>0</v>
      </c>
      <c r="BQ138" s="134">
        <f>IF(ISBLANK(Governance_Clauses_by_Source!BN138),0,$G138)</f>
        <v>0</v>
      </c>
      <c r="BR138" s="134">
        <f>IF(ISBLANK(Governance_Clauses_by_Source!BO138),0,$G138)</f>
        <v>0</v>
      </c>
      <c r="BS138" s="134">
        <f>IF(ISBLANK(Governance_Clauses_by_Source!BP138),0,$G138)</f>
        <v>0</v>
      </c>
      <c r="BT138" s="134">
        <f>IF(ISBLANK(Governance_Clauses_by_Source!BQ138),0,$G138)</f>
        <v>0</v>
      </c>
      <c r="BU138" s="134">
        <f>IF(ISBLANK(Governance_Clauses_by_Source!BR138),0,$G138)</f>
        <v>0</v>
      </c>
      <c r="BV138" s="134">
        <f>IF(ISBLANK(Governance_Clauses_by_Source!BS138),0,$G138)</f>
        <v>0</v>
      </c>
      <c r="BW138" s="134">
        <f>IF(ISBLANK(Governance_Clauses_by_Source!BT138),0,$G138)</f>
        <v>0</v>
      </c>
      <c r="BX138" s="134">
        <f>IF(ISBLANK(Governance_Clauses_by_Source!BU138),0,$G138)*1*1.01</f>
        <v>0.67333333333333334</v>
      </c>
      <c r="BY138" s="134">
        <f>IF(ISBLANK(Governance_Clauses_by_Source!BV138),0,$G138)</f>
        <v>0</v>
      </c>
      <c r="BZ138" s="134">
        <f>IF(ISBLANK(Governance_Clauses_by_Source!BW138),0,$G138)</f>
        <v>0</v>
      </c>
      <c r="CA138" s="134">
        <f>IF(ISBLANK(Governance_Clauses_by_Source!BX138),0,$G138)</f>
        <v>0</v>
      </c>
      <c r="CB138" s="134">
        <f>IF(ISBLANK(Governance_Clauses_by_Source!BY138),0,$G138)</f>
        <v>0</v>
      </c>
      <c r="CC138" s="134">
        <f>IF(ISBLANK(Governance_Clauses_by_Source!BZ138),0,$G138)</f>
        <v>0</v>
      </c>
      <c r="CD138" s="134">
        <f>IF(ISBLANK(Governance_Clauses_by_Source!CA138),0,$G138)</f>
        <v>0</v>
      </c>
      <c r="CE138" s="134">
        <f>IF(ISBLANK(Governance_Clauses_by_Source!CB138),0,$G138)</f>
        <v>0</v>
      </c>
      <c r="CF138" s="134">
        <f>IF(ISBLANK(Governance_Clauses_by_Source!CC138),0,$G138)</f>
        <v>0</v>
      </c>
      <c r="CG138" s="134">
        <f>IF(ISBLANK(Governance_Clauses_by_Source!CD138),0,$G138)</f>
        <v>0</v>
      </c>
      <c r="CH138" s="134">
        <f>IF(ISBLANK(Governance_Clauses_by_Source!CE138),0,$G138)</f>
        <v>0</v>
      </c>
      <c r="CI138" s="134">
        <f>IF(ISBLANK(Governance_Clauses_by_Source!CF138),0,$G138)</f>
        <v>0</v>
      </c>
      <c r="CJ138" s="134">
        <f>IF(ISBLANK(Governance_Clauses_by_Source!CG138),0,$G138)</f>
        <v>0</v>
      </c>
      <c r="CK138" s="134">
        <f>IF(ISBLANK(Governance_Clauses_by_Source!CH138),0,$G138)</f>
        <v>0</v>
      </c>
      <c r="CL138" s="134">
        <f>IF(ISBLANK(Governance_Clauses_by_Source!CI138),0,$G138)</f>
        <v>0</v>
      </c>
      <c r="CM138" s="134">
        <f>IF(ISBLANK(Governance_Clauses_by_Source!CJ138),0,$G138)</f>
        <v>0</v>
      </c>
      <c r="CN138" s="134">
        <f>IF(ISBLANK(Governance_Clauses_by_Source!CK138),0,$G138)</f>
        <v>0</v>
      </c>
      <c r="CO138" s="134">
        <f>IF(ISBLANK(Governance_Clauses_by_Source!CL138),0,$G138)</f>
        <v>0</v>
      </c>
      <c r="CP138" s="134">
        <f>IF(ISBLANK(Governance_Clauses_by_Source!CM138),0,$G138)</f>
        <v>0</v>
      </c>
      <c r="CQ138" s="151">
        <f>IF(ISBLANK(Governance_Clauses_by_Source!CN138),0,$G138)</f>
        <v>0</v>
      </c>
    </row>
    <row r="139" spans="1:95">
      <c r="A139" s="2" t="s">
        <v>280</v>
      </c>
      <c r="B139" s="2" t="s">
        <v>565</v>
      </c>
      <c r="C139" s="2" t="s">
        <v>364</v>
      </c>
      <c r="D139" s="2" t="s">
        <v>354</v>
      </c>
      <c r="E139" s="2">
        <f t="shared" si="16"/>
        <v>5</v>
      </c>
      <c r="F139" s="2">
        <v>5</v>
      </c>
      <c r="G139" s="2">
        <f>F139/SUM($F$139:$F$144)*4</f>
        <v>0.90909090909090906</v>
      </c>
      <c r="H139" s="3" t="s">
        <v>373</v>
      </c>
      <c r="I139" s="120">
        <f>IF(ISBLANK(Governance_Clauses_by_Source!F139),0,G139)*2*4</f>
        <v>7.2727272727272725</v>
      </c>
      <c r="J139" s="134">
        <f>IF(ISBLANK(Governance_Clauses_by_Source!G139),0,$G139)*3*2.5</f>
        <v>6.8181818181818175</v>
      </c>
      <c r="K139" s="134">
        <f>IF(ISBLANK(Governance_Clauses_by_Source!H139),0,$G139)</f>
        <v>0</v>
      </c>
      <c r="L139" s="134">
        <f>IF(ISBLANK(Governance_Clauses_by_Source!I139),0,$G139)</f>
        <v>0</v>
      </c>
      <c r="M139" s="134">
        <f>IF(ISBLANK(Governance_Clauses_by_Source!J139),0,$G139)*3*3</f>
        <v>8.1818181818181817</v>
      </c>
      <c r="N139" s="134">
        <f>IF(ISBLANK(Governance_Clauses_by_Source!K139),0,$G139)*3*3</f>
        <v>8.1818181818181817</v>
      </c>
      <c r="O139" s="134">
        <f>IF(ISBLANK(Governance_Clauses_by_Source!L139),0,$G139)</f>
        <v>0</v>
      </c>
      <c r="P139" s="134">
        <f>IF(ISBLANK(Governance_Clauses_by_Source!M139),0,$G139)</f>
        <v>0</v>
      </c>
      <c r="Q139" s="134">
        <f>IF(ISBLANK(Governance_Clauses_by_Source!N139),0,$G139)</f>
        <v>0</v>
      </c>
      <c r="R139" s="134">
        <f>IF(ISBLANK(Governance_Clauses_by_Source!O139),0,$G139)</f>
        <v>0</v>
      </c>
      <c r="S139" s="134">
        <f>IF(ISBLANK(Governance_Clauses_by_Source!P139),0,$G139)</f>
        <v>0</v>
      </c>
      <c r="T139" s="134">
        <f>IF(ISBLANK(Governance_Clauses_by_Source!Q139),0,$G139)</f>
        <v>0</v>
      </c>
      <c r="U139" s="134">
        <f>IF(ISBLANK(Governance_Clauses_by_Source!R139),0,$G139)</f>
        <v>0</v>
      </c>
      <c r="V139" s="134">
        <f>IF(ISBLANK(Governance_Clauses_by_Source!S139),0,$G139)</f>
        <v>0</v>
      </c>
      <c r="W139" s="134">
        <f>IF(ISBLANK(Governance_Clauses_by_Source!T139),0,$G139)</f>
        <v>0</v>
      </c>
      <c r="X139" s="134">
        <f>IF(ISBLANK(Governance_Clauses_by_Source!U139),0,$G139)</f>
        <v>0</v>
      </c>
      <c r="Y139" s="134">
        <f>IF(ISBLANK(Governance_Clauses_by_Source!V139),0,$G139)</f>
        <v>0</v>
      </c>
      <c r="Z139" s="134">
        <f>IF(ISBLANK(Governance_Clauses_by_Source!W139),0,$G139)</f>
        <v>0</v>
      </c>
      <c r="AA139" s="134">
        <f>IF(ISBLANK(Governance_Clauses_by_Source!X139),0,$G139)</f>
        <v>0</v>
      </c>
      <c r="AB139" s="134">
        <f>IF(ISBLANK(Governance_Clauses_by_Source!Y139),0,$G139)</f>
        <v>0</v>
      </c>
      <c r="AC139" s="134">
        <f>IF(ISBLANK(Governance_Clauses_by_Source!Z139),0,$G139)</f>
        <v>0</v>
      </c>
      <c r="AD139" s="134">
        <f>IF(ISBLANK(Governance_Clauses_by_Source!AA139),0,$G139)</f>
        <v>0</v>
      </c>
      <c r="AE139" s="134">
        <f>IF(ISBLANK(Governance_Clauses_by_Source!AB139),0,$G139)</f>
        <v>0</v>
      </c>
      <c r="AF139" s="134">
        <f>IF(ISBLANK(Governance_Clauses_by_Source!AC139),0,$G139)</f>
        <v>0</v>
      </c>
      <c r="AG139" s="134">
        <f>IF(ISBLANK(Governance_Clauses_by_Source!AD139),0,$G139)</f>
        <v>0</v>
      </c>
      <c r="AH139" s="134">
        <f>IF(ISBLANK(Governance_Clauses_by_Source!AE139),0,$G139)</f>
        <v>0</v>
      </c>
      <c r="AI139" s="134">
        <f>IF(ISBLANK(Governance_Clauses_by_Source!AF139),0,$G139)</f>
        <v>0</v>
      </c>
      <c r="AJ139" s="134">
        <f>IF(ISBLANK(Governance_Clauses_by_Source!AG139),0,$G139)</f>
        <v>0</v>
      </c>
      <c r="AK139" s="134">
        <f>IF(ISBLANK(Governance_Clauses_by_Source!AH139),0,$G139)</f>
        <v>0</v>
      </c>
      <c r="AL139" s="134">
        <f>IF(ISBLANK(Governance_Clauses_by_Source!AI139),0,$G139)</f>
        <v>0</v>
      </c>
      <c r="AM139" s="134">
        <f>IF(ISBLANK(Governance_Clauses_by_Source!AJ139),0,$G139)</f>
        <v>0</v>
      </c>
      <c r="AN139" s="134">
        <f>IF(ISBLANK(Governance_Clauses_by_Source!AK139),0,$G139)</f>
        <v>0</v>
      </c>
      <c r="AO139" s="134">
        <f>IF(ISBLANK(Governance_Clauses_by_Source!AL139),0,$G139)</f>
        <v>0</v>
      </c>
      <c r="AP139" s="134">
        <f>IF(ISBLANK(Governance_Clauses_by_Source!AM139),0,$G139)</f>
        <v>0</v>
      </c>
      <c r="AQ139" s="134">
        <f>IF(ISBLANK(Governance_Clauses_by_Source!AN139),0,$G139)</f>
        <v>0</v>
      </c>
      <c r="AR139" s="134">
        <f>IF(ISBLANK(Governance_Clauses_by_Source!AO139),0,$G139)</f>
        <v>0</v>
      </c>
      <c r="AS139" s="134">
        <f>IF(ISBLANK(Governance_Clauses_by_Source!AP139),0,$G139)</f>
        <v>0</v>
      </c>
      <c r="AT139" s="134">
        <f>IF(ISBLANK(Governance_Clauses_by_Source!AQ139),0,$G139)</f>
        <v>0</v>
      </c>
      <c r="AU139" s="134">
        <f>IF(ISBLANK(Governance_Clauses_by_Source!AR139),0,$G139)</f>
        <v>0</v>
      </c>
      <c r="AV139" s="134">
        <f>IF(ISBLANK(Governance_Clauses_by_Source!AS139),0,$G139)</f>
        <v>0</v>
      </c>
      <c r="AW139" s="134">
        <f>IF(ISBLANK(Governance_Clauses_by_Source!AT139),0,$G139)</f>
        <v>0</v>
      </c>
      <c r="AX139" s="134">
        <f>IF(ISBLANK(Governance_Clauses_by_Source!AU139),0,$G139)</f>
        <v>0</v>
      </c>
      <c r="AY139" s="134">
        <f>IF(ISBLANK(Governance_Clauses_by_Source!AV139),0,$G139)</f>
        <v>0</v>
      </c>
      <c r="AZ139" s="134">
        <f>IF(ISBLANK(Governance_Clauses_by_Source!AW139),0,$G139)</f>
        <v>0</v>
      </c>
      <c r="BA139" s="134">
        <f>IF(ISBLANK(Governance_Clauses_by_Source!AX139),0,$G139)</f>
        <v>0</v>
      </c>
      <c r="BB139" s="134">
        <f>IF(ISBLANK(Governance_Clauses_by_Source!AY139),0,$G139)</f>
        <v>0</v>
      </c>
      <c r="BC139" s="134">
        <f>IF(ISBLANK(Governance_Clauses_by_Source!AZ139),0,$G139)</f>
        <v>0</v>
      </c>
      <c r="BD139" s="134">
        <f>IF(ISBLANK(Governance_Clauses_by_Source!BA139),0,$G139)</f>
        <v>0</v>
      </c>
      <c r="BE139" s="134">
        <f>IF(ISBLANK(Governance_Clauses_by_Source!BB139),0,$G139)</f>
        <v>0</v>
      </c>
      <c r="BF139" s="134">
        <f>IF(ISBLANK(Governance_Clauses_by_Source!BC139),0,$G139)</f>
        <v>0</v>
      </c>
      <c r="BG139" s="134">
        <f>IF(ISBLANK(Governance_Clauses_by_Source!BD139),0,$G139)</f>
        <v>0</v>
      </c>
      <c r="BH139" s="134">
        <f>IF(ISBLANK(Governance_Clauses_by_Source!BE139),0,$G139)</f>
        <v>0</v>
      </c>
      <c r="BI139" s="134">
        <f>IF(ISBLANK(Governance_Clauses_by_Source!BF139),0,$G139)</f>
        <v>0</v>
      </c>
      <c r="BJ139" s="134">
        <f>IF(ISBLANK(Governance_Clauses_by_Source!BG139),0,$G139)</f>
        <v>0</v>
      </c>
      <c r="BK139" s="134">
        <f>IF(ISBLANK(Governance_Clauses_by_Source!BH139),0,$G139)</f>
        <v>0</v>
      </c>
      <c r="BL139" s="134">
        <f>IF(ISBLANK(Governance_Clauses_by_Source!BI139),0,$G139)</f>
        <v>0</v>
      </c>
      <c r="BM139" s="134">
        <f>IF(ISBLANK(Governance_Clauses_by_Source!BJ139),0,$G139)</f>
        <v>0</v>
      </c>
      <c r="BN139" s="134">
        <f>IF(ISBLANK(Governance_Clauses_by_Source!BK139),0,$G139)</f>
        <v>0</v>
      </c>
      <c r="BO139" s="134">
        <f>IF(ISBLANK(Governance_Clauses_by_Source!BL139),0,$G139)</f>
        <v>0</v>
      </c>
      <c r="BP139" s="134">
        <f>IF(ISBLANK(Governance_Clauses_by_Source!BM139),0,$G139)</f>
        <v>0</v>
      </c>
      <c r="BQ139" s="134">
        <f>IF(ISBLANK(Governance_Clauses_by_Source!BN139),0,$G139)</f>
        <v>0</v>
      </c>
      <c r="BR139" s="134">
        <f>IF(ISBLANK(Governance_Clauses_by_Source!BO139),0,$G139)</f>
        <v>0</v>
      </c>
      <c r="BS139" s="134">
        <f>IF(ISBLANK(Governance_Clauses_by_Source!BP139),0,$G139)</f>
        <v>0</v>
      </c>
      <c r="BT139" s="134">
        <f>IF(ISBLANK(Governance_Clauses_by_Source!BQ139),0,$G139)</f>
        <v>0</v>
      </c>
      <c r="BU139" s="134">
        <f>IF(ISBLANK(Governance_Clauses_by_Source!BR139),0,$G139)</f>
        <v>0</v>
      </c>
      <c r="BV139" s="134">
        <f>IF(ISBLANK(Governance_Clauses_by_Source!BS139),0,$G139)</f>
        <v>0</v>
      </c>
      <c r="BW139" s="134">
        <f>IF(ISBLANK(Governance_Clauses_by_Source!BT139),0,$G139)</f>
        <v>0</v>
      </c>
      <c r="BX139" s="134">
        <f>IF(ISBLANK(Governance_Clauses_by_Source!BU139),0,$G139)</f>
        <v>0</v>
      </c>
      <c r="BY139" s="134">
        <f>IF(ISBLANK(Governance_Clauses_by_Source!BV139),0,$G139)</f>
        <v>0</v>
      </c>
      <c r="BZ139" s="134">
        <f>IF(ISBLANK(Governance_Clauses_by_Source!BW139),0,$G139)*5*4</f>
        <v>18.18181818181818</v>
      </c>
      <c r="CA139" s="134">
        <f>IF(ISBLANK(Governance_Clauses_by_Source!BX139),0,$G139)</f>
        <v>0</v>
      </c>
      <c r="CB139" s="134">
        <f>IF(ISBLANK(Governance_Clauses_by_Source!BY139),0,$G139)</f>
        <v>0</v>
      </c>
      <c r="CC139" s="134">
        <f>IF(ISBLANK(Governance_Clauses_by_Source!BZ139),0,$G139)</f>
        <v>0</v>
      </c>
      <c r="CD139" s="134">
        <f>IF(ISBLANK(Governance_Clauses_by_Source!CA139),0,$G139)</f>
        <v>0</v>
      </c>
      <c r="CE139" s="134">
        <f>IF(ISBLANK(Governance_Clauses_by_Source!CB139),0,$G139)</f>
        <v>0</v>
      </c>
      <c r="CF139" s="134">
        <f>IF(ISBLANK(Governance_Clauses_by_Source!CC139),0,$G139)</f>
        <v>0</v>
      </c>
      <c r="CG139" s="134">
        <f>IF(ISBLANK(Governance_Clauses_by_Source!CD139),0,$G139)</f>
        <v>0</v>
      </c>
      <c r="CH139" s="134">
        <f>IF(ISBLANK(Governance_Clauses_by_Source!CE139),0,$G139)</f>
        <v>0</v>
      </c>
      <c r="CI139" s="134">
        <f>IF(ISBLANK(Governance_Clauses_by_Source!CF139),0,$G139)</f>
        <v>0</v>
      </c>
      <c r="CJ139" s="134">
        <f>IF(ISBLANK(Governance_Clauses_by_Source!CG139),0,$G139)</f>
        <v>0</v>
      </c>
      <c r="CK139" s="134">
        <f>IF(ISBLANK(Governance_Clauses_by_Source!CH139),0,$G139)</f>
        <v>0</v>
      </c>
      <c r="CL139" s="134">
        <f>IF(ISBLANK(Governance_Clauses_by_Source!CI139),0,$G139)</f>
        <v>0</v>
      </c>
      <c r="CM139" s="134">
        <f>IF(ISBLANK(Governance_Clauses_by_Source!CJ139),0,$G139)</f>
        <v>0</v>
      </c>
      <c r="CN139" s="134">
        <f>IF(ISBLANK(Governance_Clauses_by_Source!CK139),0,$G139)</f>
        <v>0</v>
      </c>
      <c r="CO139" s="134">
        <f>IF(ISBLANK(Governance_Clauses_by_Source!CL139),0,$G139)</f>
        <v>0</v>
      </c>
      <c r="CP139" s="134">
        <f>IF(ISBLANK(Governance_Clauses_by_Source!CM139),0,$G139)</f>
        <v>0</v>
      </c>
      <c r="CQ139" s="151">
        <f>IF(ISBLANK(Governance_Clauses_by_Source!CN139),0,$G139)</f>
        <v>0</v>
      </c>
    </row>
    <row r="140" spans="1:95">
      <c r="A140" s="2" t="s">
        <v>280</v>
      </c>
      <c r="B140" s="2" t="s">
        <v>565</v>
      </c>
      <c r="C140" s="2" t="s">
        <v>364</v>
      </c>
      <c r="D140" s="2" t="s">
        <v>618</v>
      </c>
      <c r="E140" s="2">
        <f t="shared" si="16"/>
        <v>3</v>
      </c>
      <c r="F140" s="2">
        <v>4</v>
      </c>
      <c r="G140" s="2">
        <f t="shared" ref="G140:G144" si="19">F140/SUM($F$139:$F$144)*4</f>
        <v>0.72727272727272729</v>
      </c>
      <c r="H140" s="3" t="s">
        <v>330</v>
      </c>
      <c r="I140" s="120">
        <f>IF(ISBLANK(Governance_Clauses_by_Source!F140),0,G140)*1.01*1.01</f>
        <v>0.74189090909090916</v>
      </c>
      <c r="J140" s="134">
        <f>IF(ISBLANK(Governance_Clauses_by_Source!G140),0,$G140)</f>
        <v>0</v>
      </c>
      <c r="K140" s="134">
        <f>IF(ISBLANK(Governance_Clauses_by_Source!H140),0,$G140)</f>
        <v>0</v>
      </c>
      <c r="L140" s="134">
        <f>IF(ISBLANK(Governance_Clauses_by_Source!I140),0,$G140)</f>
        <v>0</v>
      </c>
      <c r="M140" s="134">
        <f>IF(ISBLANK(Governance_Clauses_by_Source!J140),0,$G140)</f>
        <v>0</v>
      </c>
      <c r="N140" s="134">
        <f>IF(ISBLANK(Governance_Clauses_by_Source!K140),0,$G140)*1.01*1.01</f>
        <v>0.74189090909090916</v>
      </c>
      <c r="O140" s="134">
        <f>IF(ISBLANK(Governance_Clauses_by_Source!L140),0,$G140)</f>
        <v>0</v>
      </c>
      <c r="P140" s="134">
        <f>IF(ISBLANK(Governance_Clauses_by_Source!M140),0,$G140)</f>
        <v>0</v>
      </c>
      <c r="Q140" s="134">
        <f>IF(ISBLANK(Governance_Clauses_by_Source!N140),0,$G140)</f>
        <v>0</v>
      </c>
      <c r="R140" s="134">
        <f>IF(ISBLANK(Governance_Clauses_by_Source!O140),0,$G140)</f>
        <v>0</v>
      </c>
      <c r="S140" s="134">
        <f>IF(ISBLANK(Governance_Clauses_by_Source!P140),0,$G140)</f>
        <v>0</v>
      </c>
      <c r="T140" s="134">
        <f>IF(ISBLANK(Governance_Clauses_by_Source!Q140),0,$G140)</f>
        <v>0</v>
      </c>
      <c r="U140" s="134">
        <f>IF(ISBLANK(Governance_Clauses_by_Source!R140),0,$G140)</f>
        <v>0</v>
      </c>
      <c r="V140" s="134">
        <f>IF(ISBLANK(Governance_Clauses_by_Source!S140),0,$G140)</f>
        <v>0</v>
      </c>
      <c r="W140" s="134">
        <f>IF(ISBLANK(Governance_Clauses_by_Source!T140),0,$G140)</f>
        <v>0</v>
      </c>
      <c r="X140" s="134">
        <f>IF(ISBLANK(Governance_Clauses_by_Source!U140),0,$G140)</f>
        <v>0</v>
      </c>
      <c r="Y140" s="134">
        <f>IF(ISBLANK(Governance_Clauses_by_Source!V140),0,$G140)</f>
        <v>0</v>
      </c>
      <c r="Z140" s="134">
        <f>IF(ISBLANK(Governance_Clauses_by_Source!W140),0,$G140)</f>
        <v>0</v>
      </c>
      <c r="AA140" s="134">
        <f>IF(ISBLANK(Governance_Clauses_by_Source!X140),0,$G140)</f>
        <v>0</v>
      </c>
      <c r="AB140" s="134">
        <f>IF(ISBLANK(Governance_Clauses_by_Source!Y140),0,$G140)</f>
        <v>0</v>
      </c>
      <c r="AC140" s="134">
        <f>IF(ISBLANK(Governance_Clauses_by_Source!Z140),0,$G140)</f>
        <v>0</v>
      </c>
      <c r="AD140" s="134">
        <f>IF(ISBLANK(Governance_Clauses_by_Source!AA140),0,$G140)</f>
        <v>0</v>
      </c>
      <c r="AE140" s="134">
        <f>IF(ISBLANK(Governance_Clauses_by_Source!AB140),0,$G140)</f>
        <v>0</v>
      </c>
      <c r="AF140" s="134">
        <f>IF(ISBLANK(Governance_Clauses_by_Source!AC140),0,$G140)</f>
        <v>0</v>
      </c>
      <c r="AG140" s="134">
        <f>IF(ISBLANK(Governance_Clauses_by_Source!AD140),0,$G140)</f>
        <v>0</v>
      </c>
      <c r="AH140" s="134">
        <f>IF(ISBLANK(Governance_Clauses_by_Source!AE140),0,$G140)</f>
        <v>0</v>
      </c>
      <c r="AI140" s="134">
        <f>IF(ISBLANK(Governance_Clauses_by_Source!AF140),0,$G140)</f>
        <v>0</v>
      </c>
      <c r="AJ140" s="134">
        <f>IF(ISBLANK(Governance_Clauses_by_Source!AG140),0,$G140)</f>
        <v>0</v>
      </c>
      <c r="AK140" s="134">
        <f>IF(ISBLANK(Governance_Clauses_by_Source!AH140),0,$G140)</f>
        <v>0</v>
      </c>
      <c r="AL140" s="134">
        <f>IF(ISBLANK(Governance_Clauses_by_Source!AI140),0,$G140)</f>
        <v>0</v>
      </c>
      <c r="AM140" s="134">
        <f>IF(ISBLANK(Governance_Clauses_by_Source!AJ140),0,$G140)</f>
        <v>0</v>
      </c>
      <c r="AN140" s="134">
        <f>IF(ISBLANK(Governance_Clauses_by_Source!AK140),0,$G140)</f>
        <v>0</v>
      </c>
      <c r="AO140" s="134">
        <f>IF(ISBLANK(Governance_Clauses_by_Source!AL140),0,$G140)</f>
        <v>0</v>
      </c>
      <c r="AP140" s="134">
        <f>IF(ISBLANK(Governance_Clauses_by_Source!AM140),0,$G140)</f>
        <v>0</v>
      </c>
      <c r="AQ140" s="134">
        <f>IF(ISBLANK(Governance_Clauses_by_Source!AN140),0,$G140)</f>
        <v>0</v>
      </c>
      <c r="AR140" s="134">
        <f>IF(ISBLANK(Governance_Clauses_by_Source!AO140),0,$G140)</f>
        <v>0</v>
      </c>
      <c r="AS140" s="134">
        <f>IF(ISBLANK(Governance_Clauses_by_Source!AP140),0,$G140)</f>
        <v>0</v>
      </c>
      <c r="AT140" s="134">
        <f>IF(ISBLANK(Governance_Clauses_by_Source!AQ140),0,$G140)</f>
        <v>0</v>
      </c>
      <c r="AU140" s="134">
        <f>IF(ISBLANK(Governance_Clauses_by_Source!AR140),0,$G140)</f>
        <v>0</v>
      </c>
      <c r="AV140" s="134">
        <f>IF(ISBLANK(Governance_Clauses_by_Source!AS140),0,$G140)</f>
        <v>0</v>
      </c>
      <c r="AW140" s="134">
        <f>IF(ISBLANK(Governance_Clauses_by_Source!AT140),0,$G140)</f>
        <v>0</v>
      </c>
      <c r="AX140" s="134">
        <f>IF(ISBLANK(Governance_Clauses_by_Source!AU140),0,$G140)</f>
        <v>0</v>
      </c>
      <c r="AY140" s="134">
        <f>IF(ISBLANK(Governance_Clauses_by_Source!AV140),0,$G140)</f>
        <v>0</v>
      </c>
      <c r="AZ140" s="134">
        <f>IF(ISBLANK(Governance_Clauses_by_Source!AW140),0,$G140)</f>
        <v>0</v>
      </c>
      <c r="BA140" s="134">
        <f>IF(ISBLANK(Governance_Clauses_by_Source!AX140),0,$G140)</f>
        <v>0</v>
      </c>
      <c r="BB140" s="134">
        <f>IF(ISBLANK(Governance_Clauses_by_Source!AY140),0,$G140)</f>
        <v>0</v>
      </c>
      <c r="BC140" s="134">
        <f>IF(ISBLANK(Governance_Clauses_by_Source!AZ140),0,$G140)</f>
        <v>0</v>
      </c>
      <c r="BD140" s="134">
        <f>IF(ISBLANK(Governance_Clauses_by_Source!BA140),0,$G140)</f>
        <v>0</v>
      </c>
      <c r="BE140" s="134">
        <f>IF(ISBLANK(Governance_Clauses_by_Source!BB140),0,$G140)</f>
        <v>0</v>
      </c>
      <c r="BF140" s="134">
        <f>IF(ISBLANK(Governance_Clauses_by_Source!BC140),0,$G140)</f>
        <v>0</v>
      </c>
      <c r="BG140" s="134">
        <f>IF(ISBLANK(Governance_Clauses_by_Source!BD140),0,$G140)</f>
        <v>0</v>
      </c>
      <c r="BH140" s="134">
        <f>IF(ISBLANK(Governance_Clauses_by_Source!BE140),0,$G140)</f>
        <v>0</v>
      </c>
      <c r="BI140" s="134">
        <f>IF(ISBLANK(Governance_Clauses_by_Source!BF140),0,$G140)</f>
        <v>0</v>
      </c>
      <c r="BJ140" s="134">
        <f>IF(ISBLANK(Governance_Clauses_by_Source!BG140),0,$G140)</f>
        <v>0</v>
      </c>
      <c r="BK140" s="134">
        <f>IF(ISBLANK(Governance_Clauses_by_Source!BH140),0,$G140)</f>
        <v>0</v>
      </c>
      <c r="BL140" s="134">
        <f>IF(ISBLANK(Governance_Clauses_by_Source!BI140),0,$G140)</f>
        <v>0</v>
      </c>
      <c r="BM140" s="134">
        <f>IF(ISBLANK(Governance_Clauses_by_Source!BJ140),0,$G140)</f>
        <v>0</v>
      </c>
      <c r="BN140" s="134">
        <f>IF(ISBLANK(Governance_Clauses_by_Source!BK140),0,$G140)</f>
        <v>0</v>
      </c>
      <c r="BO140" s="134">
        <f>IF(ISBLANK(Governance_Clauses_by_Source!BL140),0,$G140)</f>
        <v>0</v>
      </c>
      <c r="BP140" s="134">
        <f>IF(ISBLANK(Governance_Clauses_by_Source!BM140),0,$G140)</f>
        <v>0</v>
      </c>
      <c r="BQ140" s="134">
        <f>IF(ISBLANK(Governance_Clauses_by_Source!BN140),0,$G140)*3*3</f>
        <v>6.545454545454545</v>
      </c>
      <c r="BR140" s="134">
        <f>IF(ISBLANK(Governance_Clauses_by_Source!BO140),0,$G140)</f>
        <v>0</v>
      </c>
      <c r="BS140" s="134">
        <f>IF(ISBLANK(Governance_Clauses_by_Source!BP140),0,$G140)</f>
        <v>0</v>
      </c>
      <c r="BT140" s="134">
        <f>IF(ISBLANK(Governance_Clauses_by_Source!BQ140),0,$G140)</f>
        <v>0</v>
      </c>
      <c r="BU140" s="134">
        <f>IF(ISBLANK(Governance_Clauses_by_Source!BR140),0,$G140)</f>
        <v>0</v>
      </c>
      <c r="BV140" s="134">
        <f>IF(ISBLANK(Governance_Clauses_by_Source!BS140),0,$G140)</f>
        <v>0</v>
      </c>
      <c r="BW140" s="134">
        <f>IF(ISBLANK(Governance_Clauses_by_Source!BT140),0,$G140)</f>
        <v>0</v>
      </c>
      <c r="BX140" s="134">
        <f>IF(ISBLANK(Governance_Clauses_by_Source!BU140),0,$G140)</f>
        <v>0</v>
      </c>
      <c r="BY140" s="134">
        <f>IF(ISBLANK(Governance_Clauses_by_Source!BV140),0,$G140)</f>
        <v>0</v>
      </c>
      <c r="BZ140" s="134">
        <f>IF(ISBLANK(Governance_Clauses_by_Source!BW140),0,$G140)</f>
        <v>0</v>
      </c>
      <c r="CA140" s="134">
        <f>IF(ISBLANK(Governance_Clauses_by_Source!BX140),0,$G140)</f>
        <v>0</v>
      </c>
      <c r="CB140" s="134">
        <f>IF(ISBLANK(Governance_Clauses_by_Source!BY140),0,$G140)</f>
        <v>0</v>
      </c>
      <c r="CC140" s="134">
        <f>IF(ISBLANK(Governance_Clauses_by_Source!BZ140),0,$G140)</f>
        <v>0</v>
      </c>
      <c r="CD140" s="134">
        <f>IF(ISBLANK(Governance_Clauses_by_Source!CA140),0,$G140)</f>
        <v>0</v>
      </c>
      <c r="CE140" s="134">
        <f>IF(ISBLANK(Governance_Clauses_by_Source!CB140),0,$G140)</f>
        <v>0</v>
      </c>
      <c r="CF140" s="134">
        <f>IF(ISBLANK(Governance_Clauses_by_Source!CC140),0,$G140)</f>
        <v>0</v>
      </c>
      <c r="CG140" s="134">
        <f>IF(ISBLANK(Governance_Clauses_by_Source!CD140),0,$G140)</f>
        <v>0</v>
      </c>
      <c r="CH140" s="134">
        <f>IF(ISBLANK(Governance_Clauses_by_Source!CE140),0,$G140)</f>
        <v>0</v>
      </c>
      <c r="CI140" s="134">
        <f>IF(ISBLANK(Governance_Clauses_by_Source!CF140),0,$G140)</f>
        <v>0</v>
      </c>
      <c r="CJ140" s="134">
        <f>IF(ISBLANK(Governance_Clauses_by_Source!CG140),0,$G140)</f>
        <v>0</v>
      </c>
      <c r="CK140" s="134">
        <f>IF(ISBLANK(Governance_Clauses_by_Source!CH140),0,$G140)</f>
        <v>0</v>
      </c>
      <c r="CL140" s="134">
        <f>IF(ISBLANK(Governance_Clauses_by_Source!CI140),0,$G140)</f>
        <v>0</v>
      </c>
      <c r="CM140" s="134">
        <f>IF(ISBLANK(Governance_Clauses_by_Source!CJ140),0,$G140)</f>
        <v>0</v>
      </c>
      <c r="CN140" s="134">
        <f>IF(ISBLANK(Governance_Clauses_by_Source!CK140),0,$G140)</f>
        <v>0</v>
      </c>
      <c r="CO140" s="134">
        <f>IF(ISBLANK(Governance_Clauses_by_Source!CL140),0,$G140)</f>
        <v>0</v>
      </c>
      <c r="CP140" s="134">
        <f>IF(ISBLANK(Governance_Clauses_by_Source!CM140),0,$G140)</f>
        <v>0</v>
      </c>
      <c r="CQ140" s="151">
        <f>IF(ISBLANK(Governance_Clauses_by_Source!CN140),0,$G140)</f>
        <v>0</v>
      </c>
    </row>
    <row r="141" spans="1:95">
      <c r="A141" s="2" t="s">
        <v>280</v>
      </c>
      <c r="B141" s="2" t="s">
        <v>565</v>
      </c>
      <c r="C141" s="2" t="s">
        <v>364</v>
      </c>
      <c r="D141" s="2" t="s">
        <v>353</v>
      </c>
      <c r="E141" s="2">
        <f t="shared" si="16"/>
        <v>3</v>
      </c>
      <c r="F141" s="2">
        <v>2</v>
      </c>
      <c r="G141" s="2">
        <f t="shared" si="19"/>
        <v>0.36363636363636365</v>
      </c>
      <c r="H141" s="3" t="s">
        <v>17</v>
      </c>
      <c r="I141" s="120">
        <f>IF(ISBLANK(Governance_Clauses_by_Source!F141),0,G141)*1.01*1.01</f>
        <v>0.37094545454545458</v>
      </c>
      <c r="J141" s="134">
        <f>IF(ISBLANK(Governance_Clauses_by_Source!G141),0,$G141)</f>
        <v>0</v>
      </c>
      <c r="K141" s="134">
        <f>IF(ISBLANK(Governance_Clauses_by_Source!H141),0,$G141)</f>
        <v>0</v>
      </c>
      <c r="L141" s="134">
        <f>IF(ISBLANK(Governance_Clauses_by_Source!I141),0,$G141)</f>
        <v>0</v>
      </c>
      <c r="M141" s="134">
        <f>IF(ISBLANK(Governance_Clauses_by_Source!J141),0,$G141)*1.01*1.01</f>
        <v>0.37094545454545458</v>
      </c>
      <c r="N141" s="134">
        <f>IF(ISBLANK(Governance_Clauses_by_Source!K141),0,$G141)*1.01*1.01</f>
        <v>0.37094545454545458</v>
      </c>
      <c r="O141" s="134">
        <f>IF(ISBLANK(Governance_Clauses_by_Source!L141),0,$G141)</f>
        <v>0</v>
      </c>
      <c r="P141" s="134">
        <f>IF(ISBLANK(Governance_Clauses_by_Source!M141),0,$G141)</f>
        <v>0</v>
      </c>
      <c r="Q141" s="134">
        <f>IF(ISBLANK(Governance_Clauses_by_Source!N141),0,$G141)</f>
        <v>0</v>
      </c>
      <c r="R141" s="134">
        <f>IF(ISBLANK(Governance_Clauses_by_Source!O141),0,$G141)</f>
        <v>0</v>
      </c>
      <c r="S141" s="134">
        <f>IF(ISBLANK(Governance_Clauses_by_Source!P141),0,$G141)</f>
        <v>0</v>
      </c>
      <c r="T141" s="134">
        <f>IF(ISBLANK(Governance_Clauses_by_Source!Q141),0,$G141)</f>
        <v>0</v>
      </c>
      <c r="U141" s="134">
        <f>IF(ISBLANK(Governance_Clauses_by_Source!R141),0,$G141)</f>
        <v>0</v>
      </c>
      <c r="V141" s="134">
        <f>IF(ISBLANK(Governance_Clauses_by_Source!S141),0,$G141)</f>
        <v>0</v>
      </c>
      <c r="W141" s="134">
        <f>IF(ISBLANK(Governance_Clauses_by_Source!T141),0,$G141)</f>
        <v>0</v>
      </c>
      <c r="X141" s="134">
        <f>IF(ISBLANK(Governance_Clauses_by_Source!U141),0,$G141)</f>
        <v>0</v>
      </c>
      <c r="Y141" s="134">
        <f>IF(ISBLANK(Governance_Clauses_by_Source!V141),0,$G141)</f>
        <v>0</v>
      </c>
      <c r="Z141" s="134">
        <f>IF(ISBLANK(Governance_Clauses_by_Source!W141),0,$G141)</f>
        <v>0</v>
      </c>
      <c r="AA141" s="134">
        <f>IF(ISBLANK(Governance_Clauses_by_Source!X141),0,$G141)</f>
        <v>0</v>
      </c>
      <c r="AB141" s="134">
        <f>IF(ISBLANK(Governance_Clauses_by_Source!Y141),0,$G141)</f>
        <v>0</v>
      </c>
      <c r="AC141" s="134">
        <f>IF(ISBLANK(Governance_Clauses_by_Source!Z141),0,$G141)</f>
        <v>0</v>
      </c>
      <c r="AD141" s="134">
        <f>IF(ISBLANK(Governance_Clauses_by_Source!AA141),0,$G141)</f>
        <v>0</v>
      </c>
      <c r="AE141" s="134">
        <f>IF(ISBLANK(Governance_Clauses_by_Source!AB141),0,$G141)</f>
        <v>0</v>
      </c>
      <c r="AF141" s="134">
        <f>IF(ISBLANK(Governance_Clauses_by_Source!AC141),0,$G141)</f>
        <v>0</v>
      </c>
      <c r="AG141" s="134">
        <f>IF(ISBLANK(Governance_Clauses_by_Source!AD141),0,$G141)</f>
        <v>0</v>
      </c>
      <c r="AH141" s="134">
        <f>IF(ISBLANK(Governance_Clauses_by_Source!AE141),0,$G141)</f>
        <v>0</v>
      </c>
      <c r="AI141" s="134">
        <f>IF(ISBLANK(Governance_Clauses_by_Source!AF141),0,$G141)</f>
        <v>0</v>
      </c>
      <c r="AJ141" s="134">
        <f>IF(ISBLANK(Governance_Clauses_by_Source!AG141),0,$G141)</f>
        <v>0</v>
      </c>
      <c r="AK141" s="134">
        <f>IF(ISBLANK(Governance_Clauses_by_Source!AH141),0,$G141)</f>
        <v>0</v>
      </c>
      <c r="AL141" s="134">
        <f>IF(ISBLANK(Governance_Clauses_by_Source!AI141),0,$G141)</f>
        <v>0</v>
      </c>
      <c r="AM141" s="134">
        <f>IF(ISBLANK(Governance_Clauses_by_Source!AJ141),0,$G141)</f>
        <v>0</v>
      </c>
      <c r="AN141" s="134">
        <f>IF(ISBLANK(Governance_Clauses_by_Source!AK141),0,$G141)</f>
        <v>0</v>
      </c>
      <c r="AO141" s="134">
        <f>IF(ISBLANK(Governance_Clauses_by_Source!AL141),0,$G141)</f>
        <v>0</v>
      </c>
      <c r="AP141" s="134">
        <f>IF(ISBLANK(Governance_Clauses_by_Source!AM141),0,$G141)</f>
        <v>0</v>
      </c>
      <c r="AQ141" s="134">
        <f>IF(ISBLANK(Governance_Clauses_by_Source!AN141),0,$G141)</f>
        <v>0</v>
      </c>
      <c r="AR141" s="134">
        <f>IF(ISBLANK(Governance_Clauses_by_Source!AO141),0,$G141)</f>
        <v>0</v>
      </c>
      <c r="AS141" s="134">
        <f>IF(ISBLANK(Governance_Clauses_by_Source!AP141),0,$G141)</f>
        <v>0</v>
      </c>
      <c r="AT141" s="134">
        <f>IF(ISBLANK(Governance_Clauses_by_Source!AQ141),0,$G141)</f>
        <v>0</v>
      </c>
      <c r="AU141" s="134">
        <f>IF(ISBLANK(Governance_Clauses_by_Source!AR141),0,$G141)</f>
        <v>0</v>
      </c>
      <c r="AV141" s="134">
        <f>IF(ISBLANK(Governance_Clauses_by_Source!AS141),0,$G141)</f>
        <v>0</v>
      </c>
      <c r="AW141" s="134">
        <f>IF(ISBLANK(Governance_Clauses_by_Source!AT141),0,$G141)</f>
        <v>0</v>
      </c>
      <c r="AX141" s="134">
        <f>IF(ISBLANK(Governance_Clauses_by_Source!AU141),0,$G141)</f>
        <v>0</v>
      </c>
      <c r="AY141" s="134">
        <f>IF(ISBLANK(Governance_Clauses_by_Source!AV141),0,$G141)</f>
        <v>0</v>
      </c>
      <c r="AZ141" s="134">
        <f>IF(ISBLANK(Governance_Clauses_by_Source!AW141),0,$G141)</f>
        <v>0</v>
      </c>
      <c r="BA141" s="134">
        <f>IF(ISBLANK(Governance_Clauses_by_Source!AX141),0,$G141)</f>
        <v>0</v>
      </c>
      <c r="BB141" s="134">
        <f>IF(ISBLANK(Governance_Clauses_by_Source!AY141),0,$G141)</f>
        <v>0</v>
      </c>
      <c r="BC141" s="134">
        <f>IF(ISBLANK(Governance_Clauses_by_Source!AZ141),0,$G141)</f>
        <v>0</v>
      </c>
      <c r="BD141" s="134">
        <f>IF(ISBLANK(Governance_Clauses_by_Source!BA141),0,$G141)</f>
        <v>0</v>
      </c>
      <c r="BE141" s="134">
        <f>IF(ISBLANK(Governance_Clauses_by_Source!BB141),0,$G141)</f>
        <v>0</v>
      </c>
      <c r="BF141" s="134">
        <f>IF(ISBLANK(Governance_Clauses_by_Source!BC141),0,$G141)</f>
        <v>0</v>
      </c>
      <c r="BG141" s="134">
        <f>IF(ISBLANK(Governance_Clauses_by_Source!BD141),0,$G141)</f>
        <v>0</v>
      </c>
      <c r="BH141" s="134">
        <f>IF(ISBLANK(Governance_Clauses_by_Source!BE141),0,$G141)</f>
        <v>0</v>
      </c>
      <c r="BI141" s="134">
        <f>IF(ISBLANK(Governance_Clauses_by_Source!BF141),0,$G141)</f>
        <v>0</v>
      </c>
      <c r="BJ141" s="134">
        <f>IF(ISBLANK(Governance_Clauses_by_Source!BG141),0,$G141)</f>
        <v>0</v>
      </c>
      <c r="BK141" s="134">
        <f>IF(ISBLANK(Governance_Clauses_by_Source!BH141),0,$G141)</f>
        <v>0</v>
      </c>
      <c r="BL141" s="134">
        <f>IF(ISBLANK(Governance_Clauses_by_Source!BI141),0,$G141)</f>
        <v>0</v>
      </c>
      <c r="BM141" s="134">
        <f>IF(ISBLANK(Governance_Clauses_by_Source!BJ141),0,$G141)</f>
        <v>0</v>
      </c>
      <c r="BN141" s="134">
        <f>IF(ISBLANK(Governance_Clauses_by_Source!BK141),0,$G141)</f>
        <v>0</v>
      </c>
      <c r="BO141" s="134">
        <f>IF(ISBLANK(Governance_Clauses_by_Source!BL141),0,$G141)</f>
        <v>0</v>
      </c>
      <c r="BP141" s="134">
        <f>IF(ISBLANK(Governance_Clauses_by_Source!BM141),0,$G141)</f>
        <v>0</v>
      </c>
      <c r="BQ141" s="134">
        <f>IF(ISBLANK(Governance_Clauses_by_Source!BN141),0,$G141)</f>
        <v>0</v>
      </c>
      <c r="BR141" s="134">
        <f>IF(ISBLANK(Governance_Clauses_by_Source!BO141),0,$G141)</f>
        <v>0</v>
      </c>
      <c r="BS141" s="134">
        <f>IF(ISBLANK(Governance_Clauses_by_Source!BP141),0,$G141)</f>
        <v>0</v>
      </c>
      <c r="BT141" s="134">
        <f>IF(ISBLANK(Governance_Clauses_by_Source!BQ141),0,$G141)</f>
        <v>0</v>
      </c>
      <c r="BU141" s="134">
        <f>IF(ISBLANK(Governance_Clauses_by_Source!BR141),0,$G141)</f>
        <v>0</v>
      </c>
      <c r="BV141" s="134">
        <f>IF(ISBLANK(Governance_Clauses_by_Source!BS141),0,$G141)</f>
        <v>0</v>
      </c>
      <c r="BW141" s="134">
        <f>IF(ISBLANK(Governance_Clauses_by_Source!BT141),0,$G141)</f>
        <v>0</v>
      </c>
      <c r="BX141" s="134">
        <f>IF(ISBLANK(Governance_Clauses_by_Source!BU141),0,$G141)</f>
        <v>0</v>
      </c>
      <c r="BY141" s="134">
        <f>IF(ISBLANK(Governance_Clauses_by_Source!BV141),0,$G141)</f>
        <v>0</v>
      </c>
      <c r="BZ141" s="134">
        <f>IF(ISBLANK(Governance_Clauses_by_Source!BW141),0,$G141)</f>
        <v>0</v>
      </c>
      <c r="CA141" s="134">
        <f>IF(ISBLANK(Governance_Clauses_by_Source!BX141),0,$G141)</f>
        <v>0</v>
      </c>
      <c r="CB141" s="134">
        <f>IF(ISBLANK(Governance_Clauses_by_Source!BY141),0,$G141)</f>
        <v>0</v>
      </c>
      <c r="CC141" s="134">
        <f>IF(ISBLANK(Governance_Clauses_by_Source!BZ141),0,$G141)</f>
        <v>0</v>
      </c>
      <c r="CD141" s="134">
        <f>IF(ISBLANK(Governance_Clauses_by_Source!CA141),0,$G141)</f>
        <v>0</v>
      </c>
      <c r="CE141" s="134">
        <f>IF(ISBLANK(Governance_Clauses_by_Source!CB141),0,$G141)</f>
        <v>0</v>
      </c>
      <c r="CF141" s="134">
        <f>IF(ISBLANK(Governance_Clauses_by_Source!CC141),0,$G141)</f>
        <v>0</v>
      </c>
      <c r="CG141" s="134">
        <f>IF(ISBLANK(Governance_Clauses_by_Source!CD141),0,$G141)</f>
        <v>0</v>
      </c>
      <c r="CH141" s="134">
        <f>IF(ISBLANK(Governance_Clauses_by_Source!CE141),0,$G141)</f>
        <v>0</v>
      </c>
      <c r="CI141" s="134">
        <f>IF(ISBLANK(Governance_Clauses_by_Source!CF141),0,$G141)</f>
        <v>0</v>
      </c>
      <c r="CJ141" s="134">
        <f>IF(ISBLANK(Governance_Clauses_by_Source!CG141),0,$G141)</f>
        <v>0</v>
      </c>
      <c r="CK141" s="134">
        <f>IF(ISBLANK(Governance_Clauses_by_Source!CH141),0,$G141)</f>
        <v>0</v>
      </c>
      <c r="CL141" s="134">
        <f>IF(ISBLANK(Governance_Clauses_by_Source!CI141),0,$G141)</f>
        <v>0</v>
      </c>
      <c r="CM141" s="134">
        <f>IF(ISBLANK(Governance_Clauses_by_Source!CJ141),0,$G141)</f>
        <v>0</v>
      </c>
      <c r="CN141" s="134">
        <f>IF(ISBLANK(Governance_Clauses_by_Source!CK141),0,$G141)</f>
        <v>0</v>
      </c>
      <c r="CO141" s="134">
        <f>IF(ISBLANK(Governance_Clauses_by_Source!CL141),0,$G141)</f>
        <v>0</v>
      </c>
      <c r="CP141" s="134">
        <f>IF(ISBLANK(Governance_Clauses_by_Source!CM141),0,$G141)</f>
        <v>0</v>
      </c>
      <c r="CQ141" s="151">
        <f>IF(ISBLANK(Governance_Clauses_by_Source!CN141),0,$G141)</f>
        <v>0</v>
      </c>
    </row>
    <row r="142" spans="1:95">
      <c r="A142" s="2" t="s">
        <v>280</v>
      </c>
      <c r="B142" s="2" t="s">
        <v>565</v>
      </c>
      <c r="C142" s="2" t="s">
        <v>607</v>
      </c>
      <c r="D142" s="2" t="s">
        <v>618</v>
      </c>
      <c r="E142" s="2">
        <f t="shared" si="16"/>
        <v>2</v>
      </c>
      <c r="F142" s="2">
        <v>4</v>
      </c>
      <c r="G142" s="2">
        <f t="shared" si="19"/>
        <v>0.72727272727272729</v>
      </c>
      <c r="H142" s="3" t="s">
        <v>997</v>
      </c>
      <c r="I142" s="120">
        <f>IF(ISBLANK(Governance_Clauses_by_Source!F142),0,G142)</f>
        <v>0</v>
      </c>
      <c r="J142" s="134">
        <f>IF(ISBLANK(Governance_Clauses_by_Source!G142),0,$G142)</f>
        <v>0</v>
      </c>
      <c r="K142" s="134">
        <f>IF(ISBLANK(Governance_Clauses_by_Source!H142),0,$G142)</f>
        <v>0</v>
      </c>
      <c r="L142" s="134">
        <f>IF(ISBLANK(Governance_Clauses_by_Source!I142),0,$G142)</f>
        <v>0</v>
      </c>
      <c r="M142" s="134">
        <f>IF(ISBLANK(Governance_Clauses_by_Source!J142),0,$G142)</f>
        <v>0</v>
      </c>
      <c r="N142" s="134">
        <f>IF(ISBLANK(Governance_Clauses_by_Source!K142),0,$G142)</f>
        <v>0</v>
      </c>
      <c r="O142" s="134">
        <f>IF(ISBLANK(Governance_Clauses_by_Source!L142),0,$G142)</f>
        <v>0</v>
      </c>
      <c r="P142" s="134">
        <f>IF(ISBLANK(Governance_Clauses_by_Source!M142),0,$G142)</f>
        <v>0</v>
      </c>
      <c r="Q142" s="134">
        <f>IF(ISBLANK(Governance_Clauses_by_Source!N142),0,$G142)</f>
        <v>0</v>
      </c>
      <c r="R142" s="134">
        <f>IF(ISBLANK(Governance_Clauses_by_Source!O142),0,$G142)</f>
        <v>0</v>
      </c>
      <c r="S142" s="134">
        <f>IF(ISBLANK(Governance_Clauses_by_Source!P142),0,$G142)</f>
        <v>0</v>
      </c>
      <c r="T142" s="134">
        <f>IF(ISBLANK(Governance_Clauses_by_Source!Q142),0,$G142)</f>
        <v>0</v>
      </c>
      <c r="U142" s="134">
        <f>IF(ISBLANK(Governance_Clauses_by_Source!R142),0,$G142)</f>
        <v>0</v>
      </c>
      <c r="V142" s="134">
        <f>IF(ISBLANK(Governance_Clauses_by_Source!S142),0,$G142)</f>
        <v>0</v>
      </c>
      <c r="W142" s="134">
        <f>IF(ISBLANK(Governance_Clauses_by_Source!T142),0,$G142)</f>
        <v>0</v>
      </c>
      <c r="X142" s="134">
        <f>IF(ISBLANK(Governance_Clauses_by_Source!U142),0,$G142)</f>
        <v>0</v>
      </c>
      <c r="Y142" s="134">
        <f>IF(ISBLANK(Governance_Clauses_by_Source!V142),0,$G142)</f>
        <v>0</v>
      </c>
      <c r="Z142" s="134">
        <f>IF(ISBLANK(Governance_Clauses_by_Source!W142),0,$G142)</f>
        <v>0</v>
      </c>
      <c r="AA142" s="134">
        <f>IF(ISBLANK(Governance_Clauses_by_Source!X142),0,$G142)</f>
        <v>0</v>
      </c>
      <c r="AB142" s="134">
        <f>IF(ISBLANK(Governance_Clauses_by_Source!Y142),0,$G142)</f>
        <v>0</v>
      </c>
      <c r="AC142" s="134">
        <f>IF(ISBLANK(Governance_Clauses_by_Source!Z142),0,$G142)</f>
        <v>0</v>
      </c>
      <c r="AD142" s="134">
        <f>IF(ISBLANK(Governance_Clauses_by_Source!AA142),0,$G142)</f>
        <v>0</v>
      </c>
      <c r="AE142" s="134">
        <f>IF(ISBLANK(Governance_Clauses_by_Source!AB142),0,$G142)</f>
        <v>0</v>
      </c>
      <c r="AF142" s="134">
        <f>IF(ISBLANK(Governance_Clauses_by_Source!AC142),0,$G142)</f>
        <v>0</v>
      </c>
      <c r="AG142" s="134">
        <f>IF(ISBLANK(Governance_Clauses_by_Source!AD142),0,$G142)</f>
        <v>0</v>
      </c>
      <c r="AH142" s="134">
        <f>IF(ISBLANK(Governance_Clauses_by_Source!AE142),0,$G142)</f>
        <v>0</v>
      </c>
      <c r="AI142" s="134">
        <f>IF(ISBLANK(Governance_Clauses_by_Source!AF142),0,$G142)</f>
        <v>0</v>
      </c>
      <c r="AJ142" s="134">
        <f>IF(ISBLANK(Governance_Clauses_by_Source!AG142),0,$G142)</f>
        <v>0</v>
      </c>
      <c r="AK142" s="134">
        <f>IF(ISBLANK(Governance_Clauses_by_Source!AH142),0,$G142)</f>
        <v>0</v>
      </c>
      <c r="AL142" s="134">
        <f>IF(ISBLANK(Governance_Clauses_by_Source!AI142),0,$G142)</f>
        <v>0</v>
      </c>
      <c r="AM142" s="134">
        <f>IF(ISBLANK(Governance_Clauses_by_Source!AJ142),0,$G142)</f>
        <v>0</v>
      </c>
      <c r="AN142" s="134">
        <f>IF(ISBLANK(Governance_Clauses_by_Source!AK142),0,$G142)</f>
        <v>0</v>
      </c>
      <c r="AO142" s="134">
        <f>IF(ISBLANK(Governance_Clauses_by_Source!AL142),0,$G142)</f>
        <v>0</v>
      </c>
      <c r="AP142" s="134">
        <f>IF(ISBLANK(Governance_Clauses_by_Source!AM142),0,$G142)</f>
        <v>0</v>
      </c>
      <c r="AQ142" s="134">
        <f>IF(ISBLANK(Governance_Clauses_by_Source!AN142),0,$G142)</f>
        <v>0</v>
      </c>
      <c r="AR142" s="134">
        <f>IF(ISBLANK(Governance_Clauses_by_Source!AO142),0,$G142)</f>
        <v>0</v>
      </c>
      <c r="AS142" s="134">
        <f>IF(ISBLANK(Governance_Clauses_by_Source!AP142),0,$G142)</f>
        <v>0</v>
      </c>
      <c r="AT142" s="134">
        <f>IF(ISBLANK(Governance_Clauses_by_Source!AQ142),0,$G142)</f>
        <v>0</v>
      </c>
      <c r="AU142" s="134">
        <f>IF(ISBLANK(Governance_Clauses_by_Source!AR142),0,$G142)</f>
        <v>0</v>
      </c>
      <c r="AV142" s="134">
        <f>IF(ISBLANK(Governance_Clauses_by_Source!AS142),0,$G142)</f>
        <v>0</v>
      </c>
      <c r="AW142" s="134">
        <f>IF(ISBLANK(Governance_Clauses_by_Source!AT142),0,$G142)</f>
        <v>0</v>
      </c>
      <c r="AX142" s="134">
        <f>IF(ISBLANK(Governance_Clauses_by_Source!AU142),0,$G142)</f>
        <v>0</v>
      </c>
      <c r="AY142" s="134">
        <f>IF(ISBLANK(Governance_Clauses_by_Source!AV142),0,$G142)</f>
        <v>0</v>
      </c>
      <c r="AZ142" s="134">
        <f>IF(ISBLANK(Governance_Clauses_by_Source!AW142),0,$G142)</f>
        <v>0</v>
      </c>
      <c r="BA142" s="134">
        <f>IF(ISBLANK(Governance_Clauses_by_Source!AX142),0,$G142)</f>
        <v>0</v>
      </c>
      <c r="BB142" s="134">
        <f>IF(ISBLANK(Governance_Clauses_by_Source!AY142),0,$G142)</f>
        <v>0</v>
      </c>
      <c r="BC142" s="134">
        <f>IF(ISBLANK(Governance_Clauses_by_Source!AZ142),0,$G142)</f>
        <v>0</v>
      </c>
      <c r="BD142" s="134">
        <f>IF(ISBLANK(Governance_Clauses_by_Source!BA142),0,$G142)</f>
        <v>0</v>
      </c>
      <c r="BE142" s="134">
        <f>IF(ISBLANK(Governance_Clauses_by_Source!BB142),0,$G142)</f>
        <v>0</v>
      </c>
      <c r="BF142" s="134">
        <f>IF(ISBLANK(Governance_Clauses_by_Source!BC142),0,$G142)</f>
        <v>0</v>
      </c>
      <c r="BG142" s="134">
        <f>IF(ISBLANK(Governance_Clauses_by_Source!BD142),0,$G142)</f>
        <v>0</v>
      </c>
      <c r="BH142" s="134">
        <f>IF(ISBLANK(Governance_Clauses_by_Source!BE142),0,$G142)</f>
        <v>0</v>
      </c>
      <c r="BI142" s="134">
        <f>IF(ISBLANK(Governance_Clauses_by_Source!BF142),0,$G142)</f>
        <v>0</v>
      </c>
      <c r="BJ142" s="134">
        <f>IF(ISBLANK(Governance_Clauses_by_Source!BG142),0,$G142)</f>
        <v>0</v>
      </c>
      <c r="BK142" s="134">
        <f>IF(ISBLANK(Governance_Clauses_by_Source!BH142),0,$G142)</f>
        <v>0</v>
      </c>
      <c r="BL142" s="134">
        <f>IF(ISBLANK(Governance_Clauses_by_Source!BI142),0,$G142)</f>
        <v>0</v>
      </c>
      <c r="BM142" s="134">
        <f>IF(ISBLANK(Governance_Clauses_by_Source!BJ142),0,$G142)</f>
        <v>0</v>
      </c>
      <c r="BN142" s="134">
        <f>IF(ISBLANK(Governance_Clauses_by_Source!BK142),0,$G142)</f>
        <v>0</v>
      </c>
      <c r="BO142" s="134">
        <f>IF(ISBLANK(Governance_Clauses_by_Source!BL142),0,$G142)</f>
        <v>0</v>
      </c>
      <c r="BP142" s="134">
        <f>IF(ISBLANK(Governance_Clauses_by_Source!BM142),0,$G142)*3*5</f>
        <v>10.909090909090908</v>
      </c>
      <c r="BQ142" s="134">
        <f>IF(ISBLANK(Governance_Clauses_by_Source!BN142),0,$G142)*3*5</f>
        <v>10.909090909090908</v>
      </c>
      <c r="BR142" s="134">
        <f>IF(ISBLANK(Governance_Clauses_by_Source!BO142),0,$G142)</f>
        <v>0</v>
      </c>
      <c r="BS142" s="134">
        <f>IF(ISBLANK(Governance_Clauses_by_Source!BP142),0,$G142)</f>
        <v>0</v>
      </c>
      <c r="BT142" s="134">
        <f>IF(ISBLANK(Governance_Clauses_by_Source!BQ142),0,$G142)</f>
        <v>0</v>
      </c>
      <c r="BU142" s="134">
        <f>IF(ISBLANK(Governance_Clauses_by_Source!BR142),0,$G142)</f>
        <v>0</v>
      </c>
      <c r="BV142" s="134">
        <f>IF(ISBLANK(Governance_Clauses_by_Source!BS142),0,$G142)</f>
        <v>0</v>
      </c>
      <c r="BW142" s="134">
        <f>IF(ISBLANK(Governance_Clauses_by_Source!BT142),0,$G142)</f>
        <v>0</v>
      </c>
      <c r="BX142" s="134">
        <f>IF(ISBLANK(Governance_Clauses_by_Source!BU142),0,$G142)</f>
        <v>0</v>
      </c>
      <c r="BY142" s="134">
        <f>IF(ISBLANK(Governance_Clauses_by_Source!BV142),0,$G142)</f>
        <v>0</v>
      </c>
      <c r="BZ142" s="134">
        <f>IF(ISBLANK(Governance_Clauses_by_Source!BW142),0,$G142)</f>
        <v>0</v>
      </c>
      <c r="CA142" s="134">
        <f>IF(ISBLANK(Governance_Clauses_by_Source!BX142),0,$G142)</f>
        <v>0</v>
      </c>
      <c r="CB142" s="134">
        <f>IF(ISBLANK(Governance_Clauses_by_Source!BY142),0,$G142)</f>
        <v>0</v>
      </c>
      <c r="CC142" s="134">
        <f>IF(ISBLANK(Governance_Clauses_by_Source!BZ142),0,$G142)</f>
        <v>0</v>
      </c>
      <c r="CD142" s="134">
        <f>IF(ISBLANK(Governance_Clauses_by_Source!CA142),0,$G142)</f>
        <v>0</v>
      </c>
      <c r="CE142" s="134">
        <f>IF(ISBLANK(Governance_Clauses_by_Source!CB142),0,$G142)</f>
        <v>0</v>
      </c>
      <c r="CF142" s="134">
        <f>IF(ISBLANK(Governance_Clauses_by_Source!CC142),0,$G142)</f>
        <v>0</v>
      </c>
      <c r="CG142" s="134">
        <f>IF(ISBLANK(Governance_Clauses_by_Source!CD142),0,$G142)</f>
        <v>0</v>
      </c>
      <c r="CH142" s="134">
        <f>IF(ISBLANK(Governance_Clauses_by_Source!CE142),0,$G142)</f>
        <v>0</v>
      </c>
      <c r="CI142" s="134">
        <f>IF(ISBLANK(Governance_Clauses_by_Source!CF142),0,$G142)</f>
        <v>0</v>
      </c>
      <c r="CJ142" s="134">
        <f>IF(ISBLANK(Governance_Clauses_by_Source!CG142),0,$G142)</f>
        <v>0</v>
      </c>
      <c r="CK142" s="134">
        <f>IF(ISBLANK(Governance_Clauses_by_Source!CH142),0,$G142)</f>
        <v>0</v>
      </c>
      <c r="CL142" s="134">
        <f>IF(ISBLANK(Governance_Clauses_by_Source!CI142),0,$G142)</f>
        <v>0</v>
      </c>
      <c r="CM142" s="134">
        <f>IF(ISBLANK(Governance_Clauses_by_Source!CJ142),0,$G142)</f>
        <v>0</v>
      </c>
      <c r="CN142" s="134">
        <f>IF(ISBLANK(Governance_Clauses_by_Source!CK142),0,$G142)</f>
        <v>0</v>
      </c>
      <c r="CO142" s="134">
        <f>IF(ISBLANK(Governance_Clauses_by_Source!CL142),0,$G142)</f>
        <v>0</v>
      </c>
      <c r="CP142" s="134">
        <f>IF(ISBLANK(Governance_Clauses_by_Source!CM142),0,$G142)</f>
        <v>0</v>
      </c>
      <c r="CQ142" s="151">
        <f>IF(ISBLANK(Governance_Clauses_by_Source!CN142),0,$G142)</f>
        <v>0</v>
      </c>
    </row>
    <row r="143" spans="1:95">
      <c r="A143" s="2" t="s">
        <v>280</v>
      </c>
      <c r="B143" s="2" t="s">
        <v>565</v>
      </c>
      <c r="C143" s="2" t="s">
        <v>353</v>
      </c>
      <c r="D143" s="2" t="s">
        <v>618</v>
      </c>
      <c r="E143" s="2">
        <f t="shared" si="16"/>
        <v>3</v>
      </c>
      <c r="F143" s="2">
        <v>5</v>
      </c>
      <c r="G143" s="2">
        <f t="shared" si="19"/>
        <v>0.90909090909090906</v>
      </c>
      <c r="H143" s="3" t="s">
        <v>603</v>
      </c>
      <c r="I143" s="120">
        <f>IF(ISBLANK(Governance_Clauses_by_Source!F143),0,G143)*1*2</f>
        <v>1.8181818181818181</v>
      </c>
      <c r="J143" s="134">
        <f>IF(ISBLANK(Governance_Clauses_by_Source!G143),0,$G143)</f>
        <v>0</v>
      </c>
      <c r="K143" s="134">
        <f>IF(ISBLANK(Governance_Clauses_by_Source!H143),0,$G143)</f>
        <v>0</v>
      </c>
      <c r="L143" s="134">
        <f>IF(ISBLANK(Governance_Clauses_by_Source!I143),0,$G143)</f>
        <v>0</v>
      </c>
      <c r="M143" s="134">
        <f>IF(ISBLANK(Governance_Clauses_by_Source!J143),0,$G143)</f>
        <v>0</v>
      </c>
      <c r="N143" s="134">
        <f>IF(ISBLANK(Governance_Clauses_by_Source!K143),0,$G143)</f>
        <v>0</v>
      </c>
      <c r="O143" s="134">
        <f>IF(ISBLANK(Governance_Clauses_by_Source!L143),0,$G143)</f>
        <v>0</v>
      </c>
      <c r="P143" s="134">
        <f>IF(ISBLANK(Governance_Clauses_by_Source!M143),0,$G143)</f>
        <v>0</v>
      </c>
      <c r="Q143" s="134">
        <f>IF(ISBLANK(Governance_Clauses_by_Source!N143),0,$G143)*1*1.01</f>
        <v>0.91818181818181821</v>
      </c>
      <c r="R143" s="134">
        <f>IF(ISBLANK(Governance_Clauses_by_Source!O143),0,$G143)</f>
        <v>0</v>
      </c>
      <c r="S143" s="134">
        <f>IF(ISBLANK(Governance_Clauses_by_Source!P143),0,$G143)</f>
        <v>0</v>
      </c>
      <c r="T143" s="134">
        <f>IF(ISBLANK(Governance_Clauses_by_Source!Q143),0,$G143)</f>
        <v>0</v>
      </c>
      <c r="U143" s="134">
        <f>IF(ISBLANK(Governance_Clauses_by_Source!R143),0,$G143)</f>
        <v>0</v>
      </c>
      <c r="V143" s="134">
        <f>IF(ISBLANK(Governance_Clauses_by_Source!S143),0,$G143)</f>
        <v>0</v>
      </c>
      <c r="W143" s="134">
        <f>IF(ISBLANK(Governance_Clauses_by_Source!T143),0,$G143)</f>
        <v>0</v>
      </c>
      <c r="X143" s="134">
        <f>IF(ISBLANK(Governance_Clauses_by_Source!U143),0,$G143)</f>
        <v>0</v>
      </c>
      <c r="Y143" s="134">
        <f>IF(ISBLANK(Governance_Clauses_by_Source!V143),0,$G143)</f>
        <v>0</v>
      </c>
      <c r="Z143" s="134">
        <f>IF(ISBLANK(Governance_Clauses_by_Source!W143),0,$G143)</f>
        <v>0</v>
      </c>
      <c r="AA143" s="134">
        <f>IF(ISBLANK(Governance_Clauses_by_Source!X143),0,$G143)</f>
        <v>0</v>
      </c>
      <c r="AB143" s="134">
        <f>IF(ISBLANK(Governance_Clauses_by_Source!Y143),0,$G143)</f>
        <v>0</v>
      </c>
      <c r="AC143" s="134">
        <f>IF(ISBLANK(Governance_Clauses_by_Source!Z143),0,$G143)</f>
        <v>0</v>
      </c>
      <c r="AD143" s="134">
        <f>IF(ISBLANK(Governance_Clauses_by_Source!AA143),0,$G143)</f>
        <v>0</v>
      </c>
      <c r="AE143" s="134">
        <f>IF(ISBLANK(Governance_Clauses_by_Source!AB143),0,$G143)</f>
        <v>0</v>
      </c>
      <c r="AF143" s="134">
        <f>IF(ISBLANK(Governance_Clauses_by_Source!AC143),0,$G143)</f>
        <v>0</v>
      </c>
      <c r="AG143" s="134">
        <f>IF(ISBLANK(Governance_Clauses_by_Source!AD143),0,$G143)</f>
        <v>0</v>
      </c>
      <c r="AH143" s="134">
        <f>IF(ISBLANK(Governance_Clauses_by_Source!AE143),0,$G143)</f>
        <v>0</v>
      </c>
      <c r="AI143" s="134">
        <f>IF(ISBLANK(Governance_Clauses_by_Source!AF143),0,$G143)</f>
        <v>0</v>
      </c>
      <c r="AJ143" s="134">
        <f>IF(ISBLANK(Governance_Clauses_by_Source!AG143),0,$G143)</f>
        <v>0</v>
      </c>
      <c r="AK143" s="134">
        <f>IF(ISBLANK(Governance_Clauses_by_Source!AH143),0,$G143)</f>
        <v>0</v>
      </c>
      <c r="AL143" s="134">
        <f>IF(ISBLANK(Governance_Clauses_by_Source!AI143),0,$G143)</f>
        <v>0</v>
      </c>
      <c r="AM143" s="134">
        <f>IF(ISBLANK(Governance_Clauses_by_Source!AJ143),0,$G143)</f>
        <v>0</v>
      </c>
      <c r="AN143" s="134">
        <f>IF(ISBLANK(Governance_Clauses_by_Source!AK143),0,$G143)</f>
        <v>0</v>
      </c>
      <c r="AO143" s="134">
        <f>IF(ISBLANK(Governance_Clauses_by_Source!AL143),0,$G143)</f>
        <v>0</v>
      </c>
      <c r="AP143" s="134">
        <f>IF(ISBLANK(Governance_Clauses_by_Source!AM143),0,$G143)</f>
        <v>0</v>
      </c>
      <c r="AQ143" s="134">
        <f>IF(ISBLANK(Governance_Clauses_by_Source!AN143),0,$G143)</f>
        <v>0</v>
      </c>
      <c r="AR143" s="134">
        <f>IF(ISBLANK(Governance_Clauses_by_Source!AO143),0,$G143)</f>
        <v>0</v>
      </c>
      <c r="AS143" s="134">
        <f>IF(ISBLANK(Governance_Clauses_by_Source!AP143),0,$G143)</f>
        <v>0</v>
      </c>
      <c r="AT143" s="134">
        <f>IF(ISBLANK(Governance_Clauses_by_Source!AQ143),0,$G143)</f>
        <v>0</v>
      </c>
      <c r="AU143" s="134">
        <f>IF(ISBLANK(Governance_Clauses_by_Source!AR143),0,$G143)</f>
        <v>0</v>
      </c>
      <c r="AV143" s="134">
        <f>IF(ISBLANK(Governance_Clauses_by_Source!AS143),0,$G143)</f>
        <v>0</v>
      </c>
      <c r="AW143" s="134">
        <f>IF(ISBLANK(Governance_Clauses_by_Source!AT143),0,$G143)</f>
        <v>0</v>
      </c>
      <c r="AX143" s="134">
        <f>IF(ISBLANK(Governance_Clauses_by_Source!AU143),0,$G143)</f>
        <v>0</v>
      </c>
      <c r="AY143" s="134">
        <f>IF(ISBLANK(Governance_Clauses_by_Source!AV143),0,$G143)</f>
        <v>0</v>
      </c>
      <c r="AZ143" s="134">
        <f>IF(ISBLANK(Governance_Clauses_by_Source!AW143),0,$G143)</f>
        <v>0</v>
      </c>
      <c r="BA143" s="134">
        <f>IF(ISBLANK(Governance_Clauses_by_Source!AX143),0,$G143)</f>
        <v>0</v>
      </c>
      <c r="BB143" s="134">
        <f>IF(ISBLANK(Governance_Clauses_by_Source!AY143),0,$G143)</f>
        <v>0</v>
      </c>
      <c r="BC143" s="134">
        <f>IF(ISBLANK(Governance_Clauses_by_Source!AZ143),0,$G143)</f>
        <v>0</v>
      </c>
      <c r="BD143" s="134">
        <f>IF(ISBLANK(Governance_Clauses_by_Source!BA143),0,$G143)</f>
        <v>0</v>
      </c>
      <c r="BE143" s="134">
        <f>IF(ISBLANK(Governance_Clauses_by_Source!BB143),0,$G143)</f>
        <v>0</v>
      </c>
      <c r="BF143" s="134">
        <f>IF(ISBLANK(Governance_Clauses_by_Source!BC143),0,$G143)</f>
        <v>0</v>
      </c>
      <c r="BG143" s="134">
        <f>IF(ISBLANK(Governance_Clauses_by_Source!BD143),0,$G143)</f>
        <v>0</v>
      </c>
      <c r="BH143" s="134">
        <f>IF(ISBLANK(Governance_Clauses_by_Source!BE143),0,$G143)</f>
        <v>0</v>
      </c>
      <c r="BI143" s="134">
        <f>IF(ISBLANK(Governance_Clauses_by_Source!BF143),0,$G143)</f>
        <v>0</v>
      </c>
      <c r="BJ143" s="134">
        <f>IF(ISBLANK(Governance_Clauses_by_Source!BG143),0,$G143)</f>
        <v>0</v>
      </c>
      <c r="BK143" s="134">
        <f>IF(ISBLANK(Governance_Clauses_by_Source!BH143),0,$G143)</f>
        <v>0</v>
      </c>
      <c r="BL143" s="134">
        <f>IF(ISBLANK(Governance_Clauses_by_Source!BI143),0,$G143)</f>
        <v>0</v>
      </c>
      <c r="BM143" s="134">
        <f>IF(ISBLANK(Governance_Clauses_by_Source!BJ143),0,$G143)</f>
        <v>0</v>
      </c>
      <c r="BN143" s="134">
        <f>IF(ISBLANK(Governance_Clauses_by_Source!BK143),0,$G143)</f>
        <v>0</v>
      </c>
      <c r="BO143" s="134">
        <f>IF(ISBLANK(Governance_Clauses_by_Source!BL143),0,$G143)</f>
        <v>0</v>
      </c>
      <c r="BP143" s="134">
        <f>IF(ISBLANK(Governance_Clauses_by_Source!BM143),0,$G143)</f>
        <v>0</v>
      </c>
      <c r="BQ143" s="134">
        <f>IF(ISBLANK(Governance_Clauses_by_Source!BN143),0,$G143)</f>
        <v>0</v>
      </c>
      <c r="BR143" s="134">
        <f>IF(ISBLANK(Governance_Clauses_by_Source!BO143),0,$G143)</f>
        <v>0</v>
      </c>
      <c r="BS143" s="134">
        <f>IF(ISBLANK(Governance_Clauses_by_Source!BP143),0,$G143)</f>
        <v>0</v>
      </c>
      <c r="BT143" s="134">
        <f>IF(ISBLANK(Governance_Clauses_by_Source!BQ143),0,$G143)</f>
        <v>0</v>
      </c>
      <c r="BU143" s="134">
        <f>IF(ISBLANK(Governance_Clauses_by_Source!BR143),0,$G143)</f>
        <v>0</v>
      </c>
      <c r="BV143" s="134">
        <f>IF(ISBLANK(Governance_Clauses_by_Source!BS143),0,$G143)</f>
        <v>0</v>
      </c>
      <c r="BW143" s="134">
        <f>IF(ISBLANK(Governance_Clauses_by_Source!BT143),0,$G143)</f>
        <v>0</v>
      </c>
      <c r="BX143" s="134">
        <f>IF(ISBLANK(Governance_Clauses_by_Source!BU143),0,$G143)</f>
        <v>0</v>
      </c>
      <c r="BY143" s="134">
        <f>IF(ISBLANK(Governance_Clauses_by_Source!BV143),0,$G143)</f>
        <v>0</v>
      </c>
      <c r="BZ143" s="134">
        <f>IF(ISBLANK(Governance_Clauses_by_Source!BW143),0,$G143)</f>
        <v>0</v>
      </c>
      <c r="CA143" s="134">
        <f>IF(ISBLANK(Governance_Clauses_by_Source!BX143),0,$G143)</f>
        <v>0</v>
      </c>
      <c r="CB143" s="134">
        <f>IF(ISBLANK(Governance_Clauses_by_Source!BY143),0,$G143)*2*2</f>
        <v>3.6363636363636362</v>
      </c>
      <c r="CC143" s="134">
        <f>IF(ISBLANK(Governance_Clauses_by_Source!BZ143),0,$G143)</f>
        <v>0</v>
      </c>
      <c r="CD143" s="134">
        <f>IF(ISBLANK(Governance_Clauses_by_Source!CA143),0,$G143)</f>
        <v>0</v>
      </c>
      <c r="CE143" s="134">
        <f>IF(ISBLANK(Governance_Clauses_by_Source!CB143),0,$G143)</f>
        <v>0</v>
      </c>
      <c r="CF143" s="134">
        <f>IF(ISBLANK(Governance_Clauses_by_Source!CC143),0,$G143)</f>
        <v>0</v>
      </c>
      <c r="CG143" s="134">
        <f>IF(ISBLANK(Governance_Clauses_by_Source!CD143),0,$G143)</f>
        <v>0</v>
      </c>
      <c r="CH143" s="134">
        <f>IF(ISBLANK(Governance_Clauses_by_Source!CE143),0,$G143)</f>
        <v>0</v>
      </c>
      <c r="CI143" s="134">
        <f>IF(ISBLANK(Governance_Clauses_by_Source!CF143),0,$G143)</f>
        <v>0</v>
      </c>
      <c r="CJ143" s="134">
        <f>IF(ISBLANK(Governance_Clauses_by_Source!CG143),0,$G143)</f>
        <v>0</v>
      </c>
      <c r="CK143" s="134">
        <f>IF(ISBLANK(Governance_Clauses_by_Source!CH143),0,$G143)</f>
        <v>0</v>
      </c>
      <c r="CL143" s="134">
        <f>IF(ISBLANK(Governance_Clauses_by_Source!CI143),0,$G143)</f>
        <v>0</v>
      </c>
      <c r="CM143" s="134">
        <f>IF(ISBLANK(Governance_Clauses_by_Source!CJ143),0,$G143)</f>
        <v>0</v>
      </c>
      <c r="CN143" s="134">
        <f>IF(ISBLANK(Governance_Clauses_by_Source!CK143),0,$G143)</f>
        <v>0</v>
      </c>
      <c r="CO143" s="134">
        <f>IF(ISBLANK(Governance_Clauses_by_Source!CL143),0,$G143)</f>
        <v>0</v>
      </c>
      <c r="CP143" s="134">
        <f>IF(ISBLANK(Governance_Clauses_by_Source!CM143),0,$G143)</f>
        <v>0</v>
      </c>
      <c r="CQ143" s="151">
        <f>IF(ISBLANK(Governance_Clauses_by_Source!CN143),0,$G143)</f>
        <v>0</v>
      </c>
    </row>
    <row r="144" spans="1:95">
      <c r="A144" s="2" t="s">
        <v>280</v>
      </c>
      <c r="B144" s="2" t="s">
        <v>565</v>
      </c>
      <c r="C144" s="2" t="s">
        <v>368</v>
      </c>
      <c r="D144" s="2" t="s">
        <v>360</v>
      </c>
      <c r="E144" s="2">
        <f t="shared" si="16"/>
        <v>1</v>
      </c>
      <c r="F144" s="2">
        <v>2</v>
      </c>
      <c r="G144" s="2">
        <f t="shared" si="19"/>
        <v>0.36363636363636365</v>
      </c>
      <c r="H144" s="3" t="s">
        <v>12</v>
      </c>
      <c r="I144" s="120">
        <f>IF(ISBLANK(Governance_Clauses_by_Source!F144),0,G144)*2*1</f>
        <v>0.72727272727272729</v>
      </c>
      <c r="J144" s="134">
        <f>IF(ISBLANK(Governance_Clauses_by_Source!G144),0,$G144)</f>
        <v>0</v>
      </c>
      <c r="K144" s="134">
        <f>IF(ISBLANK(Governance_Clauses_by_Source!H144),0,$G144)</f>
        <v>0</v>
      </c>
      <c r="L144" s="134">
        <f>IF(ISBLANK(Governance_Clauses_by_Source!I144),0,$G144)</f>
        <v>0</v>
      </c>
      <c r="M144" s="134">
        <f>IF(ISBLANK(Governance_Clauses_by_Source!J144),0,$G144)</f>
        <v>0</v>
      </c>
      <c r="N144" s="134">
        <f>IF(ISBLANK(Governance_Clauses_by_Source!K144),0,$G144)</f>
        <v>0</v>
      </c>
      <c r="O144" s="134">
        <f>IF(ISBLANK(Governance_Clauses_by_Source!L144),0,$G144)</f>
        <v>0</v>
      </c>
      <c r="P144" s="134">
        <f>IF(ISBLANK(Governance_Clauses_by_Source!M144),0,$G144)</f>
        <v>0</v>
      </c>
      <c r="Q144" s="134">
        <f>IF(ISBLANK(Governance_Clauses_by_Source!N144),0,$G144)</f>
        <v>0</v>
      </c>
      <c r="R144" s="134">
        <f>IF(ISBLANK(Governance_Clauses_by_Source!O144),0,$G144)</f>
        <v>0</v>
      </c>
      <c r="S144" s="134">
        <f>IF(ISBLANK(Governance_Clauses_by_Source!P144),0,$G144)</f>
        <v>0</v>
      </c>
      <c r="T144" s="134">
        <f>IF(ISBLANK(Governance_Clauses_by_Source!Q144),0,$G144)</f>
        <v>0</v>
      </c>
      <c r="U144" s="134">
        <f>IF(ISBLANK(Governance_Clauses_by_Source!R144),0,$G144)</f>
        <v>0</v>
      </c>
      <c r="V144" s="134">
        <f>IF(ISBLANK(Governance_Clauses_by_Source!S144),0,$G144)</f>
        <v>0</v>
      </c>
      <c r="W144" s="134">
        <f>IF(ISBLANK(Governance_Clauses_by_Source!T144),0,$G144)</f>
        <v>0</v>
      </c>
      <c r="X144" s="134">
        <f>IF(ISBLANK(Governance_Clauses_by_Source!U144),0,$G144)</f>
        <v>0</v>
      </c>
      <c r="Y144" s="134">
        <f>IF(ISBLANK(Governance_Clauses_by_Source!V144),0,$G144)</f>
        <v>0</v>
      </c>
      <c r="Z144" s="134">
        <f>IF(ISBLANK(Governance_Clauses_by_Source!W144),0,$G144)</f>
        <v>0</v>
      </c>
      <c r="AA144" s="134">
        <f>IF(ISBLANK(Governance_Clauses_by_Source!X144),0,$G144)</f>
        <v>0</v>
      </c>
      <c r="AB144" s="134">
        <f>IF(ISBLANK(Governance_Clauses_by_Source!Y144),0,$G144)</f>
        <v>0</v>
      </c>
      <c r="AC144" s="134">
        <f>IF(ISBLANK(Governance_Clauses_by_Source!Z144),0,$G144)</f>
        <v>0</v>
      </c>
      <c r="AD144" s="134">
        <f>IF(ISBLANK(Governance_Clauses_by_Source!AA144),0,$G144)</f>
        <v>0</v>
      </c>
      <c r="AE144" s="134">
        <f>IF(ISBLANK(Governance_Clauses_by_Source!AB144),0,$G144)</f>
        <v>0</v>
      </c>
      <c r="AF144" s="134">
        <f>IF(ISBLANK(Governance_Clauses_by_Source!AC144),0,$G144)</f>
        <v>0</v>
      </c>
      <c r="AG144" s="134">
        <f>IF(ISBLANK(Governance_Clauses_by_Source!AD144),0,$G144)</f>
        <v>0</v>
      </c>
      <c r="AH144" s="134">
        <f>IF(ISBLANK(Governance_Clauses_by_Source!AE144),0,$G144)</f>
        <v>0</v>
      </c>
      <c r="AI144" s="134">
        <f>IF(ISBLANK(Governance_Clauses_by_Source!AF144),0,$G144)</f>
        <v>0</v>
      </c>
      <c r="AJ144" s="134">
        <f>IF(ISBLANK(Governance_Clauses_by_Source!AG144),0,$G144)</f>
        <v>0</v>
      </c>
      <c r="AK144" s="134">
        <f>IF(ISBLANK(Governance_Clauses_by_Source!AH144),0,$G144)</f>
        <v>0</v>
      </c>
      <c r="AL144" s="134">
        <f>IF(ISBLANK(Governance_Clauses_by_Source!AI144),0,$G144)</f>
        <v>0</v>
      </c>
      <c r="AM144" s="134">
        <f>IF(ISBLANK(Governance_Clauses_by_Source!AJ144),0,$G144)</f>
        <v>0</v>
      </c>
      <c r="AN144" s="134">
        <f>IF(ISBLANK(Governance_Clauses_by_Source!AK144),0,$G144)</f>
        <v>0</v>
      </c>
      <c r="AO144" s="134">
        <f>IF(ISBLANK(Governance_Clauses_by_Source!AL144),0,$G144)</f>
        <v>0</v>
      </c>
      <c r="AP144" s="134">
        <f>IF(ISBLANK(Governance_Clauses_by_Source!AM144),0,$G144)</f>
        <v>0</v>
      </c>
      <c r="AQ144" s="134">
        <f>IF(ISBLANK(Governance_Clauses_by_Source!AN144),0,$G144)</f>
        <v>0</v>
      </c>
      <c r="AR144" s="134">
        <f>IF(ISBLANK(Governance_Clauses_by_Source!AO144),0,$G144)</f>
        <v>0</v>
      </c>
      <c r="AS144" s="134">
        <f>IF(ISBLANK(Governance_Clauses_by_Source!AP144),0,$G144)</f>
        <v>0</v>
      </c>
      <c r="AT144" s="134">
        <f>IF(ISBLANK(Governance_Clauses_by_Source!AQ144),0,$G144)</f>
        <v>0</v>
      </c>
      <c r="AU144" s="134">
        <f>IF(ISBLANK(Governance_Clauses_by_Source!AR144),0,$G144)</f>
        <v>0</v>
      </c>
      <c r="AV144" s="134">
        <f>IF(ISBLANK(Governance_Clauses_by_Source!AS144),0,$G144)</f>
        <v>0</v>
      </c>
      <c r="AW144" s="134">
        <f>IF(ISBLANK(Governance_Clauses_by_Source!AT144),0,$G144)</f>
        <v>0</v>
      </c>
      <c r="AX144" s="134">
        <f>IF(ISBLANK(Governance_Clauses_by_Source!AU144),0,$G144)</f>
        <v>0</v>
      </c>
      <c r="AY144" s="134">
        <f>IF(ISBLANK(Governance_Clauses_by_Source!AV144),0,$G144)</f>
        <v>0</v>
      </c>
      <c r="AZ144" s="134">
        <f>IF(ISBLANK(Governance_Clauses_by_Source!AW144),0,$G144)</f>
        <v>0</v>
      </c>
      <c r="BA144" s="134">
        <f>IF(ISBLANK(Governance_Clauses_by_Source!AX144),0,$G144)</f>
        <v>0</v>
      </c>
      <c r="BB144" s="134">
        <f>IF(ISBLANK(Governance_Clauses_by_Source!AY144),0,$G144)</f>
        <v>0</v>
      </c>
      <c r="BC144" s="134">
        <f>IF(ISBLANK(Governance_Clauses_by_Source!AZ144),0,$G144)</f>
        <v>0</v>
      </c>
      <c r="BD144" s="134">
        <f>IF(ISBLANK(Governance_Clauses_by_Source!BA144),0,$G144)</f>
        <v>0</v>
      </c>
      <c r="BE144" s="134">
        <f>IF(ISBLANK(Governance_Clauses_by_Source!BB144),0,$G144)</f>
        <v>0</v>
      </c>
      <c r="BF144" s="134">
        <f>IF(ISBLANK(Governance_Clauses_by_Source!BC144),0,$G144)</f>
        <v>0</v>
      </c>
      <c r="BG144" s="134">
        <f>IF(ISBLANK(Governance_Clauses_by_Source!BD144),0,$G144)</f>
        <v>0</v>
      </c>
      <c r="BH144" s="134">
        <f>IF(ISBLANK(Governance_Clauses_by_Source!BE144),0,$G144)</f>
        <v>0</v>
      </c>
      <c r="BI144" s="134">
        <f>IF(ISBLANK(Governance_Clauses_by_Source!BF144),0,$G144)</f>
        <v>0</v>
      </c>
      <c r="BJ144" s="134">
        <f>IF(ISBLANK(Governance_Clauses_by_Source!BG144),0,$G144)</f>
        <v>0</v>
      </c>
      <c r="BK144" s="134">
        <f>IF(ISBLANK(Governance_Clauses_by_Source!BH144),0,$G144)</f>
        <v>0</v>
      </c>
      <c r="BL144" s="134">
        <f>IF(ISBLANK(Governance_Clauses_by_Source!BI144),0,$G144)</f>
        <v>0</v>
      </c>
      <c r="BM144" s="134">
        <f>IF(ISBLANK(Governance_Clauses_by_Source!BJ144),0,$G144)</f>
        <v>0</v>
      </c>
      <c r="BN144" s="134">
        <f>IF(ISBLANK(Governance_Clauses_by_Source!BK144),0,$G144)</f>
        <v>0</v>
      </c>
      <c r="BO144" s="134">
        <f>IF(ISBLANK(Governance_Clauses_by_Source!BL144),0,$G144)</f>
        <v>0</v>
      </c>
      <c r="BP144" s="134">
        <f>IF(ISBLANK(Governance_Clauses_by_Source!BM144),0,$G144)</f>
        <v>0</v>
      </c>
      <c r="BQ144" s="134">
        <f>IF(ISBLANK(Governance_Clauses_by_Source!BN144),0,$G144)</f>
        <v>0</v>
      </c>
      <c r="BR144" s="134">
        <f>IF(ISBLANK(Governance_Clauses_by_Source!BO144),0,$G144)</f>
        <v>0</v>
      </c>
      <c r="BS144" s="134">
        <f>IF(ISBLANK(Governance_Clauses_by_Source!BP144),0,$G144)</f>
        <v>0</v>
      </c>
      <c r="BT144" s="134">
        <f>IF(ISBLANK(Governance_Clauses_by_Source!BQ144),0,$G144)</f>
        <v>0</v>
      </c>
      <c r="BU144" s="134">
        <f>IF(ISBLANK(Governance_Clauses_by_Source!BR144),0,$G144)</f>
        <v>0</v>
      </c>
      <c r="BV144" s="134">
        <f>IF(ISBLANK(Governance_Clauses_by_Source!BS144),0,$G144)</f>
        <v>0</v>
      </c>
      <c r="BW144" s="134">
        <f>IF(ISBLANK(Governance_Clauses_by_Source!BT144),0,$G144)</f>
        <v>0</v>
      </c>
      <c r="BX144" s="134">
        <f>IF(ISBLANK(Governance_Clauses_by_Source!BU144),0,$G144)</f>
        <v>0</v>
      </c>
      <c r="BY144" s="134">
        <f>IF(ISBLANK(Governance_Clauses_by_Source!BV144),0,$G144)</f>
        <v>0</v>
      </c>
      <c r="BZ144" s="134">
        <f>IF(ISBLANK(Governance_Clauses_by_Source!BW144),0,$G144)</f>
        <v>0</v>
      </c>
      <c r="CA144" s="134">
        <f>IF(ISBLANK(Governance_Clauses_by_Source!BX144),0,$G144)</f>
        <v>0</v>
      </c>
      <c r="CB144" s="134">
        <f>IF(ISBLANK(Governance_Clauses_by_Source!BY144),0,$G144)</f>
        <v>0</v>
      </c>
      <c r="CC144" s="134">
        <f>IF(ISBLANK(Governance_Clauses_by_Source!BZ144),0,$G144)</f>
        <v>0</v>
      </c>
      <c r="CD144" s="134">
        <f>IF(ISBLANK(Governance_Clauses_by_Source!CA144),0,$G144)</f>
        <v>0</v>
      </c>
      <c r="CE144" s="134">
        <f>IF(ISBLANK(Governance_Clauses_by_Source!CB144),0,$G144)</f>
        <v>0</v>
      </c>
      <c r="CF144" s="134">
        <f>IF(ISBLANK(Governance_Clauses_by_Source!CC144),0,$G144)</f>
        <v>0</v>
      </c>
      <c r="CG144" s="134">
        <f>IF(ISBLANK(Governance_Clauses_by_Source!CD144),0,$G144)</f>
        <v>0</v>
      </c>
      <c r="CH144" s="134">
        <f>IF(ISBLANK(Governance_Clauses_by_Source!CE144),0,$G144)</f>
        <v>0</v>
      </c>
      <c r="CI144" s="134">
        <f>IF(ISBLANK(Governance_Clauses_by_Source!CF144),0,$G144)</f>
        <v>0</v>
      </c>
      <c r="CJ144" s="134">
        <f>IF(ISBLANK(Governance_Clauses_by_Source!CG144),0,$G144)</f>
        <v>0</v>
      </c>
      <c r="CK144" s="134">
        <f>IF(ISBLANK(Governance_Clauses_by_Source!CH144),0,$G144)</f>
        <v>0</v>
      </c>
      <c r="CL144" s="134">
        <f>IF(ISBLANK(Governance_Clauses_by_Source!CI144),0,$G144)</f>
        <v>0</v>
      </c>
      <c r="CM144" s="134">
        <f>IF(ISBLANK(Governance_Clauses_by_Source!CJ144),0,$G144)</f>
        <v>0</v>
      </c>
      <c r="CN144" s="134">
        <f>IF(ISBLANK(Governance_Clauses_by_Source!CK144),0,$G144)</f>
        <v>0</v>
      </c>
      <c r="CO144" s="134">
        <f>IF(ISBLANK(Governance_Clauses_by_Source!CL144),0,$G144)</f>
        <v>0</v>
      </c>
      <c r="CP144" s="134">
        <f>IF(ISBLANK(Governance_Clauses_by_Source!CM144),0,$G144)</f>
        <v>0</v>
      </c>
      <c r="CQ144" s="151">
        <f>IF(ISBLANK(Governance_Clauses_by_Source!CN144),0,$G144)</f>
        <v>0</v>
      </c>
    </row>
    <row r="145" spans="1:95">
      <c r="A145" s="2" t="s">
        <v>281</v>
      </c>
      <c r="B145" s="2" t="s">
        <v>565</v>
      </c>
      <c r="C145" s="2" t="s">
        <v>364</v>
      </c>
      <c r="D145" s="2" t="s">
        <v>618</v>
      </c>
      <c r="E145" s="2">
        <f t="shared" si="16"/>
        <v>2</v>
      </c>
      <c r="F145" s="2">
        <v>4</v>
      </c>
      <c r="G145" s="2">
        <f>F145/SUM($F$145:$F$185)*4</f>
        <v>0.10191082802547771</v>
      </c>
      <c r="H145" s="3" t="s">
        <v>572</v>
      </c>
      <c r="I145" s="120">
        <f>IF(ISBLANK(Governance_Clauses_by_Source!F145),0,G145)</f>
        <v>0</v>
      </c>
      <c r="J145" s="134">
        <f>IF(ISBLANK(Governance_Clauses_by_Source!G145),0,$G145)</f>
        <v>0</v>
      </c>
      <c r="K145" s="134">
        <f>IF(ISBLANK(Governance_Clauses_by_Source!H145),0,$G145)</f>
        <v>0</v>
      </c>
      <c r="L145" s="134">
        <f>IF(ISBLANK(Governance_Clauses_by_Source!I145),0,$G145)</f>
        <v>0</v>
      </c>
      <c r="M145" s="134">
        <f>IF(ISBLANK(Governance_Clauses_by_Source!J145),0,$G145)</f>
        <v>0</v>
      </c>
      <c r="N145" s="134">
        <f>IF(ISBLANK(Governance_Clauses_by_Source!K145),0,$G145)</f>
        <v>0</v>
      </c>
      <c r="O145" s="134">
        <f>IF(ISBLANK(Governance_Clauses_by_Source!L145),0,$G145)</f>
        <v>0</v>
      </c>
      <c r="P145" s="134">
        <f>IF(ISBLANK(Governance_Clauses_by_Source!M145),0,$G145)</f>
        <v>0</v>
      </c>
      <c r="Q145" s="134">
        <f>IF(ISBLANK(Governance_Clauses_by_Source!N145),0,$G145)*1*1.01</f>
        <v>0.10292993630573249</v>
      </c>
      <c r="R145" s="134">
        <f>IF(ISBLANK(Governance_Clauses_by_Source!O145),0,$G145)</f>
        <v>0</v>
      </c>
      <c r="S145" s="134">
        <f>IF(ISBLANK(Governance_Clauses_by_Source!P145),0,$G145)</f>
        <v>0</v>
      </c>
      <c r="T145" s="134">
        <f>IF(ISBLANK(Governance_Clauses_by_Source!Q145),0,$G145)</f>
        <v>0</v>
      </c>
      <c r="U145" s="134">
        <f>IF(ISBLANK(Governance_Clauses_by_Source!R145),0,$G145)</f>
        <v>0</v>
      </c>
      <c r="V145" s="134">
        <f>IF(ISBLANK(Governance_Clauses_by_Source!S145),0,$G145)</f>
        <v>0</v>
      </c>
      <c r="W145" s="134">
        <f>IF(ISBLANK(Governance_Clauses_by_Source!T145),0,$G145)</f>
        <v>0</v>
      </c>
      <c r="X145" s="134">
        <f>IF(ISBLANK(Governance_Clauses_by_Source!U145),0,$G145)</f>
        <v>0</v>
      </c>
      <c r="Y145" s="134">
        <f>IF(ISBLANK(Governance_Clauses_by_Source!V145),0,$G145)</f>
        <v>0</v>
      </c>
      <c r="Z145" s="134">
        <f>IF(ISBLANK(Governance_Clauses_by_Source!W145),0,$G145)</f>
        <v>0</v>
      </c>
      <c r="AA145" s="134">
        <f>IF(ISBLANK(Governance_Clauses_by_Source!X145),0,$G145)</f>
        <v>0</v>
      </c>
      <c r="AB145" s="134">
        <f>IF(ISBLANK(Governance_Clauses_by_Source!Y145),0,$G145)</f>
        <v>0</v>
      </c>
      <c r="AC145" s="134">
        <f>IF(ISBLANK(Governance_Clauses_by_Source!Z145),0,$G145)</f>
        <v>0</v>
      </c>
      <c r="AD145" s="134">
        <f>IF(ISBLANK(Governance_Clauses_by_Source!AA145),0,$G145)</f>
        <v>0</v>
      </c>
      <c r="AE145" s="134">
        <f>IF(ISBLANK(Governance_Clauses_by_Source!AB145),0,$G145)</f>
        <v>0</v>
      </c>
      <c r="AF145" s="134">
        <f>IF(ISBLANK(Governance_Clauses_by_Source!AC145),0,$G145)</f>
        <v>0</v>
      </c>
      <c r="AG145" s="134">
        <f>IF(ISBLANK(Governance_Clauses_by_Source!AD145),0,$G145)</f>
        <v>0</v>
      </c>
      <c r="AH145" s="134">
        <f>IF(ISBLANK(Governance_Clauses_by_Source!AE145),0,$G145)</f>
        <v>0</v>
      </c>
      <c r="AI145" s="134">
        <f>IF(ISBLANK(Governance_Clauses_by_Source!AF145),0,$G145)</f>
        <v>0</v>
      </c>
      <c r="AJ145" s="134">
        <f>IF(ISBLANK(Governance_Clauses_by_Source!AG145),0,$G145)</f>
        <v>0</v>
      </c>
      <c r="AK145" s="134">
        <f>IF(ISBLANK(Governance_Clauses_by_Source!AH145),0,$G145)</f>
        <v>0</v>
      </c>
      <c r="AL145" s="134">
        <f>IF(ISBLANK(Governance_Clauses_by_Source!AI145),0,$G145)</f>
        <v>0</v>
      </c>
      <c r="AM145" s="134">
        <f>IF(ISBLANK(Governance_Clauses_by_Source!AJ145),0,$G145)</f>
        <v>0</v>
      </c>
      <c r="AN145" s="134">
        <f>IF(ISBLANK(Governance_Clauses_by_Source!AK145),0,$G145)</f>
        <v>0</v>
      </c>
      <c r="AO145" s="134">
        <f>IF(ISBLANK(Governance_Clauses_by_Source!AL145),0,$G145)</f>
        <v>0</v>
      </c>
      <c r="AP145" s="134">
        <f>IF(ISBLANK(Governance_Clauses_by_Source!AM145),0,$G145)</f>
        <v>0</v>
      </c>
      <c r="AQ145" s="134">
        <f>IF(ISBLANK(Governance_Clauses_by_Source!AN145),0,$G145)</f>
        <v>0</v>
      </c>
      <c r="AR145" s="134">
        <f>IF(ISBLANK(Governance_Clauses_by_Source!AO145),0,$G145)</f>
        <v>0</v>
      </c>
      <c r="AS145" s="134">
        <f>IF(ISBLANK(Governance_Clauses_by_Source!AP145),0,$G145)</f>
        <v>0</v>
      </c>
      <c r="AT145" s="134">
        <f>IF(ISBLANK(Governance_Clauses_by_Source!AQ145),0,$G145)</f>
        <v>0</v>
      </c>
      <c r="AU145" s="134">
        <f>IF(ISBLANK(Governance_Clauses_by_Source!AR145),0,$G145)</f>
        <v>0</v>
      </c>
      <c r="AV145" s="134">
        <f>IF(ISBLANK(Governance_Clauses_by_Source!AS145),0,$G145)</f>
        <v>0</v>
      </c>
      <c r="AW145" s="134">
        <f>IF(ISBLANK(Governance_Clauses_by_Source!AT145),0,$G145)</f>
        <v>0</v>
      </c>
      <c r="AX145" s="134">
        <f>IF(ISBLANK(Governance_Clauses_by_Source!AU145),0,$G145)</f>
        <v>0</v>
      </c>
      <c r="AY145" s="134">
        <f>IF(ISBLANK(Governance_Clauses_by_Source!AV145),0,$G145)</f>
        <v>0</v>
      </c>
      <c r="AZ145" s="134">
        <f>IF(ISBLANK(Governance_Clauses_by_Source!AW145),0,$G145)</f>
        <v>0</v>
      </c>
      <c r="BA145" s="134">
        <f>IF(ISBLANK(Governance_Clauses_by_Source!AX145),0,$G145)</f>
        <v>0</v>
      </c>
      <c r="BB145" s="134">
        <f>IF(ISBLANK(Governance_Clauses_by_Source!AY145),0,$G145)</f>
        <v>0</v>
      </c>
      <c r="BC145" s="134">
        <f>IF(ISBLANK(Governance_Clauses_by_Source!AZ145),0,$G145)</f>
        <v>0</v>
      </c>
      <c r="BD145" s="134">
        <f>IF(ISBLANK(Governance_Clauses_by_Source!BA145),0,$G145)</f>
        <v>0</v>
      </c>
      <c r="BE145" s="134">
        <f>IF(ISBLANK(Governance_Clauses_by_Source!BB145),0,$G145)</f>
        <v>0</v>
      </c>
      <c r="BF145" s="134">
        <f>IF(ISBLANK(Governance_Clauses_by_Source!BC145),0,$G145)</f>
        <v>0</v>
      </c>
      <c r="BG145" s="134">
        <f>IF(ISBLANK(Governance_Clauses_by_Source!BD145),0,$G145)</f>
        <v>0</v>
      </c>
      <c r="BH145" s="134">
        <f>IF(ISBLANK(Governance_Clauses_by_Source!BE145),0,$G145)</f>
        <v>0</v>
      </c>
      <c r="BI145" s="134">
        <f>IF(ISBLANK(Governance_Clauses_by_Source!BF145),0,$G145)</f>
        <v>0</v>
      </c>
      <c r="BJ145" s="134">
        <f>IF(ISBLANK(Governance_Clauses_by_Source!BG145),0,$G145)</f>
        <v>0</v>
      </c>
      <c r="BK145" s="134">
        <f>IF(ISBLANK(Governance_Clauses_by_Source!BH145),0,$G145)</f>
        <v>0</v>
      </c>
      <c r="BL145" s="134">
        <f>IF(ISBLANK(Governance_Clauses_by_Source!BI145),0,$G145)</f>
        <v>0</v>
      </c>
      <c r="BM145" s="134">
        <f>IF(ISBLANK(Governance_Clauses_by_Source!BJ145),0,$G145)</f>
        <v>0</v>
      </c>
      <c r="BN145" s="134">
        <f>IF(ISBLANK(Governance_Clauses_by_Source!BK145),0,$G145)</f>
        <v>0</v>
      </c>
      <c r="BO145" s="134">
        <f>IF(ISBLANK(Governance_Clauses_by_Source!BL145),0,$G145)</f>
        <v>0</v>
      </c>
      <c r="BP145" s="134">
        <f>IF(ISBLANK(Governance_Clauses_by_Source!BM145),0,$G145)</f>
        <v>0</v>
      </c>
      <c r="BQ145" s="134">
        <f>IF(ISBLANK(Governance_Clauses_by_Source!BN145),0,$G145)</f>
        <v>0</v>
      </c>
      <c r="BR145" s="134">
        <f>IF(ISBLANK(Governance_Clauses_by_Source!BO145),0,$G145)</f>
        <v>0</v>
      </c>
      <c r="BS145" s="134">
        <f>IF(ISBLANK(Governance_Clauses_by_Source!BP145),0,$G145)</f>
        <v>0</v>
      </c>
      <c r="BT145" s="134">
        <f>IF(ISBLANK(Governance_Clauses_by_Source!BQ145),0,$G145)</f>
        <v>0</v>
      </c>
      <c r="BU145" s="134">
        <f>IF(ISBLANK(Governance_Clauses_by_Source!BR145),0,$G145)</f>
        <v>0</v>
      </c>
      <c r="BV145" s="134">
        <f>IF(ISBLANK(Governance_Clauses_by_Source!BS145),0,$G145)</f>
        <v>0</v>
      </c>
      <c r="BW145" s="134">
        <f>IF(ISBLANK(Governance_Clauses_by_Source!BT145),0,$G145)</f>
        <v>0</v>
      </c>
      <c r="BX145" s="134">
        <f>IF(ISBLANK(Governance_Clauses_by_Source!BU145),0,$G145)</f>
        <v>0</v>
      </c>
      <c r="BY145" s="134">
        <f>IF(ISBLANK(Governance_Clauses_by_Source!BV145),0,$G145)</f>
        <v>0</v>
      </c>
      <c r="BZ145" s="134">
        <f>IF(ISBLANK(Governance_Clauses_by_Source!BW145),0,$G145)</f>
        <v>0</v>
      </c>
      <c r="CA145" s="134">
        <f>IF(ISBLANK(Governance_Clauses_by_Source!BX145),0,$G145)</f>
        <v>0</v>
      </c>
      <c r="CB145" s="134">
        <f>IF(ISBLANK(Governance_Clauses_by_Source!BY145),0,$G145)</f>
        <v>0</v>
      </c>
      <c r="CC145" s="134">
        <f>IF(ISBLANK(Governance_Clauses_by_Source!BZ145),0,$G145)</f>
        <v>0</v>
      </c>
      <c r="CD145" s="134">
        <f>IF(ISBLANK(Governance_Clauses_by_Source!CA145),0,$G145)</f>
        <v>0</v>
      </c>
      <c r="CE145" s="134">
        <f>IF(ISBLANK(Governance_Clauses_by_Source!CB145),0,$G145)*3*3</f>
        <v>0.91719745222929949</v>
      </c>
      <c r="CF145" s="134">
        <f>IF(ISBLANK(Governance_Clauses_by_Source!CC145),0,$G145)</f>
        <v>0</v>
      </c>
      <c r="CG145" s="134">
        <f>IF(ISBLANK(Governance_Clauses_by_Source!CD145),0,$G145)</f>
        <v>0</v>
      </c>
      <c r="CH145" s="134">
        <f>IF(ISBLANK(Governance_Clauses_by_Source!CE145),0,$G145)</f>
        <v>0</v>
      </c>
      <c r="CI145" s="134">
        <f>IF(ISBLANK(Governance_Clauses_by_Source!CF145),0,$G145)</f>
        <v>0</v>
      </c>
      <c r="CJ145" s="134">
        <f>IF(ISBLANK(Governance_Clauses_by_Source!CG145),0,$G145)</f>
        <v>0</v>
      </c>
      <c r="CK145" s="134">
        <f>IF(ISBLANK(Governance_Clauses_by_Source!CH145),0,$G145)</f>
        <v>0</v>
      </c>
      <c r="CL145" s="134">
        <f>IF(ISBLANK(Governance_Clauses_by_Source!CI145),0,$G145)</f>
        <v>0</v>
      </c>
      <c r="CM145" s="134">
        <f>IF(ISBLANK(Governance_Clauses_by_Source!CJ145),0,$G145)</f>
        <v>0</v>
      </c>
      <c r="CN145" s="134">
        <f>IF(ISBLANK(Governance_Clauses_by_Source!CK145),0,$G145)</f>
        <v>0</v>
      </c>
      <c r="CO145" s="134">
        <f>IF(ISBLANK(Governance_Clauses_by_Source!CL145),0,$G145)</f>
        <v>0</v>
      </c>
      <c r="CP145" s="134">
        <f>IF(ISBLANK(Governance_Clauses_by_Source!CM145),0,$G145)</f>
        <v>0</v>
      </c>
      <c r="CQ145" s="151">
        <f>IF(ISBLANK(Governance_Clauses_by_Source!CN145),0,$G145)</f>
        <v>0</v>
      </c>
    </row>
    <row r="146" spans="1:95">
      <c r="A146" s="2" t="s">
        <v>281</v>
      </c>
      <c r="B146" s="2" t="s">
        <v>573</v>
      </c>
      <c r="C146" s="2" t="s">
        <v>364</v>
      </c>
      <c r="D146" s="2" t="s">
        <v>618</v>
      </c>
      <c r="E146" s="2">
        <f t="shared" si="16"/>
        <v>2</v>
      </c>
      <c r="F146" s="2">
        <v>5</v>
      </c>
      <c r="G146" s="2">
        <f t="shared" ref="G146:G185" si="20">F146/SUM($F$145:$F$185)*4</f>
        <v>0.12738853503184713</v>
      </c>
      <c r="H146" s="3" t="s">
        <v>530</v>
      </c>
      <c r="I146" s="120">
        <f>IF(ISBLANK(Governance_Clauses_by_Source!F146),0,G146)</f>
        <v>0</v>
      </c>
      <c r="J146" s="134">
        <f>IF(ISBLANK(Governance_Clauses_by_Source!G146),0,$G146)</f>
        <v>0</v>
      </c>
      <c r="K146" s="134">
        <f>IF(ISBLANK(Governance_Clauses_by_Source!H146),0,$G146)</f>
        <v>0</v>
      </c>
      <c r="L146" s="134">
        <f>IF(ISBLANK(Governance_Clauses_by_Source!I146),0,$G146)</f>
        <v>0</v>
      </c>
      <c r="M146" s="134">
        <f>IF(ISBLANK(Governance_Clauses_by_Source!J146),0,$G146)</f>
        <v>0</v>
      </c>
      <c r="N146" s="134">
        <f>IF(ISBLANK(Governance_Clauses_by_Source!K146),0,$G146)</f>
        <v>0</v>
      </c>
      <c r="O146" s="134">
        <f>IF(ISBLANK(Governance_Clauses_by_Source!L146),0,$G146)</f>
        <v>0</v>
      </c>
      <c r="P146" s="134">
        <f>IF(ISBLANK(Governance_Clauses_by_Source!M146),0,$G146)</f>
        <v>0</v>
      </c>
      <c r="Q146" s="134">
        <f>IF(ISBLANK(Governance_Clauses_by_Source!N146),0,$G146)*1*1.01</f>
        <v>0.1286624203821656</v>
      </c>
      <c r="R146" s="134">
        <f>IF(ISBLANK(Governance_Clauses_by_Source!O146),0,$G146)</f>
        <v>0</v>
      </c>
      <c r="S146" s="134">
        <f>IF(ISBLANK(Governance_Clauses_by_Source!P146),0,$G146)</f>
        <v>0</v>
      </c>
      <c r="T146" s="134">
        <f>IF(ISBLANK(Governance_Clauses_by_Source!Q146),0,$G146)</f>
        <v>0</v>
      </c>
      <c r="U146" s="134">
        <f>IF(ISBLANK(Governance_Clauses_by_Source!R146),0,$G146)</f>
        <v>0</v>
      </c>
      <c r="V146" s="134">
        <f>IF(ISBLANK(Governance_Clauses_by_Source!S146),0,$G146)</f>
        <v>0</v>
      </c>
      <c r="W146" s="134">
        <f>IF(ISBLANK(Governance_Clauses_by_Source!T146),0,$G146)</f>
        <v>0</v>
      </c>
      <c r="X146" s="134">
        <f>IF(ISBLANK(Governance_Clauses_by_Source!U146),0,$G146)</f>
        <v>0</v>
      </c>
      <c r="Y146" s="134">
        <f>IF(ISBLANK(Governance_Clauses_by_Source!V146),0,$G146)</f>
        <v>0</v>
      </c>
      <c r="Z146" s="134">
        <f>IF(ISBLANK(Governance_Clauses_by_Source!W146),0,$G146)</f>
        <v>0</v>
      </c>
      <c r="AA146" s="134">
        <f>IF(ISBLANK(Governance_Clauses_by_Source!X146),0,$G146)</f>
        <v>0</v>
      </c>
      <c r="AB146" s="134">
        <f>IF(ISBLANK(Governance_Clauses_by_Source!Y146),0,$G146)</f>
        <v>0</v>
      </c>
      <c r="AC146" s="134">
        <f>IF(ISBLANK(Governance_Clauses_by_Source!Z146),0,$G146)</f>
        <v>0</v>
      </c>
      <c r="AD146" s="134">
        <f>IF(ISBLANK(Governance_Clauses_by_Source!AA146),0,$G146)</f>
        <v>0</v>
      </c>
      <c r="AE146" s="134">
        <f>IF(ISBLANK(Governance_Clauses_by_Source!AB146),0,$G146)</f>
        <v>0</v>
      </c>
      <c r="AF146" s="134">
        <f>IF(ISBLANK(Governance_Clauses_by_Source!AC146),0,$G146)</f>
        <v>0</v>
      </c>
      <c r="AG146" s="134">
        <f>IF(ISBLANK(Governance_Clauses_by_Source!AD146),0,$G146)</f>
        <v>0</v>
      </c>
      <c r="AH146" s="134">
        <f>IF(ISBLANK(Governance_Clauses_by_Source!AE146),0,$G146)</f>
        <v>0</v>
      </c>
      <c r="AI146" s="134">
        <f>IF(ISBLANK(Governance_Clauses_by_Source!AF146),0,$G146)</f>
        <v>0</v>
      </c>
      <c r="AJ146" s="134">
        <f>IF(ISBLANK(Governance_Clauses_by_Source!AG146),0,$G146)</f>
        <v>0</v>
      </c>
      <c r="AK146" s="134">
        <f>IF(ISBLANK(Governance_Clauses_by_Source!AH146),0,$G146)</f>
        <v>0</v>
      </c>
      <c r="AL146" s="134">
        <f>IF(ISBLANK(Governance_Clauses_by_Source!AI146),0,$G146)</f>
        <v>0</v>
      </c>
      <c r="AM146" s="134">
        <f>IF(ISBLANK(Governance_Clauses_by_Source!AJ146),0,$G146)</f>
        <v>0</v>
      </c>
      <c r="AN146" s="134">
        <f>IF(ISBLANK(Governance_Clauses_by_Source!AK146),0,$G146)</f>
        <v>0</v>
      </c>
      <c r="AO146" s="134">
        <f>IF(ISBLANK(Governance_Clauses_by_Source!AL146),0,$G146)</f>
        <v>0</v>
      </c>
      <c r="AP146" s="134">
        <f>IF(ISBLANK(Governance_Clauses_by_Source!AM146),0,$G146)</f>
        <v>0</v>
      </c>
      <c r="AQ146" s="134">
        <f>IF(ISBLANK(Governance_Clauses_by_Source!AN146),0,$G146)</f>
        <v>0</v>
      </c>
      <c r="AR146" s="134">
        <f>IF(ISBLANK(Governance_Clauses_by_Source!AO146),0,$G146)</f>
        <v>0</v>
      </c>
      <c r="AS146" s="134">
        <f>IF(ISBLANK(Governance_Clauses_by_Source!AP146),0,$G146)</f>
        <v>0</v>
      </c>
      <c r="AT146" s="134">
        <f>IF(ISBLANK(Governance_Clauses_by_Source!AQ146),0,$G146)</f>
        <v>0</v>
      </c>
      <c r="AU146" s="134">
        <f>IF(ISBLANK(Governance_Clauses_by_Source!AR146),0,$G146)</f>
        <v>0</v>
      </c>
      <c r="AV146" s="134">
        <f>IF(ISBLANK(Governance_Clauses_by_Source!AS146),0,$G146)</f>
        <v>0</v>
      </c>
      <c r="AW146" s="134">
        <f>IF(ISBLANK(Governance_Clauses_by_Source!AT146),0,$G146)</f>
        <v>0</v>
      </c>
      <c r="AX146" s="134">
        <f>IF(ISBLANK(Governance_Clauses_by_Source!AU146),0,$G146)</f>
        <v>0</v>
      </c>
      <c r="AY146" s="134">
        <f>IF(ISBLANK(Governance_Clauses_by_Source!AV146),0,$G146)</f>
        <v>0</v>
      </c>
      <c r="AZ146" s="134">
        <f>IF(ISBLANK(Governance_Clauses_by_Source!AW146),0,$G146)</f>
        <v>0</v>
      </c>
      <c r="BA146" s="134">
        <f>IF(ISBLANK(Governance_Clauses_by_Source!AX146),0,$G146)</f>
        <v>0</v>
      </c>
      <c r="BB146" s="134">
        <f>IF(ISBLANK(Governance_Clauses_by_Source!AY146),0,$G146)</f>
        <v>0</v>
      </c>
      <c r="BC146" s="134">
        <f>IF(ISBLANK(Governance_Clauses_by_Source!AZ146),0,$G146)</f>
        <v>0</v>
      </c>
      <c r="BD146" s="134">
        <f>IF(ISBLANK(Governance_Clauses_by_Source!BA146),0,$G146)</f>
        <v>0</v>
      </c>
      <c r="BE146" s="134">
        <f>IF(ISBLANK(Governance_Clauses_by_Source!BB146),0,$G146)</f>
        <v>0</v>
      </c>
      <c r="BF146" s="134">
        <f>IF(ISBLANK(Governance_Clauses_by_Source!BC146),0,$G146)</f>
        <v>0</v>
      </c>
      <c r="BG146" s="134">
        <f>IF(ISBLANK(Governance_Clauses_by_Source!BD146),0,$G146)</f>
        <v>0</v>
      </c>
      <c r="BH146" s="134">
        <f>IF(ISBLANK(Governance_Clauses_by_Source!BE146),0,$G146)</f>
        <v>0</v>
      </c>
      <c r="BI146" s="134">
        <f>IF(ISBLANK(Governance_Clauses_by_Source!BF146),0,$G146)</f>
        <v>0</v>
      </c>
      <c r="BJ146" s="134">
        <f>IF(ISBLANK(Governance_Clauses_by_Source!BG146),0,$G146)</f>
        <v>0</v>
      </c>
      <c r="BK146" s="134">
        <f>IF(ISBLANK(Governance_Clauses_by_Source!BH146),0,$G146)</f>
        <v>0</v>
      </c>
      <c r="BL146" s="134">
        <f>IF(ISBLANK(Governance_Clauses_by_Source!BI146),0,$G146)</f>
        <v>0</v>
      </c>
      <c r="BM146" s="134">
        <f>IF(ISBLANK(Governance_Clauses_by_Source!BJ146),0,$G146)</f>
        <v>0</v>
      </c>
      <c r="BN146" s="134">
        <f>IF(ISBLANK(Governance_Clauses_by_Source!BK146),0,$G146)</f>
        <v>0</v>
      </c>
      <c r="BO146" s="134">
        <f>IF(ISBLANK(Governance_Clauses_by_Source!BL146),0,$G146)</f>
        <v>0</v>
      </c>
      <c r="BP146" s="134">
        <f>IF(ISBLANK(Governance_Clauses_by_Source!BM146),0,$G146)</f>
        <v>0</v>
      </c>
      <c r="BQ146" s="134">
        <f>IF(ISBLANK(Governance_Clauses_by_Source!BN146),0,$G146)</f>
        <v>0</v>
      </c>
      <c r="BR146" s="134">
        <f>IF(ISBLANK(Governance_Clauses_by_Source!BO146),0,$G146)</f>
        <v>0</v>
      </c>
      <c r="BS146" s="134">
        <f>IF(ISBLANK(Governance_Clauses_by_Source!BP146),0,$G146)</f>
        <v>0</v>
      </c>
      <c r="BT146" s="134">
        <f>IF(ISBLANK(Governance_Clauses_by_Source!BQ146),0,$G146)</f>
        <v>0</v>
      </c>
      <c r="BU146" s="134">
        <f>IF(ISBLANK(Governance_Clauses_by_Source!BR146),0,$G146)</f>
        <v>0</v>
      </c>
      <c r="BV146" s="134">
        <f>IF(ISBLANK(Governance_Clauses_by_Source!BS146),0,$G146)</f>
        <v>0</v>
      </c>
      <c r="BW146" s="134">
        <f>IF(ISBLANK(Governance_Clauses_by_Source!BT146),0,$G146)</f>
        <v>0</v>
      </c>
      <c r="BX146" s="134">
        <f>IF(ISBLANK(Governance_Clauses_by_Source!BU146),0,$G146)</f>
        <v>0</v>
      </c>
      <c r="BY146" s="134">
        <f>IF(ISBLANK(Governance_Clauses_by_Source!BV146),0,$G146)</f>
        <v>0</v>
      </c>
      <c r="BZ146" s="134">
        <f>IF(ISBLANK(Governance_Clauses_by_Source!BW146),0,$G146)</f>
        <v>0</v>
      </c>
      <c r="CA146" s="134">
        <f>IF(ISBLANK(Governance_Clauses_by_Source!BX146),0,$G146)</f>
        <v>0</v>
      </c>
      <c r="CB146" s="134">
        <f>IF(ISBLANK(Governance_Clauses_by_Source!BY146),0,$G146)</f>
        <v>0</v>
      </c>
      <c r="CC146" s="134">
        <f>IF(ISBLANK(Governance_Clauses_by_Source!BZ146),0,$G146)</f>
        <v>0</v>
      </c>
      <c r="CD146" s="134">
        <f>IF(ISBLANK(Governance_Clauses_by_Source!CA146),0,$G146)*4*2</f>
        <v>1.0191082802547771</v>
      </c>
      <c r="CE146" s="134">
        <f>IF(ISBLANK(Governance_Clauses_by_Source!CB146),0,$G146)</f>
        <v>0</v>
      </c>
      <c r="CF146" s="134">
        <f>IF(ISBLANK(Governance_Clauses_by_Source!CC146),0,$G146)</f>
        <v>0</v>
      </c>
      <c r="CG146" s="134">
        <f>IF(ISBLANK(Governance_Clauses_by_Source!CD146),0,$G146)</f>
        <v>0</v>
      </c>
      <c r="CH146" s="134">
        <f>IF(ISBLANK(Governance_Clauses_by_Source!CE146),0,$G146)</f>
        <v>0</v>
      </c>
      <c r="CI146" s="134">
        <f>IF(ISBLANK(Governance_Clauses_by_Source!CF146),0,$G146)</f>
        <v>0</v>
      </c>
      <c r="CJ146" s="134">
        <f>IF(ISBLANK(Governance_Clauses_by_Source!CG146),0,$G146)</f>
        <v>0</v>
      </c>
      <c r="CK146" s="134">
        <f>IF(ISBLANK(Governance_Clauses_by_Source!CH146),0,$G146)</f>
        <v>0</v>
      </c>
      <c r="CL146" s="134">
        <f>IF(ISBLANK(Governance_Clauses_by_Source!CI146),0,$G146)</f>
        <v>0</v>
      </c>
      <c r="CM146" s="134">
        <f>IF(ISBLANK(Governance_Clauses_by_Source!CJ146),0,$G146)</f>
        <v>0</v>
      </c>
      <c r="CN146" s="134">
        <f>IF(ISBLANK(Governance_Clauses_by_Source!CK146),0,$G146)</f>
        <v>0</v>
      </c>
      <c r="CO146" s="134">
        <f>IF(ISBLANK(Governance_Clauses_by_Source!CL146),0,$G146)</f>
        <v>0</v>
      </c>
      <c r="CP146" s="134">
        <f>IF(ISBLANK(Governance_Clauses_by_Source!CM146),0,$G146)</f>
        <v>0</v>
      </c>
      <c r="CQ146" s="151">
        <f>IF(ISBLANK(Governance_Clauses_by_Source!CN146),0,$G146)</f>
        <v>0</v>
      </c>
    </row>
    <row r="147" spans="1:95">
      <c r="A147" s="2" t="s">
        <v>281</v>
      </c>
      <c r="B147" s="2" t="s">
        <v>567</v>
      </c>
      <c r="C147" s="2" t="s">
        <v>273</v>
      </c>
      <c r="D147" s="2" t="s">
        <v>354</v>
      </c>
      <c r="E147" s="2">
        <f t="shared" si="16"/>
        <v>2</v>
      </c>
      <c r="F147" s="2">
        <v>5</v>
      </c>
      <c r="G147" s="2">
        <f t="shared" si="20"/>
        <v>0.12738853503184713</v>
      </c>
      <c r="H147" s="3" t="s">
        <v>1505</v>
      </c>
      <c r="I147" s="120">
        <f>IF(ISBLANK(Governance_Clauses_by_Source!F147),0,G147)</f>
        <v>0</v>
      </c>
      <c r="J147" s="134">
        <f>IF(ISBLANK(Governance_Clauses_by_Source!G147),0,$G147)</f>
        <v>0</v>
      </c>
      <c r="K147" s="134">
        <f>IF(ISBLANK(Governance_Clauses_by_Source!H147),0,$G147)</f>
        <v>0</v>
      </c>
      <c r="L147" s="134">
        <f>IF(ISBLANK(Governance_Clauses_by_Source!I147),0,$G147)</f>
        <v>0</v>
      </c>
      <c r="M147" s="134">
        <f>IF(ISBLANK(Governance_Clauses_by_Source!J147),0,$G147)</f>
        <v>0</v>
      </c>
      <c r="N147" s="134">
        <f>IF(ISBLANK(Governance_Clauses_by_Source!K147),0,$G147)</f>
        <v>0</v>
      </c>
      <c r="O147" s="134">
        <f>IF(ISBLANK(Governance_Clauses_by_Source!L147),0,$G147)</f>
        <v>0</v>
      </c>
      <c r="P147" s="134">
        <f>IF(ISBLANK(Governance_Clauses_by_Source!M147),0,$G147)</f>
        <v>0</v>
      </c>
      <c r="Q147" s="134">
        <f>IF(ISBLANK(Governance_Clauses_by_Source!N147),0,$G147)</f>
        <v>0</v>
      </c>
      <c r="R147" s="134">
        <f>IF(ISBLANK(Governance_Clauses_by_Source!O147),0,$G147)</f>
        <v>0</v>
      </c>
      <c r="S147" s="134">
        <f>IF(ISBLANK(Governance_Clauses_by_Source!P147),0,$G147)*4*4</f>
        <v>2.0382165605095541</v>
      </c>
      <c r="T147" s="134">
        <f>IF(ISBLANK(Governance_Clauses_by_Source!Q147),0,$G147)</f>
        <v>0</v>
      </c>
      <c r="U147" s="134">
        <f>IF(ISBLANK(Governance_Clauses_by_Source!R147),0,$G147)</f>
        <v>0</v>
      </c>
      <c r="V147" s="134">
        <f>IF(ISBLANK(Governance_Clauses_by_Source!S147),0,$G147)</f>
        <v>0</v>
      </c>
      <c r="W147" s="134">
        <f>IF(ISBLANK(Governance_Clauses_by_Source!T147),0,$G147)</f>
        <v>0</v>
      </c>
      <c r="X147" s="134">
        <f>IF(ISBLANK(Governance_Clauses_by_Source!U147),0,$G147)</f>
        <v>0</v>
      </c>
      <c r="Y147" s="134">
        <f>IF(ISBLANK(Governance_Clauses_by_Source!V147),0,$G147)</f>
        <v>0</v>
      </c>
      <c r="Z147" s="134">
        <f>IF(ISBLANK(Governance_Clauses_by_Source!W147),0,$G147)</f>
        <v>0</v>
      </c>
      <c r="AA147" s="134">
        <f>IF(ISBLANK(Governance_Clauses_by_Source!X147),0,$G147)</f>
        <v>0</v>
      </c>
      <c r="AB147" s="134">
        <f>IF(ISBLANK(Governance_Clauses_by_Source!Y147),0,$G147)</f>
        <v>0</v>
      </c>
      <c r="AC147" s="134">
        <f>IF(ISBLANK(Governance_Clauses_by_Source!Z147),0,$G147)</f>
        <v>0</v>
      </c>
      <c r="AD147" s="134">
        <f>IF(ISBLANK(Governance_Clauses_by_Source!AA147),0,$G147)</f>
        <v>0</v>
      </c>
      <c r="AE147" s="134">
        <f>IF(ISBLANK(Governance_Clauses_by_Source!AB147),0,$G147)</f>
        <v>0</v>
      </c>
      <c r="AF147" s="134">
        <f>IF(ISBLANK(Governance_Clauses_by_Source!AC147),0,$G147)</f>
        <v>0</v>
      </c>
      <c r="AG147" s="134">
        <f>IF(ISBLANK(Governance_Clauses_by_Source!AD147),0,$G147)</f>
        <v>0</v>
      </c>
      <c r="AH147" s="134">
        <f>IF(ISBLANK(Governance_Clauses_by_Source!AE147),0,$G147)</f>
        <v>0</v>
      </c>
      <c r="AI147" s="134">
        <f>IF(ISBLANK(Governance_Clauses_by_Source!AF147),0,$G147)</f>
        <v>0</v>
      </c>
      <c r="AJ147" s="134">
        <f>IF(ISBLANK(Governance_Clauses_by_Source!AG147),0,$G147)</f>
        <v>0</v>
      </c>
      <c r="AK147" s="134">
        <f>IF(ISBLANK(Governance_Clauses_by_Source!AH147),0,$G147)</f>
        <v>0</v>
      </c>
      <c r="AL147" s="134">
        <f>IF(ISBLANK(Governance_Clauses_by_Source!AI147),0,$G147)</f>
        <v>0</v>
      </c>
      <c r="AM147" s="134">
        <f>IF(ISBLANK(Governance_Clauses_by_Source!AJ147),0,$G147)</f>
        <v>0</v>
      </c>
      <c r="AN147" s="134">
        <f>IF(ISBLANK(Governance_Clauses_by_Source!AK147),0,$G147)</f>
        <v>0</v>
      </c>
      <c r="AO147" s="134">
        <f>IF(ISBLANK(Governance_Clauses_by_Source!AL147),0,$G147)</f>
        <v>0</v>
      </c>
      <c r="AP147" s="134">
        <f>IF(ISBLANK(Governance_Clauses_by_Source!AM147),0,$G147)</f>
        <v>0</v>
      </c>
      <c r="AQ147" s="134">
        <f>IF(ISBLANK(Governance_Clauses_by_Source!AN147),0,$G147)</f>
        <v>0</v>
      </c>
      <c r="AR147" s="134">
        <f>IF(ISBLANK(Governance_Clauses_by_Source!AO147),0,$G147)</f>
        <v>0</v>
      </c>
      <c r="AS147" s="134">
        <f>IF(ISBLANK(Governance_Clauses_by_Source!AP147),0,$G147)</f>
        <v>0</v>
      </c>
      <c r="AT147" s="134">
        <f>IF(ISBLANK(Governance_Clauses_by_Source!AQ147),0,$G147)</f>
        <v>0</v>
      </c>
      <c r="AU147" s="134">
        <f>IF(ISBLANK(Governance_Clauses_by_Source!AR147),0,$G147)</f>
        <v>0</v>
      </c>
      <c r="AV147" s="134">
        <f>IF(ISBLANK(Governance_Clauses_by_Source!AS147),0,$G147)</f>
        <v>0</v>
      </c>
      <c r="AW147" s="134">
        <f>IF(ISBLANK(Governance_Clauses_by_Source!AT147),0,$G147)</f>
        <v>0</v>
      </c>
      <c r="AX147" s="134">
        <f>IF(ISBLANK(Governance_Clauses_by_Source!AU147),0,$G147)</f>
        <v>0</v>
      </c>
      <c r="AY147" s="134">
        <f>IF(ISBLANK(Governance_Clauses_by_Source!AV147),0,$G147)</f>
        <v>0</v>
      </c>
      <c r="AZ147" s="134">
        <f>IF(ISBLANK(Governance_Clauses_by_Source!AW147),0,$G147)</f>
        <v>0</v>
      </c>
      <c r="BA147" s="134">
        <f>IF(ISBLANK(Governance_Clauses_by_Source!AX147),0,$G147)</f>
        <v>0</v>
      </c>
      <c r="BB147" s="134">
        <f>IF(ISBLANK(Governance_Clauses_by_Source!AY147),0,$G147)</f>
        <v>0</v>
      </c>
      <c r="BC147" s="134">
        <f>IF(ISBLANK(Governance_Clauses_by_Source!AZ147),0,$G147)</f>
        <v>0</v>
      </c>
      <c r="BD147" s="134">
        <f>IF(ISBLANK(Governance_Clauses_by_Source!BA147),0,$G147)</f>
        <v>0</v>
      </c>
      <c r="BE147" s="134">
        <f>IF(ISBLANK(Governance_Clauses_by_Source!BB147),0,$G147)</f>
        <v>0</v>
      </c>
      <c r="BF147" s="134">
        <f>IF(ISBLANK(Governance_Clauses_by_Source!BC147),0,$G147)</f>
        <v>0</v>
      </c>
      <c r="BG147" s="134">
        <f>IF(ISBLANK(Governance_Clauses_by_Source!BD147),0,$G147)</f>
        <v>0</v>
      </c>
      <c r="BH147" s="134">
        <f>IF(ISBLANK(Governance_Clauses_by_Source!BE147),0,$G147)</f>
        <v>0</v>
      </c>
      <c r="BI147" s="134">
        <f>IF(ISBLANK(Governance_Clauses_by_Source!BF147),0,$G147)</f>
        <v>0</v>
      </c>
      <c r="BJ147" s="134">
        <f>IF(ISBLANK(Governance_Clauses_by_Source!BG147),0,$G147)</f>
        <v>0</v>
      </c>
      <c r="BK147" s="134">
        <f>IF(ISBLANK(Governance_Clauses_by_Source!BH147),0,$G147)</f>
        <v>0</v>
      </c>
      <c r="BL147" s="134">
        <f>IF(ISBLANK(Governance_Clauses_by_Source!BI147),0,$G147)</f>
        <v>0</v>
      </c>
      <c r="BM147" s="134">
        <f>IF(ISBLANK(Governance_Clauses_by_Source!BJ147),0,$G147)</f>
        <v>0</v>
      </c>
      <c r="BN147" s="134">
        <f>IF(ISBLANK(Governance_Clauses_by_Source!BK147),0,$G147)</f>
        <v>0</v>
      </c>
      <c r="BO147" s="134">
        <f>IF(ISBLANK(Governance_Clauses_by_Source!BL147),0,$G147)</f>
        <v>0</v>
      </c>
      <c r="BP147" s="134">
        <f>IF(ISBLANK(Governance_Clauses_by_Source!BM147),0,$G147)</f>
        <v>0</v>
      </c>
      <c r="BQ147" s="134">
        <f>IF(ISBLANK(Governance_Clauses_by_Source!BN147),0,$G147)</f>
        <v>0</v>
      </c>
      <c r="BR147" s="134">
        <f>IF(ISBLANK(Governance_Clauses_by_Source!BO147),0,$G147)</f>
        <v>0</v>
      </c>
      <c r="BS147" s="134">
        <f>IF(ISBLANK(Governance_Clauses_by_Source!BP147),0,$G147)*2*2</f>
        <v>0.50955414012738853</v>
      </c>
      <c r="BT147" s="134">
        <f>IF(ISBLANK(Governance_Clauses_by_Source!BQ147),0,$G147)</f>
        <v>0</v>
      </c>
      <c r="BU147" s="134">
        <f>IF(ISBLANK(Governance_Clauses_by_Source!BR147),0,$G147)</f>
        <v>0</v>
      </c>
      <c r="BV147" s="134">
        <f>IF(ISBLANK(Governance_Clauses_by_Source!BS147),0,$G147)</f>
        <v>0</v>
      </c>
      <c r="BW147" s="134">
        <f>IF(ISBLANK(Governance_Clauses_by_Source!BT147),0,$G147)</f>
        <v>0</v>
      </c>
      <c r="BX147" s="134">
        <f>IF(ISBLANK(Governance_Clauses_by_Source!BU147),0,$G147)</f>
        <v>0</v>
      </c>
      <c r="BY147" s="134">
        <f>IF(ISBLANK(Governance_Clauses_by_Source!BV147),0,$G147)</f>
        <v>0</v>
      </c>
      <c r="BZ147" s="134">
        <f>IF(ISBLANK(Governance_Clauses_by_Source!BW147),0,$G147)</f>
        <v>0</v>
      </c>
      <c r="CA147" s="134">
        <f>IF(ISBLANK(Governance_Clauses_by_Source!BX147),0,$G147)</f>
        <v>0</v>
      </c>
      <c r="CB147" s="134">
        <f>IF(ISBLANK(Governance_Clauses_by_Source!BY147),0,$G147)</f>
        <v>0</v>
      </c>
      <c r="CC147" s="134">
        <f>IF(ISBLANK(Governance_Clauses_by_Source!BZ147),0,$G147)</f>
        <v>0</v>
      </c>
      <c r="CD147" s="134">
        <f>IF(ISBLANK(Governance_Clauses_by_Source!CA147),0,$G147)</f>
        <v>0</v>
      </c>
      <c r="CE147" s="134">
        <f>IF(ISBLANK(Governance_Clauses_by_Source!CB147),0,$G147)</f>
        <v>0</v>
      </c>
      <c r="CF147" s="134">
        <f>IF(ISBLANK(Governance_Clauses_by_Source!CC147),0,$G147)</f>
        <v>0</v>
      </c>
      <c r="CG147" s="134">
        <f>IF(ISBLANK(Governance_Clauses_by_Source!CD147),0,$G147)</f>
        <v>0</v>
      </c>
      <c r="CH147" s="134">
        <f>IF(ISBLANK(Governance_Clauses_by_Source!CE147),0,$G147)</f>
        <v>0</v>
      </c>
      <c r="CI147" s="134">
        <f>IF(ISBLANK(Governance_Clauses_by_Source!CF147),0,$G147)</f>
        <v>0</v>
      </c>
      <c r="CJ147" s="134">
        <f>IF(ISBLANK(Governance_Clauses_by_Source!CG147),0,$G147)</f>
        <v>0</v>
      </c>
      <c r="CK147" s="134">
        <f>IF(ISBLANK(Governance_Clauses_by_Source!CH147),0,$G147)</f>
        <v>0</v>
      </c>
      <c r="CL147" s="134">
        <f>IF(ISBLANK(Governance_Clauses_by_Source!CI147),0,$G147)</f>
        <v>0</v>
      </c>
      <c r="CM147" s="134">
        <f>IF(ISBLANK(Governance_Clauses_by_Source!CJ147),0,$G147)</f>
        <v>0</v>
      </c>
      <c r="CN147" s="134">
        <f>IF(ISBLANK(Governance_Clauses_by_Source!CK147),0,$G147)</f>
        <v>0</v>
      </c>
      <c r="CO147" s="134">
        <f>IF(ISBLANK(Governance_Clauses_by_Source!CL147),0,$G147)</f>
        <v>0</v>
      </c>
      <c r="CP147" s="134">
        <f>IF(ISBLANK(Governance_Clauses_by_Source!CM147),0,$G147)</f>
        <v>0</v>
      </c>
      <c r="CQ147" s="151">
        <f>IF(ISBLANK(Governance_Clauses_by_Source!CN147),0,$G147)</f>
        <v>0</v>
      </c>
    </row>
    <row r="148" spans="1:95">
      <c r="A148" s="2" t="s">
        <v>281</v>
      </c>
      <c r="B148" s="2" t="s">
        <v>573</v>
      </c>
      <c r="C148" s="2" t="s">
        <v>363</v>
      </c>
      <c r="D148" s="2" t="s">
        <v>618</v>
      </c>
      <c r="E148" s="2">
        <f t="shared" si="16"/>
        <v>2</v>
      </c>
      <c r="F148" s="2">
        <v>1</v>
      </c>
      <c r="G148" s="2">
        <f t="shared" si="20"/>
        <v>2.5477707006369428E-2</v>
      </c>
      <c r="H148" s="3" t="s">
        <v>517</v>
      </c>
      <c r="I148" s="120">
        <f>IF(ISBLANK(Governance_Clauses_by_Source!F148),0,G148)</f>
        <v>0</v>
      </c>
      <c r="J148" s="134">
        <f>IF(ISBLANK(Governance_Clauses_by_Source!G148),0,$G148)</f>
        <v>0</v>
      </c>
      <c r="K148" s="134">
        <f>IF(ISBLANK(Governance_Clauses_by_Source!H148),0,$G148)</f>
        <v>0</v>
      </c>
      <c r="L148" s="134">
        <f>IF(ISBLANK(Governance_Clauses_by_Source!I148),0,$G148)</f>
        <v>0</v>
      </c>
      <c r="M148" s="134">
        <f>IF(ISBLANK(Governance_Clauses_by_Source!J148),0,$G148)</f>
        <v>0</v>
      </c>
      <c r="N148" s="134">
        <f>IF(ISBLANK(Governance_Clauses_by_Source!K148),0,$G148)</f>
        <v>0</v>
      </c>
      <c r="O148" s="134">
        <f>IF(ISBLANK(Governance_Clauses_by_Source!L148),0,$G148)</f>
        <v>0</v>
      </c>
      <c r="P148" s="134">
        <f>IF(ISBLANK(Governance_Clauses_by_Source!M148),0,$G148)</f>
        <v>0</v>
      </c>
      <c r="Q148" s="134">
        <f>IF(ISBLANK(Governance_Clauses_by_Source!N148),0,$G148)</f>
        <v>0</v>
      </c>
      <c r="R148" s="134">
        <f>IF(ISBLANK(Governance_Clauses_by_Source!O148),0,$G148)</f>
        <v>0</v>
      </c>
      <c r="S148" s="134">
        <f>IF(ISBLANK(Governance_Clauses_by_Source!P148),0,$G148)*4*4</f>
        <v>0.40764331210191085</v>
      </c>
      <c r="T148" s="134">
        <f>IF(ISBLANK(Governance_Clauses_by_Source!Q148),0,$G148)</f>
        <v>0</v>
      </c>
      <c r="U148" s="134">
        <f>IF(ISBLANK(Governance_Clauses_by_Source!R148),0,$G148)</f>
        <v>0</v>
      </c>
      <c r="V148" s="134">
        <f>IF(ISBLANK(Governance_Clauses_by_Source!S148),0,$G148)</f>
        <v>0</v>
      </c>
      <c r="W148" s="134">
        <f>IF(ISBLANK(Governance_Clauses_by_Source!T148),0,$G148)</f>
        <v>0</v>
      </c>
      <c r="X148" s="134">
        <f>IF(ISBLANK(Governance_Clauses_by_Source!U148),0,$G148)</f>
        <v>0</v>
      </c>
      <c r="Y148" s="134">
        <f>IF(ISBLANK(Governance_Clauses_by_Source!V148),0,$G148)</f>
        <v>0</v>
      </c>
      <c r="Z148" s="134">
        <f>IF(ISBLANK(Governance_Clauses_by_Source!W148),0,$G148)</f>
        <v>0</v>
      </c>
      <c r="AA148" s="134">
        <f>IF(ISBLANK(Governance_Clauses_by_Source!X148),0,$G148)</f>
        <v>0</v>
      </c>
      <c r="AB148" s="134">
        <f>IF(ISBLANK(Governance_Clauses_by_Source!Y148),0,$G148)</f>
        <v>0</v>
      </c>
      <c r="AC148" s="134">
        <f>IF(ISBLANK(Governance_Clauses_by_Source!Z148),0,$G148)</f>
        <v>0</v>
      </c>
      <c r="AD148" s="134">
        <f>IF(ISBLANK(Governance_Clauses_by_Source!AA148),0,$G148)</f>
        <v>0</v>
      </c>
      <c r="AE148" s="134">
        <f>IF(ISBLANK(Governance_Clauses_by_Source!AB148),0,$G148)</f>
        <v>0</v>
      </c>
      <c r="AF148" s="134">
        <f>IF(ISBLANK(Governance_Clauses_by_Source!AC148),0,$G148)</f>
        <v>0</v>
      </c>
      <c r="AG148" s="134">
        <f>IF(ISBLANK(Governance_Clauses_by_Source!AD148),0,$G148)</f>
        <v>0</v>
      </c>
      <c r="AH148" s="134">
        <f>IF(ISBLANK(Governance_Clauses_by_Source!AE148),0,$G148)</f>
        <v>0</v>
      </c>
      <c r="AI148" s="134">
        <f>IF(ISBLANK(Governance_Clauses_by_Source!AF148),0,$G148)</f>
        <v>0</v>
      </c>
      <c r="AJ148" s="134">
        <f>IF(ISBLANK(Governance_Clauses_by_Source!AG148),0,$G148)</f>
        <v>0</v>
      </c>
      <c r="AK148" s="134">
        <f>IF(ISBLANK(Governance_Clauses_by_Source!AH148),0,$G148)</f>
        <v>0</v>
      </c>
      <c r="AL148" s="134">
        <f>IF(ISBLANK(Governance_Clauses_by_Source!AI148),0,$G148)</f>
        <v>0</v>
      </c>
      <c r="AM148" s="134">
        <f>IF(ISBLANK(Governance_Clauses_by_Source!AJ148),0,$G148)</f>
        <v>0</v>
      </c>
      <c r="AN148" s="134">
        <f>IF(ISBLANK(Governance_Clauses_by_Source!AK148),0,$G148)</f>
        <v>0</v>
      </c>
      <c r="AO148" s="134">
        <f>IF(ISBLANK(Governance_Clauses_by_Source!AL148),0,$G148)</f>
        <v>0</v>
      </c>
      <c r="AP148" s="134">
        <f>IF(ISBLANK(Governance_Clauses_by_Source!AM148),0,$G148)</f>
        <v>0</v>
      </c>
      <c r="AQ148" s="134">
        <f>IF(ISBLANK(Governance_Clauses_by_Source!AN148),0,$G148)</f>
        <v>0</v>
      </c>
      <c r="AR148" s="134">
        <f>IF(ISBLANK(Governance_Clauses_by_Source!AO148),0,$G148)</f>
        <v>0</v>
      </c>
      <c r="AS148" s="134">
        <f>IF(ISBLANK(Governance_Clauses_by_Source!AP148),0,$G148)</f>
        <v>0</v>
      </c>
      <c r="AT148" s="134">
        <f>IF(ISBLANK(Governance_Clauses_by_Source!AQ148),0,$G148)</f>
        <v>0</v>
      </c>
      <c r="AU148" s="134">
        <f>IF(ISBLANK(Governance_Clauses_by_Source!AR148),0,$G148)</f>
        <v>0</v>
      </c>
      <c r="AV148" s="134">
        <f>IF(ISBLANK(Governance_Clauses_by_Source!AS148),0,$G148)</f>
        <v>0</v>
      </c>
      <c r="AW148" s="134">
        <f>IF(ISBLANK(Governance_Clauses_by_Source!AT148),0,$G148)</f>
        <v>0</v>
      </c>
      <c r="AX148" s="134">
        <f>IF(ISBLANK(Governance_Clauses_by_Source!AU148),0,$G148)</f>
        <v>0</v>
      </c>
      <c r="AY148" s="134">
        <f>IF(ISBLANK(Governance_Clauses_by_Source!AV148),0,$G148)</f>
        <v>0</v>
      </c>
      <c r="AZ148" s="134">
        <f>IF(ISBLANK(Governance_Clauses_by_Source!AW148),0,$G148)</f>
        <v>0</v>
      </c>
      <c r="BA148" s="134">
        <f>IF(ISBLANK(Governance_Clauses_by_Source!AX148),0,$G148)</f>
        <v>0</v>
      </c>
      <c r="BB148" s="134">
        <f>IF(ISBLANK(Governance_Clauses_by_Source!AY148),0,$G148)</f>
        <v>0</v>
      </c>
      <c r="BC148" s="134">
        <f>IF(ISBLANK(Governance_Clauses_by_Source!AZ148),0,$G148)</f>
        <v>0</v>
      </c>
      <c r="BD148" s="134">
        <f>IF(ISBLANK(Governance_Clauses_by_Source!BA148),0,$G148)</f>
        <v>0</v>
      </c>
      <c r="BE148" s="134">
        <f>IF(ISBLANK(Governance_Clauses_by_Source!BB148),0,$G148)</f>
        <v>0</v>
      </c>
      <c r="BF148" s="134">
        <f>IF(ISBLANK(Governance_Clauses_by_Source!BC148),0,$G148)</f>
        <v>0</v>
      </c>
      <c r="BG148" s="134">
        <f>IF(ISBLANK(Governance_Clauses_by_Source!BD148),0,$G148)</f>
        <v>0</v>
      </c>
      <c r="BH148" s="134">
        <f>IF(ISBLANK(Governance_Clauses_by_Source!BE148),0,$G148)</f>
        <v>0</v>
      </c>
      <c r="BI148" s="134">
        <f>IF(ISBLANK(Governance_Clauses_by_Source!BF148),0,$G148)</f>
        <v>0</v>
      </c>
      <c r="BJ148" s="134">
        <f>IF(ISBLANK(Governance_Clauses_by_Source!BG148),0,$G148)</f>
        <v>0</v>
      </c>
      <c r="BK148" s="134">
        <f>IF(ISBLANK(Governance_Clauses_by_Source!BH148),0,$G148)</f>
        <v>0</v>
      </c>
      <c r="BL148" s="134">
        <f>IF(ISBLANK(Governance_Clauses_by_Source!BI148),0,$G148)</f>
        <v>0</v>
      </c>
      <c r="BM148" s="134">
        <f>IF(ISBLANK(Governance_Clauses_by_Source!BJ148),0,$G148)</f>
        <v>0</v>
      </c>
      <c r="BN148" s="134">
        <f>IF(ISBLANK(Governance_Clauses_by_Source!BK148),0,$G148)</f>
        <v>0</v>
      </c>
      <c r="BO148" s="134">
        <f>IF(ISBLANK(Governance_Clauses_by_Source!BL148),0,$G148)</f>
        <v>0</v>
      </c>
      <c r="BP148" s="134">
        <f>IF(ISBLANK(Governance_Clauses_by_Source!BM148),0,$G148)</f>
        <v>0</v>
      </c>
      <c r="BQ148" s="134">
        <f>IF(ISBLANK(Governance_Clauses_by_Source!BN148),0,$G148)</f>
        <v>0</v>
      </c>
      <c r="BR148" s="134">
        <f>IF(ISBLANK(Governance_Clauses_by_Source!BO148),0,$G148)</f>
        <v>0</v>
      </c>
      <c r="BS148" s="134">
        <f>IF(ISBLANK(Governance_Clauses_by_Source!BP148),0,$G148)</f>
        <v>0</v>
      </c>
      <c r="BT148" s="134">
        <f>IF(ISBLANK(Governance_Clauses_by_Source!BQ148),0,$G148)</f>
        <v>0</v>
      </c>
      <c r="BU148" s="134">
        <f>IF(ISBLANK(Governance_Clauses_by_Source!BR148),0,$G148)</f>
        <v>0</v>
      </c>
      <c r="BV148" s="134">
        <f>IF(ISBLANK(Governance_Clauses_by_Source!BS148),0,$G148)</f>
        <v>0</v>
      </c>
      <c r="BW148" s="134">
        <f>IF(ISBLANK(Governance_Clauses_by_Source!BT148),0,$G148)</f>
        <v>0</v>
      </c>
      <c r="BX148" s="134">
        <f>IF(ISBLANK(Governance_Clauses_by_Source!BU148),0,$G148)</f>
        <v>0</v>
      </c>
      <c r="BY148" s="134">
        <f>IF(ISBLANK(Governance_Clauses_by_Source!BV148),0,$G148)</f>
        <v>0</v>
      </c>
      <c r="BZ148" s="134">
        <f>IF(ISBLANK(Governance_Clauses_by_Source!BW148),0,$G148)</f>
        <v>0</v>
      </c>
      <c r="CA148" s="134">
        <f>IF(ISBLANK(Governance_Clauses_by_Source!BX148),0,$G148)</f>
        <v>0</v>
      </c>
      <c r="CB148" s="134">
        <f>IF(ISBLANK(Governance_Clauses_by_Source!BY148),0,$G148)</f>
        <v>0</v>
      </c>
      <c r="CC148" s="134">
        <f>IF(ISBLANK(Governance_Clauses_by_Source!BZ148),0,$G148)</f>
        <v>0</v>
      </c>
      <c r="CD148" s="134">
        <f>IF(ISBLANK(Governance_Clauses_by_Source!CA148),0,$G148)*4*4</f>
        <v>0.40764331210191085</v>
      </c>
      <c r="CE148" s="134">
        <f>IF(ISBLANK(Governance_Clauses_by_Source!CB148),0,$G148)</f>
        <v>0</v>
      </c>
      <c r="CF148" s="134">
        <f>IF(ISBLANK(Governance_Clauses_by_Source!CC148),0,$G148)</f>
        <v>0</v>
      </c>
      <c r="CG148" s="134">
        <f>IF(ISBLANK(Governance_Clauses_by_Source!CD148),0,$G148)</f>
        <v>0</v>
      </c>
      <c r="CH148" s="134">
        <f>IF(ISBLANK(Governance_Clauses_by_Source!CE148),0,$G148)</f>
        <v>0</v>
      </c>
      <c r="CI148" s="134">
        <f>IF(ISBLANK(Governance_Clauses_by_Source!CF148),0,$G148)</f>
        <v>0</v>
      </c>
      <c r="CJ148" s="134">
        <f>IF(ISBLANK(Governance_Clauses_by_Source!CG148),0,$G148)</f>
        <v>0</v>
      </c>
      <c r="CK148" s="134">
        <f>IF(ISBLANK(Governance_Clauses_by_Source!CH148),0,$G148)</f>
        <v>0</v>
      </c>
      <c r="CL148" s="134">
        <f>IF(ISBLANK(Governance_Clauses_by_Source!CI148),0,$G148)</f>
        <v>0</v>
      </c>
      <c r="CM148" s="134">
        <f>IF(ISBLANK(Governance_Clauses_by_Source!CJ148),0,$G148)</f>
        <v>0</v>
      </c>
      <c r="CN148" s="134">
        <f>IF(ISBLANK(Governance_Clauses_by_Source!CK148),0,$G148)</f>
        <v>0</v>
      </c>
      <c r="CO148" s="134">
        <f>IF(ISBLANK(Governance_Clauses_by_Source!CL148),0,$G148)</f>
        <v>0</v>
      </c>
      <c r="CP148" s="134">
        <f>IF(ISBLANK(Governance_Clauses_by_Source!CM148),0,$G148)</f>
        <v>0</v>
      </c>
      <c r="CQ148" s="151">
        <f>IF(ISBLANK(Governance_Clauses_by_Source!CN148),0,$G148)</f>
        <v>0</v>
      </c>
    </row>
    <row r="149" spans="1:95">
      <c r="A149" s="2" t="s">
        <v>281</v>
      </c>
      <c r="B149" s="2" t="s">
        <v>573</v>
      </c>
      <c r="C149" s="2" t="s">
        <v>363</v>
      </c>
      <c r="D149" s="2" t="s">
        <v>618</v>
      </c>
      <c r="E149" s="2">
        <f t="shared" si="16"/>
        <v>1</v>
      </c>
      <c r="F149" s="2">
        <v>5</v>
      </c>
      <c r="G149" s="2">
        <f t="shared" si="20"/>
        <v>0.12738853503184713</v>
      </c>
      <c r="H149" s="3" t="s">
        <v>914</v>
      </c>
      <c r="I149" s="120">
        <f>IF(ISBLANK(Governance_Clauses_by_Source!F149),0,G149)</f>
        <v>0</v>
      </c>
      <c r="J149" s="134">
        <f>IF(ISBLANK(Governance_Clauses_by_Source!G149),0,$G149)</f>
        <v>0</v>
      </c>
      <c r="K149" s="134">
        <f>IF(ISBLANK(Governance_Clauses_by_Source!H149),0,$G149)</f>
        <v>0</v>
      </c>
      <c r="L149" s="134">
        <f>IF(ISBLANK(Governance_Clauses_by_Source!I149),0,$G149)</f>
        <v>0</v>
      </c>
      <c r="M149" s="134">
        <f>IF(ISBLANK(Governance_Clauses_by_Source!J149),0,$G149)</f>
        <v>0</v>
      </c>
      <c r="N149" s="134">
        <f>IF(ISBLANK(Governance_Clauses_by_Source!K149),0,$G149)</f>
        <v>0</v>
      </c>
      <c r="O149" s="134">
        <f>IF(ISBLANK(Governance_Clauses_by_Source!L149),0,$G149)</f>
        <v>0</v>
      </c>
      <c r="P149" s="134">
        <f>IF(ISBLANK(Governance_Clauses_by_Source!M149),0,$G149)</f>
        <v>0</v>
      </c>
      <c r="Q149" s="134">
        <f>IF(ISBLANK(Governance_Clauses_by_Source!N149),0,$G149)</f>
        <v>0</v>
      </c>
      <c r="R149" s="134">
        <f>IF(ISBLANK(Governance_Clauses_by_Source!O149),0,$G149)</f>
        <v>0</v>
      </c>
      <c r="S149" s="134">
        <f>IF(ISBLANK(Governance_Clauses_by_Source!P149),0,$G149)</f>
        <v>0</v>
      </c>
      <c r="T149" s="134">
        <f>IF(ISBLANK(Governance_Clauses_by_Source!Q149),0,$G149)</f>
        <v>0</v>
      </c>
      <c r="U149" s="134">
        <f>IF(ISBLANK(Governance_Clauses_by_Source!R149),0,$G149)</f>
        <v>0</v>
      </c>
      <c r="V149" s="134">
        <f>IF(ISBLANK(Governance_Clauses_by_Source!S149),0,$G149)</f>
        <v>0</v>
      </c>
      <c r="W149" s="134">
        <f>IF(ISBLANK(Governance_Clauses_by_Source!T149),0,$G149)</f>
        <v>0</v>
      </c>
      <c r="X149" s="134">
        <f>IF(ISBLANK(Governance_Clauses_by_Source!U149),0,$G149)</f>
        <v>0</v>
      </c>
      <c r="Y149" s="134">
        <f>IF(ISBLANK(Governance_Clauses_by_Source!V149),0,$G149)</f>
        <v>0</v>
      </c>
      <c r="Z149" s="134">
        <f>IF(ISBLANK(Governance_Clauses_by_Source!W149),0,$G149)</f>
        <v>0</v>
      </c>
      <c r="AA149" s="134">
        <f>IF(ISBLANK(Governance_Clauses_by_Source!X149),0,$G149)</f>
        <v>0</v>
      </c>
      <c r="AB149" s="134">
        <f>IF(ISBLANK(Governance_Clauses_by_Source!Y149),0,$G149)</f>
        <v>0</v>
      </c>
      <c r="AC149" s="134">
        <f>IF(ISBLANK(Governance_Clauses_by_Source!Z149),0,$G149)</f>
        <v>0</v>
      </c>
      <c r="AD149" s="134">
        <f>IF(ISBLANK(Governance_Clauses_by_Source!AA149),0,$G149)</f>
        <v>0</v>
      </c>
      <c r="AE149" s="134">
        <f>IF(ISBLANK(Governance_Clauses_by_Source!AB149),0,$G149)</f>
        <v>0</v>
      </c>
      <c r="AF149" s="134">
        <f>IF(ISBLANK(Governance_Clauses_by_Source!AC149),0,$G149)</f>
        <v>0</v>
      </c>
      <c r="AG149" s="134">
        <f>IF(ISBLANK(Governance_Clauses_by_Source!AD149),0,$G149)</f>
        <v>0</v>
      </c>
      <c r="AH149" s="134">
        <f>IF(ISBLANK(Governance_Clauses_by_Source!AE149),0,$G149)</f>
        <v>0</v>
      </c>
      <c r="AI149" s="134">
        <f>IF(ISBLANK(Governance_Clauses_by_Source!AF149),0,$G149)</f>
        <v>0</v>
      </c>
      <c r="AJ149" s="134">
        <f>IF(ISBLANK(Governance_Clauses_by_Source!AG149),0,$G149)</f>
        <v>0</v>
      </c>
      <c r="AK149" s="134">
        <f>IF(ISBLANK(Governance_Clauses_by_Source!AH149),0,$G149)</f>
        <v>0</v>
      </c>
      <c r="AL149" s="134">
        <f>IF(ISBLANK(Governance_Clauses_by_Source!AI149),0,$G149)</f>
        <v>0</v>
      </c>
      <c r="AM149" s="134">
        <f>IF(ISBLANK(Governance_Clauses_by_Source!AJ149),0,$G149)</f>
        <v>0</v>
      </c>
      <c r="AN149" s="134">
        <f>IF(ISBLANK(Governance_Clauses_by_Source!AK149),0,$G149)</f>
        <v>0</v>
      </c>
      <c r="AO149" s="134">
        <f>IF(ISBLANK(Governance_Clauses_by_Source!AL149),0,$G149)</f>
        <v>0</v>
      </c>
      <c r="AP149" s="134">
        <f>IF(ISBLANK(Governance_Clauses_by_Source!AM149),0,$G149)</f>
        <v>0</v>
      </c>
      <c r="AQ149" s="134">
        <f>IF(ISBLANK(Governance_Clauses_by_Source!AN149),0,$G149)</f>
        <v>0</v>
      </c>
      <c r="AR149" s="134">
        <f>IF(ISBLANK(Governance_Clauses_by_Source!AO149),0,$G149)</f>
        <v>0</v>
      </c>
      <c r="AS149" s="134">
        <f>IF(ISBLANK(Governance_Clauses_by_Source!AP149),0,$G149)</f>
        <v>0</v>
      </c>
      <c r="AT149" s="134">
        <f>IF(ISBLANK(Governance_Clauses_by_Source!AQ149),0,$G149)</f>
        <v>0</v>
      </c>
      <c r="AU149" s="134">
        <f>IF(ISBLANK(Governance_Clauses_by_Source!AR149),0,$G149)</f>
        <v>0</v>
      </c>
      <c r="AV149" s="134">
        <f>IF(ISBLANK(Governance_Clauses_by_Source!AS149),0,$G149)</f>
        <v>0</v>
      </c>
      <c r="AW149" s="134">
        <f>IF(ISBLANK(Governance_Clauses_by_Source!AT149),0,$G149)</f>
        <v>0</v>
      </c>
      <c r="AX149" s="134">
        <f>IF(ISBLANK(Governance_Clauses_by_Source!AU149),0,$G149)</f>
        <v>0</v>
      </c>
      <c r="AY149" s="134">
        <f>IF(ISBLANK(Governance_Clauses_by_Source!AV149),0,$G149)</f>
        <v>0</v>
      </c>
      <c r="AZ149" s="134">
        <f>IF(ISBLANK(Governance_Clauses_by_Source!AW149),0,$G149)</f>
        <v>0</v>
      </c>
      <c r="BA149" s="134">
        <f>IF(ISBLANK(Governance_Clauses_by_Source!AX149),0,$G149)</f>
        <v>0</v>
      </c>
      <c r="BB149" s="134">
        <f>IF(ISBLANK(Governance_Clauses_by_Source!AY149),0,$G149)</f>
        <v>0</v>
      </c>
      <c r="BC149" s="134">
        <f>IF(ISBLANK(Governance_Clauses_by_Source!AZ149),0,$G149)</f>
        <v>0</v>
      </c>
      <c r="BD149" s="134">
        <f>IF(ISBLANK(Governance_Clauses_by_Source!BA149),0,$G149)</f>
        <v>0</v>
      </c>
      <c r="BE149" s="134">
        <f>IF(ISBLANK(Governance_Clauses_by_Source!BB149),0,$G149)</f>
        <v>0</v>
      </c>
      <c r="BF149" s="134">
        <f>IF(ISBLANK(Governance_Clauses_by_Source!BC149),0,$G149)</f>
        <v>0</v>
      </c>
      <c r="BG149" s="134">
        <f>IF(ISBLANK(Governance_Clauses_by_Source!BD149),0,$G149)</f>
        <v>0</v>
      </c>
      <c r="BH149" s="134">
        <f>IF(ISBLANK(Governance_Clauses_by_Source!BE149),0,$G149)</f>
        <v>0</v>
      </c>
      <c r="BI149" s="134">
        <f>IF(ISBLANK(Governance_Clauses_by_Source!BF149),0,$G149)</f>
        <v>0</v>
      </c>
      <c r="BJ149" s="134">
        <f>IF(ISBLANK(Governance_Clauses_by_Source!BG149),0,$G149)</f>
        <v>0</v>
      </c>
      <c r="BK149" s="134">
        <f>IF(ISBLANK(Governance_Clauses_by_Source!BH149),0,$G149)</f>
        <v>0</v>
      </c>
      <c r="BL149" s="134">
        <f>IF(ISBLANK(Governance_Clauses_by_Source!BI149),0,$G149)</f>
        <v>0</v>
      </c>
      <c r="BM149" s="134">
        <f>IF(ISBLANK(Governance_Clauses_by_Source!BJ149),0,$G149)</f>
        <v>0</v>
      </c>
      <c r="BN149" s="134">
        <f>IF(ISBLANK(Governance_Clauses_by_Source!BK149),0,$G149)</f>
        <v>0</v>
      </c>
      <c r="BO149" s="134">
        <f>IF(ISBLANK(Governance_Clauses_by_Source!BL149),0,$G149)</f>
        <v>0</v>
      </c>
      <c r="BP149" s="134">
        <f>IF(ISBLANK(Governance_Clauses_by_Source!BM149),0,$G149)</f>
        <v>0</v>
      </c>
      <c r="BQ149" s="134">
        <f>IF(ISBLANK(Governance_Clauses_by_Source!BN149),0,$G149)</f>
        <v>0</v>
      </c>
      <c r="BR149" s="134">
        <f>IF(ISBLANK(Governance_Clauses_by_Source!BO149),0,$G149)</f>
        <v>0</v>
      </c>
      <c r="BS149" s="134">
        <f>IF(ISBLANK(Governance_Clauses_by_Source!BP149),0,$G149)</f>
        <v>0</v>
      </c>
      <c r="BT149" s="134">
        <f>IF(ISBLANK(Governance_Clauses_by_Source!BQ149),0,$G149)</f>
        <v>0</v>
      </c>
      <c r="BU149" s="134">
        <f>IF(ISBLANK(Governance_Clauses_by_Source!BR149),0,$G149)</f>
        <v>0</v>
      </c>
      <c r="BV149" s="134">
        <f>IF(ISBLANK(Governance_Clauses_by_Source!BS149),0,$G149)</f>
        <v>0</v>
      </c>
      <c r="BW149" s="134">
        <f>IF(ISBLANK(Governance_Clauses_by_Source!BT149),0,$G149)</f>
        <v>0</v>
      </c>
      <c r="BX149" s="134">
        <f>IF(ISBLANK(Governance_Clauses_by_Source!BU149),0,$G149)</f>
        <v>0</v>
      </c>
      <c r="BY149" s="134">
        <f>IF(ISBLANK(Governance_Clauses_by_Source!BV149),0,$G149)</f>
        <v>0</v>
      </c>
      <c r="BZ149" s="134">
        <f>IF(ISBLANK(Governance_Clauses_by_Source!BW149),0,$G149)</f>
        <v>0</v>
      </c>
      <c r="CA149" s="134">
        <f>IF(ISBLANK(Governance_Clauses_by_Source!BX149),0,$G149)</f>
        <v>0</v>
      </c>
      <c r="CB149" s="134">
        <f>IF(ISBLANK(Governance_Clauses_by_Source!BY149),0,$G149)</f>
        <v>0</v>
      </c>
      <c r="CC149" s="134">
        <f>IF(ISBLANK(Governance_Clauses_by_Source!BZ149),0,$G149)</f>
        <v>0</v>
      </c>
      <c r="CD149" s="134">
        <f>IF(ISBLANK(Governance_Clauses_by_Source!CA149),0,$G149)*3*3</f>
        <v>1.1464968152866244</v>
      </c>
      <c r="CE149" s="134">
        <f>IF(ISBLANK(Governance_Clauses_by_Source!CB149),0,$G149)</f>
        <v>0</v>
      </c>
      <c r="CF149" s="134">
        <f>IF(ISBLANK(Governance_Clauses_by_Source!CC149),0,$G149)</f>
        <v>0</v>
      </c>
      <c r="CG149" s="134">
        <f>IF(ISBLANK(Governance_Clauses_by_Source!CD149),0,$G149)</f>
        <v>0</v>
      </c>
      <c r="CH149" s="134">
        <f>IF(ISBLANK(Governance_Clauses_by_Source!CE149),0,$G149)</f>
        <v>0</v>
      </c>
      <c r="CI149" s="134">
        <f>IF(ISBLANK(Governance_Clauses_by_Source!CF149),0,$G149)</f>
        <v>0</v>
      </c>
      <c r="CJ149" s="134">
        <f>IF(ISBLANK(Governance_Clauses_by_Source!CG149),0,$G149)</f>
        <v>0</v>
      </c>
      <c r="CK149" s="134">
        <f>IF(ISBLANK(Governance_Clauses_by_Source!CH149),0,$G149)</f>
        <v>0</v>
      </c>
      <c r="CL149" s="134">
        <f>IF(ISBLANK(Governance_Clauses_by_Source!CI149),0,$G149)</f>
        <v>0</v>
      </c>
      <c r="CM149" s="134">
        <f>IF(ISBLANK(Governance_Clauses_by_Source!CJ149),0,$G149)</f>
        <v>0</v>
      </c>
      <c r="CN149" s="134">
        <f>IF(ISBLANK(Governance_Clauses_by_Source!CK149),0,$G149)</f>
        <v>0</v>
      </c>
      <c r="CO149" s="134">
        <f>IF(ISBLANK(Governance_Clauses_by_Source!CL149),0,$G149)</f>
        <v>0</v>
      </c>
      <c r="CP149" s="134">
        <f>IF(ISBLANK(Governance_Clauses_by_Source!CM149),0,$G149)</f>
        <v>0</v>
      </c>
      <c r="CQ149" s="151">
        <f>IF(ISBLANK(Governance_Clauses_by_Source!CN149),0,$G149)</f>
        <v>0</v>
      </c>
    </row>
    <row r="150" spans="1:95">
      <c r="A150" s="2" t="s">
        <v>281</v>
      </c>
      <c r="B150" s="2" t="s">
        <v>573</v>
      </c>
      <c r="C150" s="2" t="s">
        <v>363</v>
      </c>
      <c r="D150" s="2" t="s">
        <v>618</v>
      </c>
      <c r="E150" s="2">
        <f t="shared" si="16"/>
        <v>4</v>
      </c>
      <c r="F150" s="2">
        <v>3</v>
      </c>
      <c r="G150" s="2">
        <f t="shared" si="20"/>
        <v>7.6433121019108277E-2</v>
      </c>
      <c r="H150" s="3" t="s">
        <v>513</v>
      </c>
      <c r="I150" s="120">
        <f>IF(ISBLANK(Governance_Clauses_by_Source!F150),0,G150)</f>
        <v>0</v>
      </c>
      <c r="J150" s="134">
        <f>IF(ISBLANK(Governance_Clauses_by_Source!G150),0,$G150)</f>
        <v>0</v>
      </c>
      <c r="K150" s="134">
        <f>IF(ISBLANK(Governance_Clauses_by_Source!H150),0,$G150)</f>
        <v>0</v>
      </c>
      <c r="L150" s="134">
        <f>IF(ISBLANK(Governance_Clauses_by_Source!I150),0,$G150)</f>
        <v>0</v>
      </c>
      <c r="M150" s="134">
        <f>IF(ISBLANK(Governance_Clauses_by_Source!J150),0,$G150)</f>
        <v>0</v>
      </c>
      <c r="N150" s="134">
        <f>IF(ISBLANK(Governance_Clauses_by_Source!K150),0,$G150)</f>
        <v>0</v>
      </c>
      <c r="O150" s="134">
        <f>IF(ISBLANK(Governance_Clauses_by_Source!L150),0,$G150)</f>
        <v>0</v>
      </c>
      <c r="P150" s="134">
        <f>IF(ISBLANK(Governance_Clauses_by_Source!M150),0,$G150)</f>
        <v>0</v>
      </c>
      <c r="Q150" s="134">
        <f>IF(ISBLANK(Governance_Clauses_by_Source!N150),0,$G150)</f>
        <v>0</v>
      </c>
      <c r="R150" s="134">
        <f>IF(ISBLANK(Governance_Clauses_by_Source!O150),0,$G150)</f>
        <v>0</v>
      </c>
      <c r="S150" s="134">
        <f>IF(ISBLANK(Governance_Clauses_by_Source!P150),0,$G150)*4*4</f>
        <v>1.2229299363057324</v>
      </c>
      <c r="T150" s="134">
        <f>IF(ISBLANK(Governance_Clauses_by_Source!Q150),0,$G150)</f>
        <v>0</v>
      </c>
      <c r="U150" s="134">
        <f>IF(ISBLANK(Governance_Clauses_by_Source!R150),0,$G150)</f>
        <v>0</v>
      </c>
      <c r="V150" s="134">
        <f>IF(ISBLANK(Governance_Clauses_by_Source!S150),0,$G150)</f>
        <v>0</v>
      </c>
      <c r="W150" s="134">
        <f>IF(ISBLANK(Governance_Clauses_by_Source!T150),0,$G150)</f>
        <v>0</v>
      </c>
      <c r="X150" s="134">
        <f>IF(ISBLANK(Governance_Clauses_by_Source!U150),0,$G150)</f>
        <v>0</v>
      </c>
      <c r="Y150" s="134">
        <f>IF(ISBLANK(Governance_Clauses_by_Source!V150),0,$G150)</f>
        <v>0</v>
      </c>
      <c r="Z150" s="134">
        <f>IF(ISBLANK(Governance_Clauses_by_Source!W150),0,$G150)</f>
        <v>0</v>
      </c>
      <c r="AA150" s="134">
        <f>IF(ISBLANK(Governance_Clauses_by_Source!X150),0,$G150)</f>
        <v>0</v>
      </c>
      <c r="AB150" s="134">
        <f>IF(ISBLANK(Governance_Clauses_by_Source!Y150),0,$G150)</f>
        <v>0</v>
      </c>
      <c r="AC150" s="134">
        <f>IF(ISBLANK(Governance_Clauses_by_Source!Z150),0,$G150)</f>
        <v>0</v>
      </c>
      <c r="AD150" s="134">
        <f>IF(ISBLANK(Governance_Clauses_by_Source!AA150),0,$G150)</f>
        <v>0</v>
      </c>
      <c r="AE150" s="134">
        <f>IF(ISBLANK(Governance_Clauses_by_Source!AB150),0,$G150)</f>
        <v>0</v>
      </c>
      <c r="AF150" s="134">
        <f>IF(ISBLANK(Governance_Clauses_by_Source!AC150),0,$G150)</f>
        <v>0</v>
      </c>
      <c r="AG150" s="134">
        <f>IF(ISBLANK(Governance_Clauses_by_Source!AD150),0,$G150)</f>
        <v>0</v>
      </c>
      <c r="AH150" s="134">
        <f>IF(ISBLANK(Governance_Clauses_by_Source!AE150),0,$G150)</f>
        <v>0</v>
      </c>
      <c r="AI150" s="134">
        <f>IF(ISBLANK(Governance_Clauses_by_Source!AF150),0,$G150)</f>
        <v>0</v>
      </c>
      <c r="AJ150" s="134">
        <f>IF(ISBLANK(Governance_Clauses_by_Source!AG150),0,$G150)</f>
        <v>0</v>
      </c>
      <c r="AK150" s="134">
        <f>IF(ISBLANK(Governance_Clauses_by_Source!AH150),0,$G150)</f>
        <v>0</v>
      </c>
      <c r="AL150" s="134">
        <f>IF(ISBLANK(Governance_Clauses_by_Source!AI150),0,$G150)</f>
        <v>0</v>
      </c>
      <c r="AM150" s="134">
        <f>IF(ISBLANK(Governance_Clauses_by_Source!AJ150),0,$G150)</f>
        <v>0</v>
      </c>
      <c r="AN150" s="134">
        <f>IF(ISBLANK(Governance_Clauses_by_Source!AK150),0,$G150)</f>
        <v>0</v>
      </c>
      <c r="AO150" s="134">
        <f>IF(ISBLANK(Governance_Clauses_by_Source!AL150),0,$G150)</f>
        <v>0</v>
      </c>
      <c r="AP150" s="134">
        <f>IF(ISBLANK(Governance_Clauses_by_Source!AM150),0,$G150)</f>
        <v>0</v>
      </c>
      <c r="AQ150" s="134">
        <f>IF(ISBLANK(Governance_Clauses_by_Source!AN150),0,$G150)</f>
        <v>0</v>
      </c>
      <c r="AR150" s="134">
        <f>IF(ISBLANK(Governance_Clauses_by_Source!AO150),0,$G150)</f>
        <v>0</v>
      </c>
      <c r="AS150" s="134">
        <f>IF(ISBLANK(Governance_Clauses_by_Source!AP150),0,$G150)</f>
        <v>0</v>
      </c>
      <c r="AT150" s="134">
        <f>IF(ISBLANK(Governance_Clauses_by_Source!AQ150),0,$G150)</f>
        <v>0</v>
      </c>
      <c r="AU150" s="134">
        <f>IF(ISBLANK(Governance_Clauses_by_Source!AR150),0,$G150)</f>
        <v>0</v>
      </c>
      <c r="AV150" s="134">
        <f>IF(ISBLANK(Governance_Clauses_by_Source!AS150),0,$G150)</f>
        <v>0</v>
      </c>
      <c r="AW150" s="134">
        <f>IF(ISBLANK(Governance_Clauses_by_Source!AT150),0,$G150)</f>
        <v>0</v>
      </c>
      <c r="AX150" s="134">
        <f>IF(ISBLANK(Governance_Clauses_by_Source!AU150),0,$G150)</f>
        <v>0</v>
      </c>
      <c r="AY150" s="134">
        <f>IF(ISBLANK(Governance_Clauses_by_Source!AV150),0,$G150)</f>
        <v>0</v>
      </c>
      <c r="AZ150" s="134">
        <f>IF(ISBLANK(Governance_Clauses_by_Source!AW150),0,$G150)</f>
        <v>0</v>
      </c>
      <c r="BA150" s="134">
        <f>IF(ISBLANK(Governance_Clauses_by_Source!AX150),0,$G150)</f>
        <v>0</v>
      </c>
      <c r="BB150" s="134">
        <f>IF(ISBLANK(Governance_Clauses_by_Source!AY150),0,$G150)</f>
        <v>0</v>
      </c>
      <c r="BC150" s="134">
        <f>IF(ISBLANK(Governance_Clauses_by_Source!AZ150),0,$G150)</f>
        <v>0</v>
      </c>
      <c r="BD150" s="134">
        <f>IF(ISBLANK(Governance_Clauses_by_Source!BA150),0,$G150)</f>
        <v>0</v>
      </c>
      <c r="BE150" s="134">
        <f>IF(ISBLANK(Governance_Clauses_by_Source!BB150),0,$G150)</f>
        <v>0</v>
      </c>
      <c r="BF150" s="134">
        <f>IF(ISBLANK(Governance_Clauses_by_Source!BC150),0,$G150)*2*2</f>
        <v>0.30573248407643311</v>
      </c>
      <c r="BG150" s="134">
        <f>IF(ISBLANK(Governance_Clauses_by_Source!BD150),0,$G150)*3*3</f>
        <v>0.68789808917197459</v>
      </c>
      <c r="BH150" s="134">
        <f>IF(ISBLANK(Governance_Clauses_by_Source!BE150),0,$G150)</f>
        <v>0</v>
      </c>
      <c r="BI150" s="134">
        <f>IF(ISBLANK(Governance_Clauses_by_Source!BF150),0,$G150)</f>
        <v>0</v>
      </c>
      <c r="BJ150" s="134">
        <f>IF(ISBLANK(Governance_Clauses_by_Source!BG150),0,$G150)</f>
        <v>0</v>
      </c>
      <c r="BK150" s="134">
        <f>IF(ISBLANK(Governance_Clauses_by_Source!BH150),0,$G150)</f>
        <v>0</v>
      </c>
      <c r="BL150" s="134">
        <f>IF(ISBLANK(Governance_Clauses_by_Source!BI150),0,$G150)</f>
        <v>0</v>
      </c>
      <c r="BM150" s="134">
        <f>IF(ISBLANK(Governance_Clauses_by_Source!BJ150),0,$G150)</f>
        <v>0</v>
      </c>
      <c r="BN150" s="134">
        <f>IF(ISBLANK(Governance_Clauses_by_Source!BK150),0,$G150)</f>
        <v>0</v>
      </c>
      <c r="BO150" s="134">
        <f>IF(ISBLANK(Governance_Clauses_by_Source!BL150),0,$G150)</f>
        <v>0</v>
      </c>
      <c r="BP150" s="134">
        <f>IF(ISBLANK(Governance_Clauses_by_Source!BM150),0,$G150)</f>
        <v>0</v>
      </c>
      <c r="BQ150" s="134">
        <f>IF(ISBLANK(Governance_Clauses_by_Source!BN150),0,$G150)</f>
        <v>0</v>
      </c>
      <c r="BR150" s="134">
        <f>IF(ISBLANK(Governance_Clauses_by_Source!BO150),0,$G150)</f>
        <v>0</v>
      </c>
      <c r="BS150" s="134">
        <f>IF(ISBLANK(Governance_Clauses_by_Source!BP150),0,$G150)</f>
        <v>0</v>
      </c>
      <c r="BT150" s="134">
        <f>IF(ISBLANK(Governance_Clauses_by_Source!BQ150),0,$G150)</f>
        <v>0</v>
      </c>
      <c r="BU150" s="134">
        <f>IF(ISBLANK(Governance_Clauses_by_Source!BR150),0,$G150)</f>
        <v>0</v>
      </c>
      <c r="BV150" s="134">
        <f>IF(ISBLANK(Governance_Clauses_by_Source!BS150),0,$G150)</f>
        <v>0</v>
      </c>
      <c r="BW150" s="134">
        <f>IF(ISBLANK(Governance_Clauses_by_Source!BT150),0,$G150)</f>
        <v>0</v>
      </c>
      <c r="BX150" s="134">
        <f>IF(ISBLANK(Governance_Clauses_by_Source!BU150),0,$G150)</f>
        <v>0</v>
      </c>
      <c r="BY150" s="134">
        <f>IF(ISBLANK(Governance_Clauses_by_Source!BV150),0,$G150)</f>
        <v>0</v>
      </c>
      <c r="BZ150" s="134">
        <f>IF(ISBLANK(Governance_Clauses_by_Source!BW150),0,$G150)</f>
        <v>0</v>
      </c>
      <c r="CA150" s="134">
        <f>IF(ISBLANK(Governance_Clauses_by_Source!BX150),0,$G150)</f>
        <v>0</v>
      </c>
      <c r="CB150" s="134">
        <f>IF(ISBLANK(Governance_Clauses_by_Source!BY150),0,$G150)</f>
        <v>0</v>
      </c>
      <c r="CC150" s="134">
        <f>IF(ISBLANK(Governance_Clauses_by_Source!BZ150),0,$G150)</f>
        <v>0</v>
      </c>
      <c r="CD150" s="134">
        <f>IF(ISBLANK(Governance_Clauses_by_Source!CA150),0,$G150)*2*2</f>
        <v>0.30573248407643311</v>
      </c>
      <c r="CE150" s="134">
        <f>IF(ISBLANK(Governance_Clauses_by_Source!CB150),0,$G150)</f>
        <v>0</v>
      </c>
      <c r="CF150" s="134">
        <f>IF(ISBLANK(Governance_Clauses_by_Source!CC150),0,$G150)</f>
        <v>0</v>
      </c>
      <c r="CG150" s="134">
        <f>IF(ISBLANK(Governance_Clauses_by_Source!CD150),0,$G150)</f>
        <v>0</v>
      </c>
      <c r="CH150" s="134">
        <f>IF(ISBLANK(Governance_Clauses_by_Source!CE150),0,$G150)</f>
        <v>0</v>
      </c>
      <c r="CI150" s="134">
        <f>IF(ISBLANK(Governance_Clauses_by_Source!CF150),0,$G150)</f>
        <v>0</v>
      </c>
      <c r="CJ150" s="134">
        <f>IF(ISBLANK(Governance_Clauses_by_Source!CG150),0,$G150)</f>
        <v>0</v>
      </c>
      <c r="CK150" s="134">
        <f>IF(ISBLANK(Governance_Clauses_by_Source!CH150),0,$G150)</f>
        <v>0</v>
      </c>
      <c r="CL150" s="134">
        <f>IF(ISBLANK(Governance_Clauses_by_Source!CI150),0,$G150)</f>
        <v>0</v>
      </c>
      <c r="CM150" s="134">
        <f>IF(ISBLANK(Governance_Clauses_by_Source!CJ150),0,$G150)</f>
        <v>0</v>
      </c>
      <c r="CN150" s="134">
        <f>IF(ISBLANK(Governance_Clauses_by_Source!CK150),0,$G150)</f>
        <v>0</v>
      </c>
      <c r="CO150" s="134">
        <f>IF(ISBLANK(Governance_Clauses_by_Source!CL150),0,$G150)</f>
        <v>0</v>
      </c>
      <c r="CP150" s="134">
        <f>IF(ISBLANK(Governance_Clauses_by_Source!CM150),0,$G150)</f>
        <v>0</v>
      </c>
      <c r="CQ150" s="151">
        <f>IF(ISBLANK(Governance_Clauses_by_Source!CN150),0,$G150)</f>
        <v>0</v>
      </c>
    </row>
    <row r="151" spans="1:95">
      <c r="A151" s="2" t="s">
        <v>281</v>
      </c>
      <c r="B151" s="2" t="s">
        <v>573</v>
      </c>
      <c r="C151" s="2" t="s">
        <v>363</v>
      </c>
      <c r="D151" s="2" t="s">
        <v>618</v>
      </c>
      <c r="E151" s="2">
        <f t="shared" si="16"/>
        <v>4</v>
      </c>
      <c r="F151" s="2">
        <v>3</v>
      </c>
      <c r="G151" s="2">
        <f t="shared" si="20"/>
        <v>7.6433121019108277E-2</v>
      </c>
      <c r="H151" s="3" t="s">
        <v>514</v>
      </c>
      <c r="I151" s="120">
        <f>IF(ISBLANK(Governance_Clauses_by_Source!F151),0,G151)</f>
        <v>0</v>
      </c>
      <c r="J151" s="134">
        <f>IF(ISBLANK(Governance_Clauses_by_Source!G151),0,$G151)</f>
        <v>0</v>
      </c>
      <c r="K151" s="134">
        <f>IF(ISBLANK(Governance_Clauses_by_Source!H151),0,$G151)</f>
        <v>0</v>
      </c>
      <c r="L151" s="134">
        <f>IF(ISBLANK(Governance_Clauses_by_Source!I151),0,$G151)</f>
        <v>0</v>
      </c>
      <c r="M151" s="134">
        <f>IF(ISBLANK(Governance_Clauses_by_Source!J151),0,$G151)</f>
        <v>0</v>
      </c>
      <c r="N151" s="134">
        <f>IF(ISBLANK(Governance_Clauses_by_Source!K151),0,$G151)</f>
        <v>0</v>
      </c>
      <c r="O151" s="134">
        <f>IF(ISBLANK(Governance_Clauses_by_Source!L151),0,$G151)</f>
        <v>0</v>
      </c>
      <c r="P151" s="134">
        <f>IF(ISBLANK(Governance_Clauses_by_Source!M151),0,$G151)</f>
        <v>0</v>
      </c>
      <c r="Q151" s="134">
        <f>IF(ISBLANK(Governance_Clauses_by_Source!N151),0,$G151)</f>
        <v>0</v>
      </c>
      <c r="R151" s="134">
        <f>IF(ISBLANK(Governance_Clauses_by_Source!O151),0,$G151)</f>
        <v>0</v>
      </c>
      <c r="S151" s="134">
        <f>IF(ISBLANK(Governance_Clauses_by_Source!P151),0,$G151)*5*5</f>
        <v>1.9108280254777068</v>
      </c>
      <c r="T151" s="134">
        <f>IF(ISBLANK(Governance_Clauses_by_Source!Q151),0,$G151)</f>
        <v>0</v>
      </c>
      <c r="U151" s="134">
        <f>IF(ISBLANK(Governance_Clauses_by_Source!R151),0,$G151)</f>
        <v>0</v>
      </c>
      <c r="V151" s="134">
        <f>IF(ISBLANK(Governance_Clauses_by_Source!S151),0,$G151)</f>
        <v>0</v>
      </c>
      <c r="W151" s="134">
        <f>IF(ISBLANK(Governance_Clauses_by_Source!T151),0,$G151)</f>
        <v>0</v>
      </c>
      <c r="X151" s="134">
        <f>IF(ISBLANK(Governance_Clauses_by_Source!U151),0,$G151)</f>
        <v>0</v>
      </c>
      <c r="Y151" s="134">
        <f>IF(ISBLANK(Governance_Clauses_by_Source!V151),0,$G151)</f>
        <v>0</v>
      </c>
      <c r="Z151" s="134">
        <f>IF(ISBLANK(Governance_Clauses_by_Source!W151),0,$G151)</f>
        <v>0</v>
      </c>
      <c r="AA151" s="134">
        <f>IF(ISBLANK(Governance_Clauses_by_Source!X151),0,$G151)</f>
        <v>0</v>
      </c>
      <c r="AB151" s="134">
        <f>IF(ISBLANK(Governance_Clauses_by_Source!Y151),0,$G151)</f>
        <v>0</v>
      </c>
      <c r="AC151" s="134">
        <f>IF(ISBLANK(Governance_Clauses_by_Source!Z151),0,$G151)</f>
        <v>0</v>
      </c>
      <c r="AD151" s="134">
        <f>IF(ISBLANK(Governance_Clauses_by_Source!AA151),0,$G151)</f>
        <v>0</v>
      </c>
      <c r="AE151" s="134">
        <f>IF(ISBLANK(Governance_Clauses_by_Source!AB151),0,$G151)</f>
        <v>0</v>
      </c>
      <c r="AF151" s="134">
        <f>IF(ISBLANK(Governance_Clauses_by_Source!AC151),0,$G151)</f>
        <v>0</v>
      </c>
      <c r="AG151" s="134">
        <f>IF(ISBLANK(Governance_Clauses_by_Source!AD151),0,$G151)</f>
        <v>0</v>
      </c>
      <c r="AH151" s="134">
        <f>IF(ISBLANK(Governance_Clauses_by_Source!AE151),0,$G151)</f>
        <v>0</v>
      </c>
      <c r="AI151" s="134">
        <f>IF(ISBLANK(Governance_Clauses_by_Source!AF151),0,$G151)</f>
        <v>0</v>
      </c>
      <c r="AJ151" s="134">
        <f>IF(ISBLANK(Governance_Clauses_by_Source!AG151),0,$G151)</f>
        <v>0</v>
      </c>
      <c r="AK151" s="134">
        <f>IF(ISBLANK(Governance_Clauses_by_Source!AH151),0,$G151)</f>
        <v>0</v>
      </c>
      <c r="AL151" s="134">
        <f>IF(ISBLANK(Governance_Clauses_by_Source!AI151),0,$G151)</f>
        <v>0</v>
      </c>
      <c r="AM151" s="134">
        <f>IF(ISBLANK(Governance_Clauses_by_Source!AJ151),0,$G151)</f>
        <v>0</v>
      </c>
      <c r="AN151" s="134">
        <f>IF(ISBLANK(Governance_Clauses_by_Source!AK151),0,$G151)</f>
        <v>0</v>
      </c>
      <c r="AO151" s="134">
        <f>IF(ISBLANK(Governance_Clauses_by_Source!AL151),0,$G151)</f>
        <v>0</v>
      </c>
      <c r="AP151" s="134">
        <f>IF(ISBLANK(Governance_Clauses_by_Source!AM151),0,$G151)</f>
        <v>0</v>
      </c>
      <c r="AQ151" s="134">
        <f>IF(ISBLANK(Governance_Clauses_by_Source!AN151),0,$G151)</f>
        <v>0</v>
      </c>
      <c r="AR151" s="134">
        <f>IF(ISBLANK(Governance_Clauses_by_Source!AO151),0,$G151)</f>
        <v>0</v>
      </c>
      <c r="AS151" s="134">
        <f>IF(ISBLANK(Governance_Clauses_by_Source!AP151),0,$G151)</f>
        <v>0</v>
      </c>
      <c r="AT151" s="134">
        <f>IF(ISBLANK(Governance_Clauses_by_Source!AQ151),0,$G151)</f>
        <v>0</v>
      </c>
      <c r="AU151" s="134">
        <f>IF(ISBLANK(Governance_Clauses_by_Source!AR151),0,$G151)</f>
        <v>0</v>
      </c>
      <c r="AV151" s="134">
        <f>IF(ISBLANK(Governance_Clauses_by_Source!AS151),0,$G151)</f>
        <v>0</v>
      </c>
      <c r="AW151" s="134">
        <f>IF(ISBLANK(Governance_Clauses_by_Source!AT151),0,$G151)</f>
        <v>0</v>
      </c>
      <c r="AX151" s="134">
        <f>IF(ISBLANK(Governance_Clauses_by_Source!AU151),0,$G151)</f>
        <v>0</v>
      </c>
      <c r="AY151" s="134">
        <f>IF(ISBLANK(Governance_Clauses_by_Source!AV151),0,$G151)</f>
        <v>0</v>
      </c>
      <c r="AZ151" s="134">
        <f>IF(ISBLANK(Governance_Clauses_by_Source!AW151),0,$G151)</f>
        <v>0</v>
      </c>
      <c r="BA151" s="134">
        <f>IF(ISBLANK(Governance_Clauses_by_Source!AX151),0,$G151)</f>
        <v>0</v>
      </c>
      <c r="BB151" s="134">
        <f>IF(ISBLANK(Governance_Clauses_by_Source!AY151),0,$G151)</f>
        <v>0</v>
      </c>
      <c r="BC151" s="134">
        <f>IF(ISBLANK(Governance_Clauses_by_Source!AZ151),0,$G151)</f>
        <v>0</v>
      </c>
      <c r="BD151" s="134">
        <f>IF(ISBLANK(Governance_Clauses_by_Source!BA151),0,$G151)</f>
        <v>0</v>
      </c>
      <c r="BE151" s="134">
        <f>IF(ISBLANK(Governance_Clauses_by_Source!BB151),0,$G151)</f>
        <v>0</v>
      </c>
      <c r="BF151" s="134">
        <f>IF(ISBLANK(Governance_Clauses_by_Source!BC151),0,$G151)*3*4</f>
        <v>0.91719745222929938</v>
      </c>
      <c r="BG151" s="134">
        <f>IF(ISBLANK(Governance_Clauses_by_Source!BD151),0,$G151)</f>
        <v>0</v>
      </c>
      <c r="BH151" s="134">
        <f>IF(ISBLANK(Governance_Clauses_by_Source!BE151),0,$G151)</f>
        <v>0</v>
      </c>
      <c r="BI151" s="134">
        <f>IF(ISBLANK(Governance_Clauses_by_Source!BF151),0,$G151)*3*3</f>
        <v>0.68789808917197459</v>
      </c>
      <c r="BJ151" s="134">
        <f>IF(ISBLANK(Governance_Clauses_by_Source!BG151),0,$G151)</f>
        <v>0</v>
      </c>
      <c r="BK151" s="134">
        <f>IF(ISBLANK(Governance_Clauses_by_Source!BH151),0,$G151)</f>
        <v>0</v>
      </c>
      <c r="BL151" s="134">
        <f>IF(ISBLANK(Governance_Clauses_by_Source!BI151),0,$G151)</f>
        <v>0</v>
      </c>
      <c r="BM151" s="134">
        <f>IF(ISBLANK(Governance_Clauses_by_Source!BJ151),0,$G151)</f>
        <v>0</v>
      </c>
      <c r="BN151" s="134">
        <f>IF(ISBLANK(Governance_Clauses_by_Source!BK151),0,$G151)</f>
        <v>0</v>
      </c>
      <c r="BO151" s="134">
        <f>IF(ISBLANK(Governance_Clauses_by_Source!BL151),0,$G151)</f>
        <v>0</v>
      </c>
      <c r="BP151" s="134">
        <f>IF(ISBLANK(Governance_Clauses_by_Source!BM151),0,$G151)</f>
        <v>0</v>
      </c>
      <c r="BQ151" s="134">
        <f>IF(ISBLANK(Governance_Clauses_by_Source!BN151),0,$G151)</f>
        <v>0</v>
      </c>
      <c r="BR151" s="134">
        <f>IF(ISBLANK(Governance_Clauses_by_Source!BO151),0,$G151)</f>
        <v>0</v>
      </c>
      <c r="BS151" s="134">
        <f>IF(ISBLANK(Governance_Clauses_by_Source!BP151),0,$G151)</f>
        <v>0</v>
      </c>
      <c r="BT151" s="134">
        <f>IF(ISBLANK(Governance_Clauses_by_Source!BQ151),0,$G151)</f>
        <v>0</v>
      </c>
      <c r="BU151" s="134">
        <f>IF(ISBLANK(Governance_Clauses_by_Source!BR151),0,$G151)</f>
        <v>0</v>
      </c>
      <c r="BV151" s="134">
        <f>IF(ISBLANK(Governance_Clauses_by_Source!BS151),0,$G151)</f>
        <v>0</v>
      </c>
      <c r="BW151" s="134">
        <f>IF(ISBLANK(Governance_Clauses_by_Source!BT151),0,$G151)</f>
        <v>0</v>
      </c>
      <c r="BX151" s="134">
        <f>IF(ISBLANK(Governance_Clauses_by_Source!BU151),0,$G151)</f>
        <v>0</v>
      </c>
      <c r="BY151" s="134">
        <f>IF(ISBLANK(Governance_Clauses_by_Source!BV151),0,$G151)</f>
        <v>0</v>
      </c>
      <c r="BZ151" s="134">
        <f>IF(ISBLANK(Governance_Clauses_by_Source!BW151),0,$G151)</f>
        <v>0</v>
      </c>
      <c r="CA151" s="134">
        <f>IF(ISBLANK(Governance_Clauses_by_Source!BX151),0,$G151)</f>
        <v>0</v>
      </c>
      <c r="CB151" s="134">
        <f>IF(ISBLANK(Governance_Clauses_by_Source!BY151),0,$G151)</f>
        <v>0</v>
      </c>
      <c r="CC151" s="134">
        <f>IF(ISBLANK(Governance_Clauses_by_Source!BZ151),0,$G151)</f>
        <v>0</v>
      </c>
      <c r="CD151" s="134">
        <f>IF(ISBLANK(Governance_Clauses_by_Source!CA151),0,$G151)*2*1</f>
        <v>0.15286624203821655</v>
      </c>
      <c r="CE151" s="134">
        <f>IF(ISBLANK(Governance_Clauses_by_Source!CB151),0,$G151)</f>
        <v>0</v>
      </c>
      <c r="CF151" s="134">
        <f>IF(ISBLANK(Governance_Clauses_by_Source!CC151),0,$G151)</f>
        <v>0</v>
      </c>
      <c r="CG151" s="134">
        <f>IF(ISBLANK(Governance_Clauses_by_Source!CD151),0,$G151)</f>
        <v>0</v>
      </c>
      <c r="CH151" s="134">
        <f>IF(ISBLANK(Governance_Clauses_by_Source!CE151),0,$G151)</f>
        <v>0</v>
      </c>
      <c r="CI151" s="134">
        <f>IF(ISBLANK(Governance_Clauses_by_Source!CF151),0,$G151)</f>
        <v>0</v>
      </c>
      <c r="CJ151" s="134">
        <f>IF(ISBLANK(Governance_Clauses_by_Source!CG151),0,$G151)</f>
        <v>0</v>
      </c>
      <c r="CK151" s="134">
        <f>IF(ISBLANK(Governance_Clauses_by_Source!CH151),0,$G151)</f>
        <v>0</v>
      </c>
      <c r="CL151" s="134">
        <f>IF(ISBLANK(Governance_Clauses_by_Source!CI151),0,$G151)</f>
        <v>0</v>
      </c>
      <c r="CM151" s="134">
        <f>IF(ISBLANK(Governance_Clauses_by_Source!CJ151),0,$G151)</f>
        <v>0</v>
      </c>
      <c r="CN151" s="134">
        <f>IF(ISBLANK(Governance_Clauses_by_Source!CK151),0,$G151)</f>
        <v>0</v>
      </c>
      <c r="CO151" s="134">
        <f>IF(ISBLANK(Governance_Clauses_by_Source!CL151),0,$G151)</f>
        <v>0</v>
      </c>
      <c r="CP151" s="134">
        <f>IF(ISBLANK(Governance_Clauses_by_Source!CM151),0,$G151)</f>
        <v>0</v>
      </c>
      <c r="CQ151" s="151">
        <f>IF(ISBLANK(Governance_Clauses_by_Source!CN151),0,$G151)</f>
        <v>0</v>
      </c>
    </row>
    <row r="152" spans="1:95">
      <c r="A152" s="2" t="s">
        <v>281</v>
      </c>
      <c r="B152" s="2" t="s">
        <v>573</v>
      </c>
      <c r="C152" s="2" t="s">
        <v>363</v>
      </c>
      <c r="D152" s="2" t="s">
        <v>618</v>
      </c>
      <c r="E152" s="2">
        <f t="shared" si="16"/>
        <v>4</v>
      </c>
      <c r="F152" s="2">
        <v>5</v>
      </c>
      <c r="G152" s="2">
        <f t="shared" si="20"/>
        <v>0.12738853503184713</v>
      </c>
      <c r="H152" s="3" t="s">
        <v>515</v>
      </c>
      <c r="I152" s="120">
        <f>IF(ISBLANK(Governance_Clauses_by_Source!F152),0,G152)</f>
        <v>0</v>
      </c>
      <c r="J152" s="134">
        <f>IF(ISBLANK(Governance_Clauses_by_Source!G152),0,$G152)</f>
        <v>0</v>
      </c>
      <c r="K152" s="134">
        <f>IF(ISBLANK(Governance_Clauses_by_Source!H152),0,$G152)</f>
        <v>0</v>
      </c>
      <c r="L152" s="134">
        <f>IF(ISBLANK(Governance_Clauses_by_Source!I152),0,$G152)</f>
        <v>0</v>
      </c>
      <c r="M152" s="134">
        <f>IF(ISBLANK(Governance_Clauses_by_Source!J152),0,$G152)</f>
        <v>0</v>
      </c>
      <c r="N152" s="134">
        <f>IF(ISBLANK(Governance_Clauses_by_Source!K152),0,$G152)</f>
        <v>0</v>
      </c>
      <c r="O152" s="134">
        <f>IF(ISBLANK(Governance_Clauses_by_Source!L152),0,$G152)</f>
        <v>0</v>
      </c>
      <c r="P152" s="134">
        <f>IF(ISBLANK(Governance_Clauses_by_Source!M152),0,$G152)</f>
        <v>0</v>
      </c>
      <c r="Q152" s="134">
        <f>IF(ISBLANK(Governance_Clauses_by_Source!N152),0,$G152)</f>
        <v>0</v>
      </c>
      <c r="R152" s="134">
        <f>IF(ISBLANK(Governance_Clauses_by_Source!O152),0,$G152)</f>
        <v>0</v>
      </c>
      <c r="S152" s="134">
        <f>IF(ISBLANK(Governance_Clauses_by_Source!P152),0,$G152)*5*5</f>
        <v>3.1847133757961781</v>
      </c>
      <c r="T152" s="134">
        <f>IF(ISBLANK(Governance_Clauses_by_Source!Q152),0,$G152)</f>
        <v>0</v>
      </c>
      <c r="U152" s="134">
        <f>IF(ISBLANK(Governance_Clauses_by_Source!R152),0,$G152)</f>
        <v>0</v>
      </c>
      <c r="V152" s="134">
        <f>IF(ISBLANK(Governance_Clauses_by_Source!S152),0,$G152)</f>
        <v>0</v>
      </c>
      <c r="W152" s="134">
        <f>IF(ISBLANK(Governance_Clauses_by_Source!T152),0,$G152)</f>
        <v>0</v>
      </c>
      <c r="X152" s="134">
        <f>IF(ISBLANK(Governance_Clauses_by_Source!U152),0,$G152)</f>
        <v>0</v>
      </c>
      <c r="Y152" s="134">
        <f>IF(ISBLANK(Governance_Clauses_by_Source!V152),0,$G152)</f>
        <v>0</v>
      </c>
      <c r="Z152" s="134">
        <f>IF(ISBLANK(Governance_Clauses_by_Source!W152),0,$G152)</f>
        <v>0</v>
      </c>
      <c r="AA152" s="134">
        <f>IF(ISBLANK(Governance_Clauses_by_Source!X152),0,$G152)</f>
        <v>0</v>
      </c>
      <c r="AB152" s="134">
        <f>IF(ISBLANK(Governance_Clauses_by_Source!Y152),0,$G152)</f>
        <v>0</v>
      </c>
      <c r="AC152" s="134">
        <f>IF(ISBLANK(Governance_Clauses_by_Source!Z152),0,$G152)</f>
        <v>0</v>
      </c>
      <c r="AD152" s="134">
        <f>IF(ISBLANK(Governance_Clauses_by_Source!AA152),0,$G152)</f>
        <v>0</v>
      </c>
      <c r="AE152" s="134">
        <f>IF(ISBLANK(Governance_Clauses_by_Source!AB152),0,$G152)</f>
        <v>0</v>
      </c>
      <c r="AF152" s="134">
        <f>IF(ISBLANK(Governance_Clauses_by_Source!AC152),0,$G152)</f>
        <v>0</v>
      </c>
      <c r="AG152" s="134">
        <f>IF(ISBLANK(Governance_Clauses_by_Source!AD152),0,$G152)</f>
        <v>0</v>
      </c>
      <c r="AH152" s="134">
        <f>IF(ISBLANK(Governance_Clauses_by_Source!AE152),0,$G152)</f>
        <v>0</v>
      </c>
      <c r="AI152" s="134">
        <f>IF(ISBLANK(Governance_Clauses_by_Source!AF152),0,$G152)</f>
        <v>0</v>
      </c>
      <c r="AJ152" s="134">
        <f>IF(ISBLANK(Governance_Clauses_by_Source!AG152),0,$G152)</f>
        <v>0</v>
      </c>
      <c r="AK152" s="134">
        <f>IF(ISBLANK(Governance_Clauses_by_Source!AH152),0,$G152)</f>
        <v>0</v>
      </c>
      <c r="AL152" s="134">
        <f>IF(ISBLANK(Governance_Clauses_by_Source!AI152),0,$G152)</f>
        <v>0</v>
      </c>
      <c r="AM152" s="134">
        <f>IF(ISBLANK(Governance_Clauses_by_Source!AJ152),0,$G152)</f>
        <v>0</v>
      </c>
      <c r="AN152" s="134">
        <f>IF(ISBLANK(Governance_Clauses_by_Source!AK152),0,$G152)</f>
        <v>0</v>
      </c>
      <c r="AO152" s="134">
        <f>IF(ISBLANK(Governance_Clauses_by_Source!AL152),0,$G152)</f>
        <v>0</v>
      </c>
      <c r="AP152" s="134">
        <f>IF(ISBLANK(Governance_Clauses_by_Source!AM152),0,$G152)</f>
        <v>0</v>
      </c>
      <c r="AQ152" s="134">
        <f>IF(ISBLANK(Governance_Clauses_by_Source!AN152),0,$G152)</f>
        <v>0</v>
      </c>
      <c r="AR152" s="134">
        <f>IF(ISBLANK(Governance_Clauses_by_Source!AO152),0,$G152)</f>
        <v>0</v>
      </c>
      <c r="AS152" s="134">
        <f>IF(ISBLANK(Governance_Clauses_by_Source!AP152),0,$G152)</f>
        <v>0</v>
      </c>
      <c r="AT152" s="134">
        <f>IF(ISBLANK(Governance_Clauses_by_Source!AQ152),0,$G152)</f>
        <v>0</v>
      </c>
      <c r="AU152" s="134">
        <f>IF(ISBLANK(Governance_Clauses_by_Source!AR152),0,$G152)</f>
        <v>0</v>
      </c>
      <c r="AV152" s="134">
        <f>IF(ISBLANK(Governance_Clauses_by_Source!AS152),0,$G152)</f>
        <v>0</v>
      </c>
      <c r="AW152" s="134">
        <f>IF(ISBLANK(Governance_Clauses_by_Source!AT152),0,$G152)</f>
        <v>0</v>
      </c>
      <c r="AX152" s="134">
        <f>IF(ISBLANK(Governance_Clauses_by_Source!AU152),0,$G152)</f>
        <v>0</v>
      </c>
      <c r="AY152" s="134">
        <f>IF(ISBLANK(Governance_Clauses_by_Source!AV152),0,$G152)</f>
        <v>0</v>
      </c>
      <c r="AZ152" s="134">
        <f>IF(ISBLANK(Governance_Clauses_by_Source!AW152),0,$G152)</f>
        <v>0</v>
      </c>
      <c r="BA152" s="134">
        <f>IF(ISBLANK(Governance_Clauses_by_Source!AX152),0,$G152)</f>
        <v>0</v>
      </c>
      <c r="BB152" s="134">
        <f>IF(ISBLANK(Governance_Clauses_by_Source!AY152),0,$G152)</f>
        <v>0</v>
      </c>
      <c r="BC152" s="134">
        <f>IF(ISBLANK(Governance_Clauses_by_Source!AZ152),0,$G152)</f>
        <v>0</v>
      </c>
      <c r="BD152" s="134">
        <f>IF(ISBLANK(Governance_Clauses_by_Source!BA152),0,$G152)</f>
        <v>0</v>
      </c>
      <c r="BE152" s="134">
        <f>IF(ISBLANK(Governance_Clauses_by_Source!BB152),0,$G152)</f>
        <v>0</v>
      </c>
      <c r="BF152" s="134">
        <f>IF(ISBLANK(Governance_Clauses_by_Source!BC152),0,$G152)*1*1.01</f>
        <v>0.1286624203821656</v>
      </c>
      <c r="BG152" s="134">
        <f>IF(ISBLANK(Governance_Clauses_by_Source!BD152),0,$G152)</f>
        <v>0</v>
      </c>
      <c r="BH152" s="134">
        <f>IF(ISBLANK(Governance_Clauses_by_Source!BE152),0,$G152)</f>
        <v>0</v>
      </c>
      <c r="BI152" s="134">
        <f>IF(ISBLANK(Governance_Clauses_by_Source!BF152),0,$G152)*4*4</f>
        <v>2.0382165605095541</v>
      </c>
      <c r="BJ152" s="134">
        <f>IF(ISBLANK(Governance_Clauses_by_Source!BG152),0,$G152)</f>
        <v>0</v>
      </c>
      <c r="BK152" s="134">
        <f>IF(ISBLANK(Governance_Clauses_by_Source!BH152),0,$G152)</f>
        <v>0</v>
      </c>
      <c r="BL152" s="134">
        <f>IF(ISBLANK(Governance_Clauses_by_Source!BI152),0,$G152)</f>
        <v>0</v>
      </c>
      <c r="BM152" s="134">
        <f>IF(ISBLANK(Governance_Clauses_by_Source!BJ152),0,$G152)</f>
        <v>0</v>
      </c>
      <c r="BN152" s="134">
        <f>IF(ISBLANK(Governance_Clauses_by_Source!BK152),0,$G152)</f>
        <v>0</v>
      </c>
      <c r="BO152" s="134">
        <f>IF(ISBLANK(Governance_Clauses_by_Source!BL152),0,$G152)</f>
        <v>0</v>
      </c>
      <c r="BP152" s="134">
        <f>IF(ISBLANK(Governance_Clauses_by_Source!BM152),0,$G152)</f>
        <v>0</v>
      </c>
      <c r="BQ152" s="134">
        <f>IF(ISBLANK(Governance_Clauses_by_Source!BN152),0,$G152)</f>
        <v>0</v>
      </c>
      <c r="BR152" s="134">
        <f>IF(ISBLANK(Governance_Clauses_by_Source!BO152),0,$G152)</f>
        <v>0</v>
      </c>
      <c r="BS152" s="134">
        <f>IF(ISBLANK(Governance_Clauses_by_Source!BP152),0,$G152)</f>
        <v>0</v>
      </c>
      <c r="BT152" s="134">
        <f>IF(ISBLANK(Governance_Clauses_by_Source!BQ152),0,$G152)</f>
        <v>0</v>
      </c>
      <c r="BU152" s="134">
        <f>IF(ISBLANK(Governance_Clauses_by_Source!BR152),0,$G152)</f>
        <v>0</v>
      </c>
      <c r="BV152" s="134">
        <f>IF(ISBLANK(Governance_Clauses_by_Source!BS152),0,$G152)</f>
        <v>0</v>
      </c>
      <c r="BW152" s="134">
        <f>IF(ISBLANK(Governance_Clauses_by_Source!BT152),0,$G152)</f>
        <v>0</v>
      </c>
      <c r="BX152" s="134">
        <f>IF(ISBLANK(Governance_Clauses_by_Source!BU152),0,$G152)</f>
        <v>0</v>
      </c>
      <c r="BY152" s="134">
        <f>IF(ISBLANK(Governance_Clauses_by_Source!BV152),0,$G152)</f>
        <v>0</v>
      </c>
      <c r="BZ152" s="134">
        <f>IF(ISBLANK(Governance_Clauses_by_Source!BW152),0,$G152)</f>
        <v>0</v>
      </c>
      <c r="CA152" s="134">
        <f>IF(ISBLANK(Governance_Clauses_by_Source!BX152),0,$G152)</f>
        <v>0</v>
      </c>
      <c r="CB152" s="134">
        <f>IF(ISBLANK(Governance_Clauses_by_Source!BY152),0,$G152)</f>
        <v>0</v>
      </c>
      <c r="CC152" s="134">
        <f>IF(ISBLANK(Governance_Clauses_by_Source!BZ152),0,$G152)</f>
        <v>0</v>
      </c>
      <c r="CD152" s="134">
        <f>IF(ISBLANK(Governance_Clauses_by_Source!CA152),0,$G152)*1*1.01</f>
        <v>0.1286624203821656</v>
      </c>
      <c r="CE152" s="134">
        <f>IF(ISBLANK(Governance_Clauses_by_Source!CB152),0,$G152)</f>
        <v>0</v>
      </c>
      <c r="CF152" s="134">
        <f>IF(ISBLANK(Governance_Clauses_by_Source!CC152),0,$G152)</f>
        <v>0</v>
      </c>
      <c r="CG152" s="134">
        <f>IF(ISBLANK(Governance_Clauses_by_Source!CD152),0,$G152)</f>
        <v>0</v>
      </c>
      <c r="CH152" s="134">
        <f>IF(ISBLANK(Governance_Clauses_by_Source!CE152),0,$G152)</f>
        <v>0</v>
      </c>
      <c r="CI152" s="134">
        <f>IF(ISBLANK(Governance_Clauses_by_Source!CF152),0,$G152)</f>
        <v>0</v>
      </c>
      <c r="CJ152" s="134">
        <f>IF(ISBLANK(Governance_Clauses_by_Source!CG152),0,$G152)</f>
        <v>0</v>
      </c>
      <c r="CK152" s="134">
        <f>IF(ISBLANK(Governance_Clauses_by_Source!CH152),0,$G152)</f>
        <v>0</v>
      </c>
      <c r="CL152" s="134">
        <f>IF(ISBLANK(Governance_Clauses_by_Source!CI152),0,$G152)</f>
        <v>0</v>
      </c>
      <c r="CM152" s="134">
        <f>IF(ISBLANK(Governance_Clauses_by_Source!CJ152),0,$G152)</f>
        <v>0</v>
      </c>
      <c r="CN152" s="134">
        <f>IF(ISBLANK(Governance_Clauses_by_Source!CK152),0,$G152)</f>
        <v>0</v>
      </c>
      <c r="CO152" s="134">
        <f>IF(ISBLANK(Governance_Clauses_by_Source!CL152),0,$G152)</f>
        <v>0</v>
      </c>
      <c r="CP152" s="134">
        <f>IF(ISBLANK(Governance_Clauses_by_Source!CM152),0,$G152)</f>
        <v>0</v>
      </c>
      <c r="CQ152" s="151">
        <f>IF(ISBLANK(Governance_Clauses_by_Source!CN152),0,$G152)</f>
        <v>0</v>
      </c>
    </row>
    <row r="153" spans="1:95">
      <c r="A153" s="2" t="s">
        <v>281</v>
      </c>
      <c r="B153" s="2" t="s">
        <v>573</v>
      </c>
      <c r="C153" s="2" t="s">
        <v>363</v>
      </c>
      <c r="D153" s="2" t="s">
        <v>618</v>
      </c>
      <c r="E153" s="2">
        <f t="shared" si="16"/>
        <v>2</v>
      </c>
      <c r="F153" s="2">
        <v>4</v>
      </c>
      <c r="G153" s="2">
        <f t="shared" si="20"/>
        <v>0.10191082802547771</v>
      </c>
      <c r="H153" s="3" t="s">
        <v>516</v>
      </c>
      <c r="I153" s="120">
        <f>IF(ISBLANK(Governance_Clauses_by_Source!F153),0,G153)</f>
        <v>0</v>
      </c>
      <c r="J153" s="134">
        <f>IF(ISBLANK(Governance_Clauses_by_Source!G153),0,$G153)</f>
        <v>0</v>
      </c>
      <c r="K153" s="134">
        <f>IF(ISBLANK(Governance_Clauses_by_Source!H153),0,$G153)</f>
        <v>0</v>
      </c>
      <c r="L153" s="134">
        <f>IF(ISBLANK(Governance_Clauses_by_Source!I153),0,$G153)</f>
        <v>0</v>
      </c>
      <c r="M153" s="134">
        <f>IF(ISBLANK(Governance_Clauses_by_Source!J153),0,$G153)</f>
        <v>0</v>
      </c>
      <c r="N153" s="134">
        <f>IF(ISBLANK(Governance_Clauses_by_Source!K153),0,$G153)</f>
        <v>0</v>
      </c>
      <c r="O153" s="134">
        <f>IF(ISBLANK(Governance_Clauses_by_Source!L153),0,$G153)</f>
        <v>0</v>
      </c>
      <c r="P153" s="134">
        <f>IF(ISBLANK(Governance_Clauses_by_Source!M153),0,$G153)</f>
        <v>0</v>
      </c>
      <c r="Q153" s="134">
        <f>IF(ISBLANK(Governance_Clauses_by_Source!N153),0,$G153)</f>
        <v>0</v>
      </c>
      <c r="R153" s="134">
        <f>IF(ISBLANK(Governance_Clauses_by_Source!O153),0,$G153)</f>
        <v>0</v>
      </c>
      <c r="S153" s="134">
        <f>IF(ISBLANK(Governance_Clauses_by_Source!P153),0,$G153)</f>
        <v>0</v>
      </c>
      <c r="T153" s="134">
        <f>IF(ISBLANK(Governance_Clauses_by_Source!Q153),0,$G153)</f>
        <v>0</v>
      </c>
      <c r="U153" s="134">
        <f>IF(ISBLANK(Governance_Clauses_by_Source!R153),0,$G153)</f>
        <v>0</v>
      </c>
      <c r="V153" s="134">
        <f>IF(ISBLANK(Governance_Clauses_by_Source!S153),0,$G153)</f>
        <v>0</v>
      </c>
      <c r="W153" s="134">
        <f>IF(ISBLANK(Governance_Clauses_by_Source!T153),0,$G153)</f>
        <v>0</v>
      </c>
      <c r="X153" s="134">
        <f>IF(ISBLANK(Governance_Clauses_by_Source!U153),0,$G153)</f>
        <v>0</v>
      </c>
      <c r="Y153" s="134">
        <f>IF(ISBLANK(Governance_Clauses_by_Source!V153),0,$G153)</f>
        <v>0</v>
      </c>
      <c r="Z153" s="134">
        <f>IF(ISBLANK(Governance_Clauses_by_Source!W153),0,$G153)</f>
        <v>0</v>
      </c>
      <c r="AA153" s="134">
        <f>IF(ISBLANK(Governance_Clauses_by_Source!X153),0,$G153)</f>
        <v>0</v>
      </c>
      <c r="AB153" s="134">
        <f>IF(ISBLANK(Governance_Clauses_by_Source!Y153),0,$G153)</f>
        <v>0</v>
      </c>
      <c r="AC153" s="134">
        <f>IF(ISBLANK(Governance_Clauses_by_Source!Z153),0,$G153)</f>
        <v>0</v>
      </c>
      <c r="AD153" s="134">
        <f>IF(ISBLANK(Governance_Clauses_by_Source!AA153),0,$G153)</f>
        <v>0</v>
      </c>
      <c r="AE153" s="134">
        <f>IF(ISBLANK(Governance_Clauses_by_Source!AB153),0,$G153)</f>
        <v>0</v>
      </c>
      <c r="AF153" s="134">
        <f>IF(ISBLANK(Governance_Clauses_by_Source!AC153),0,$G153)</f>
        <v>0</v>
      </c>
      <c r="AG153" s="134">
        <f>IF(ISBLANK(Governance_Clauses_by_Source!AD153),0,$G153)</f>
        <v>0</v>
      </c>
      <c r="AH153" s="134">
        <f>IF(ISBLANK(Governance_Clauses_by_Source!AE153),0,$G153)</f>
        <v>0</v>
      </c>
      <c r="AI153" s="134">
        <f>IF(ISBLANK(Governance_Clauses_by_Source!AF153),0,$G153)</f>
        <v>0</v>
      </c>
      <c r="AJ153" s="134">
        <f>IF(ISBLANK(Governance_Clauses_by_Source!AG153),0,$G153)</f>
        <v>0</v>
      </c>
      <c r="AK153" s="134">
        <f>IF(ISBLANK(Governance_Clauses_by_Source!AH153),0,$G153)</f>
        <v>0</v>
      </c>
      <c r="AL153" s="134">
        <f>IF(ISBLANK(Governance_Clauses_by_Source!AI153),0,$G153)</f>
        <v>0</v>
      </c>
      <c r="AM153" s="134">
        <f>IF(ISBLANK(Governance_Clauses_by_Source!AJ153),0,$G153)</f>
        <v>0</v>
      </c>
      <c r="AN153" s="134">
        <f>IF(ISBLANK(Governance_Clauses_by_Source!AK153),0,$G153)</f>
        <v>0</v>
      </c>
      <c r="AO153" s="134">
        <f>IF(ISBLANK(Governance_Clauses_by_Source!AL153),0,$G153)</f>
        <v>0</v>
      </c>
      <c r="AP153" s="134">
        <f>IF(ISBLANK(Governance_Clauses_by_Source!AM153),0,$G153)</f>
        <v>0</v>
      </c>
      <c r="AQ153" s="134">
        <f>IF(ISBLANK(Governance_Clauses_by_Source!AN153),0,$G153)</f>
        <v>0</v>
      </c>
      <c r="AR153" s="134">
        <f>IF(ISBLANK(Governance_Clauses_by_Source!AO153),0,$G153)</f>
        <v>0</v>
      </c>
      <c r="AS153" s="134">
        <f>IF(ISBLANK(Governance_Clauses_by_Source!AP153),0,$G153)</f>
        <v>0</v>
      </c>
      <c r="AT153" s="134">
        <f>IF(ISBLANK(Governance_Clauses_by_Source!AQ153),0,$G153)</f>
        <v>0</v>
      </c>
      <c r="AU153" s="134">
        <f>IF(ISBLANK(Governance_Clauses_by_Source!AR153),0,$G153)</f>
        <v>0</v>
      </c>
      <c r="AV153" s="134">
        <f>IF(ISBLANK(Governance_Clauses_by_Source!AS153),0,$G153)</f>
        <v>0</v>
      </c>
      <c r="AW153" s="134">
        <f>IF(ISBLANK(Governance_Clauses_by_Source!AT153),0,$G153)</f>
        <v>0</v>
      </c>
      <c r="AX153" s="134">
        <f>IF(ISBLANK(Governance_Clauses_by_Source!AU153),0,$G153)</f>
        <v>0</v>
      </c>
      <c r="AY153" s="134">
        <f>IF(ISBLANK(Governance_Clauses_by_Source!AV153),0,$G153)</f>
        <v>0</v>
      </c>
      <c r="AZ153" s="134">
        <f>IF(ISBLANK(Governance_Clauses_by_Source!AW153),0,$G153)</f>
        <v>0</v>
      </c>
      <c r="BA153" s="134">
        <f>IF(ISBLANK(Governance_Clauses_by_Source!AX153),0,$G153)</f>
        <v>0</v>
      </c>
      <c r="BB153" s="134">
        <f>IF(ISBLANK(Governance_Clauses_by_Source!AY153),0,$G153)</f>
        <v>0</v>
      </c>
      <c r="BC153" s="134">
        <f>IF(ISBLANK(Governance_Clauses_by_Source!AZ153),0,$G153)</f>
        <v>0</v>
      </c>
      <c r="BD153" s="134">
        <f>IF(ISBLANK(Governance_Clauses_by_Source!BA153),0,$G153)</f>
        <v>0</v>
      </c>
      <c r="BE153" s="134">
        <f>IF(ISBLANK(Governance_Clauses_by_Source!BB153),0,$G153)</f>
        <v>0</v>
      </c>
      <c r="BF153" s="134">
        <f>IF(ISBLANK(Governance_Clauses_by_Source!BC153),0,$G153)</f>
        <v>0</v>
      </c>
      <c r="BG153" s="134">
        <f>IF(ISBLANK(Governance_Clauses_by_Source!BD153),0,$G153)</f>
        <v>0</v>
      </c>
      <c r="BH153" s="134">
        <f>IF(ISBLANK(Governance_Clauses_by_Source!BE153),0,$G153)</f>
        <v>0</v>
      </c>
      <c r="BI153" s="134">
        <f>IF(ISBLANK(Governance_Clauses_by_Source!BF153),0,$G153)*2*3</f>
        <v>0.61146496815286633</v>
      </c>
      <c r="BJ153" s="134">
        <f>IF(ISBLANK(Governance_Clauses_by_Source!BG153),0,$G153)</f>
        <v>0</v>
      </c>
      <c r="BK153" s="134">
        <f>IF(ISBLANK(Governance_Clauses_by_Source!BH153),0,$G153)</f>
        <v>0</v>
      </c>
      <c r="BL153" s="134">
        <f>IF(ISBLANK(Governance_Clauses_by_Source!BI153),0,$G153)</f>
        <v>0</v>
      </c>
      <c r="BM153" s="134">
        <f>IF(ISBLANK(Governance_Clauses_by_Source!BJ153),0,$G153)</f>
        <v>0</v>
      </c>
      <c r="BN153" s="134">
        <f>IF(ISBLANK(Governance_Clauses_by_Source!BK153),0,$G153)</f>
        <v>0</v>
      </c>
      <c r="BO153" s="134">
        <f>IF(ISBLANK(Governance_Clauses_by_Source!BL153),0,$G153)</f>
        <v>0</v>
      </c>
      <c r="BP153" s="134">
        <f>IF(ISBLANK(Governance_Clauses_by_Source!BM153),0,$G153)</f>
        <v>0</v>
      </c>
      <c r="BQ153" s="134">
        <f>IF(ISBLANK(Governance_Clauses_by_Source!BN153),0,$G153)</f>
        <v>0</v>
      </c>
      <c r="BR153" s="134">
        <f>IF(ISBLANK(Governance_Clauses_by_Source!BO153),0,$G153)</f>
        <v>0</v>
      </c>
      <c r="BS153" s="134">
        <f>IF(ISBLANK(Governance_Clauses_by_Source!BP153),0,$G153)</f>
        <v>0</v>
      </c>
      <c r="BT153" s="134">
        <f>IF(ISBLANK(Governance_Clauses_by_Source!BQ153),0,$G153)</f>
        <v>0</v>
      </c>
      <c r="BU153" s="134">
        <f>IF(ISBLANK(Governance_Clauses_by_Source!BR153),0,$G153)</f>
        <v>0</v>
      </c>
      <c r="BV153" s="134">
        <f>IF(ISBLANK(Governance_Clauses_by_Source!BS153),0,$G153)</f>
        <v>0</v>
      </c>
      <c r="BW153" s="134">
        <f>IF(ISBLANK(Governance_Clauses_by_Source!BT153),0,$G153)</f>
        <v>0</v>
      </c>
      <c r="BX153" s="134">
        <f>IF(ISBLANK(Governance_Clauses_by_Source!BU153),0,$G153)</f>
        <v>0</v>
      </c>
      <c r="BY153" s="134">
        <f>IF(ISBLANK(Governance_Clauses_by_Source!BV153),0,$G153)</f>
        <v>0</v>
      </c>
      <c r="BZ153" s="134">
        <f>IF(ISBLANK(Governance_Clauses_by_Source!BW153),0,$G153)</f>
        <v>0</v>
      </c>
      <c r="CA153" s="134">
        <f>IF(ISBLANK(Governance_Clauses_by_Source!BX153),0,$G153)</f>
        <v>0</v>
      </c>
      <c r="CB153" s="134">
        <f>IF(ISBLANK(Governance_Clauses_by_Source!BY153),0,$G153)</f>
        <v>0</v>
      </c>
      <c r="CC153" s="134">
        <f>IF(ISBLANK(Governance_Clauses_by_Source!BZ153),0,$G153)</f>
        <v>0</v>
      </c>
      <c r="CD153" s="134">
        <f>IF(ISBLANK(Governance_Clauses_by_Source!CA153),0,$G153)*5*5</f>
        <v>2.5477707006369426</v>
      </c>
      <c r="CE153" s="134">
        <f>IF(ISBLANK(Governance_Clauses_by_Source!CB153),0,$G153)</f>
        <v>0</v>
      </c>
      <c r="CF153" s="134">
        <f>IF(ISBLANK(Governance_Clauses_by_Source!CC153),0,$G153)</f>
        <v>0</v>
      </c>
      <c r="CG153" s="134">
        <f>IF(ISBLANK(Governance_Clauses_by_Source!CD153),0,$G153)</f>
        <v>0</v>
      </c>
      <c r="CH153" s="134">
        <f>IF(ISBLANK(Governance_Clauses_by_Source!CE153),0,$G153)</f>
        <v>0</v>
      </c>
      <c r="CI153" s="134">
        <f>IF(ISBLANK(Governance_Clauses_by_Source!CF153),0,$G153)</f>
        <v>0</v>
      </c>
      <c r="CJ153" s="134">
        <f>IF(ISBLANK(Governance_Clauses_by_Source!CG153),0,$G153)</f>
        <v>0</v>
      </c>
      <c r="CK153" s="134">
        <f>IF(ISBLANK(Governance_Clauses_by_Source!CH153),0,$G153)</f>
        <v>0</v>
      </c>
      <c r="CL153" s="134">
        <f>IF(ISBLANK(Governance_Clauses_by_Source!CI153),0,$G153)</f>
        <v>0</v>
      </c>
      <c r="CM153" s="134">
        <f>IF(ISBLANK(Governance_Clauses_by_Source!CJ153),0,$G153)</f>
        <v>0</v>
      </c>
      <c r="CN153" s="134">
        <f>IF(ISBLANK(Governance_Clauses_by_Source!CK153),0,$G153)</f>
        <v>0</v>
      </c>
      <c r="CO153" s="134">
        <f>IF(ISBLANK(Governance_Clauses_by_Source!CL153),0,$G153)</f>
        <v>0</v>
      </c>
      <c r="CP153" s="134">
        <f>IF(ISBLANK(Governance_Clauses_by_Source!CM153),0,$G153)</f>
        <v>0</v>
      </c>
      <c r="CQ153" s="151">
        <f>IF(ISBLANK(Governance_Clauses_by_Source!CN153),0,$G153)</f>
        <v>0</v>
      </c>
    </row>
    <row r="154" spans="1:95">
      <c r="A154" s="2" t="s">
        <v>281</v>
      </c>
      <c r="B154" s="2" t="s">
        <v>573</v>
      </c>
      <c r="C154" s="2" t="s">
        <v>363</v>
      </c>
      <c r="D154" s="2" t="s">
        <v>618</v>
      </c>
      <c r="E154" s="2">
        <f t="shared" si="16"/>
        <v>3</v>
      </c>
      <c r="F154" s="2">
        <v>3</v>
      </c>
      <c r="G154" s="2">
        <f t="shared" si="20"/>
        <v>7.6433121019108277E-2</v>
      </c>
      <c r="H154" s="3" t="s">
        <v>518</v>
      </c>
      <c r="I154" s="120">
        <f>IF(ISBLANK(Governance_Clauses_by_Source!F154),0,G154)</f>
        <v>0</v>
      </c>
      <c r="J154" s="134">
        <f>IF(ISBLANK(Governance_Clauses_by_Source!G154),0,$G154)</f>
        <v>0</v>
      </c>
      <c r="K154" s="134">
        <f>IF(ISBLANK(Governance_Clauses_by_Source!H154),0,$G154)</f>
        <v>0</v>
      </c>
      <c r="L154" s="134">
        <f>IF(ISBLANK(Governance_Clauses_by_Source!I154),0,$G154)</f>
        <v>0</v>
      </c>
      <c r="M154" s="134">
        <f>IF(ISBLANK(Governance_Clauses_by_Source!J154),0,$G154)</f>
        <v>0</v>
      </c>
      <c r="N154" s="134">
        <f>IF(ISBLANK(Governance_Clauses_by_Source!K154),0,$G154)</f>
        <v>0</v>
      </c>
      <c r="O154" s="134">
        <f>IF(ISBLANK(Governance_Clauses_by_Source!L154),0,$G154)</f>
        <v>0</v>
      </c>
      <c r="P154" s="134">
        <f>IF(ISBLANK(Governance_Clauses_by_Source!M154),0,$G154)</f>
        <v>0</v>
      </c>
      <c r="Q154" s="134">
        <f>IF(ISBLANK(Governance_Clauses_by_Source!N154),0,$G154)</f>
        <v>0</v>
      </c>
      <c r="R154" s="134">
        <f>IF(ISBLANK(Governance_Clauses_by_Source!O154),0,$G154)</f>
        <v>0</v>
      </c>
      <c r="S154" s="134">
        <f>IF(ISBLANK(Governance_Clauses_by_Source!P154),0,$G154)*3*3</f>
        <v>0.68789808917197459</v>
      </c>
      <c r="T154" s="134">
        <f>IF(ISBLANK(Governance_Clauses_by_Source!Q154),0,$G154)</f>
        <v>0</v>
      </c>
      <c r="U154" s="134">
        <f>IF(ISBLANK(Governance_Clauses_by_Source!R154),0,$G154)</f>
        <v>0</v>
      </c>
      <c r="V154" s="134">
        <f>IF(ISBLANK(Governance_Clauses_by_Source!S154),0,$G154)</f>
        <v>0</v>
      </c>
      <c r="W154" s="134">
        <f>IF(ISBLANK(Governance_Clauses_by_Source!T154),0,$G154)</f>
        <v>0</v>
      </c>
      <c r="X154" s="134">
        <f>IF(ISBLANK(Governance_Clauses_by_Source!U154),0,$G154)</f>
        <v>0</v>
      </c>
      <c r="Y154" s="134">
        <f>IF(ISBLANK(Governance_Clauses_by_Source!V154),0,$G154)</f>
        <v>0</v>
      </c>
      <c r="Z154" s="134">
        <f>IF(ISBLANK(Governance_Clauses_by_Source!W154),0,$G154)</f>
        <v>0</v>
      </c>
      <c r="AA154" s="134">
        <f>IF(ISBLANK(Governance_Clauses_by_Source!X154),0,$G154)</f>
        <v>0</v>
      </c>
      <c r="AB154" s="134">
        <f>IF(ISBLANK(Governance_Clauses_by_Source!Y154),0,$G154)</f>
        <v>0</v>
      </c>
      <c r="AC154" s="134">
        <f>IF(ISBLANK(Governance_Clauses_by_Source!Z154),0,$G154)</f>
        <v>0</v>
      </c>
      <c r="AD154" s="134">
        <f>IF(ISBLANK(Governance_Clauses_by_Source!AA154),0,$G154)</f>
        <v>0</v>
      </c>
      <c r="AE154" s="134">
        <f>IF(ISBLANK(Governance_Clauses_by_Source!AB154),0,$G154)</f>
        <v>0</v>
      </c>
      <c r="AF154" s="134">
        <f>IF(ISBLANK(Governance_Clauses_by_Source!AC154),0,$G154)</f>
        <v>0</v>
      </c>
      <c r="AG154" s="134">
        <f>IF(ISBLANK(Governance_Clauses_by_Source!AD154),0,$G154)</f>
        <v>0</v>
      </c>
      <c r="AH154" s="134">
        <f>IF(ISBLANK(Governance_Clauses_by_Source!AE154),0,$G154)</f>
        <v>0</v>
      </c>
      <c r="AI154" s="134">
        <f>IF(ISBLANK(Governance_Clauses_by_Source!AF154),0,$G154)</f>
        <v>0</v>
      </c>
      <c r="AJ154" s="134">
        <f>IF(ISBLANK(Governance_Clauses_by_Source!AG154),0,$G154)</f>
        <v>0</v>
      </c>
      <c r="AK154" s="134">
        <f>IF(ISBLANK(Governance_Clauses_by_Source!AH154),0,$G154)</f>
        <v>0</v>
      </c>
      <c r="AL154" s="134">
        <f>IF(ISBLANK(Governance_Clauses_by_Source!AI154),0,$G154)</f>
        <v>0</v>
      </c>
      <c r="AM154" s="134">
        <f>IF(ISBLANK(Governance_Clauses_by_Source!AJ154),0,$G154)</f>
        <v>0</v>
      </c>
      <c r="AN154" s="134">
        <f>IF(ISBLANK(Governance_Clauses_by_Source!AK154),0,$G154)</f>
        <v>0</v>
      </c>
      <c r="AO154" s="134">
        <f>IF(ISBLANK(Governance_Clauses_by_Source!AL154),0,$G154)</f>
        <v>0</v>
      </c>
      <c r="AP154" s="134">
        <f>IF(ISBLANK(Governance_Clauses_by_Source!AM154),0,$G154)</f>
        <v>0</v>
      </c>
      <c r="AQ154" s="134">
        <f>IF(ISBLANK(Governance_Clauses_by_Source!AN154),0,$G154)</f>
        <v>0</v>
      </c>
      <c r="AR154" s="134">
        <f>IF(ISBLANK(Governance_Clauses_by_Source!AO154),0,$G154)</f>
        <v>0</v>
      </c>
      <c r="AS154" s="134">
        <f>IF(ISBLANK(Governance_Clauses_by_Source!AP154),0,$G154)</f>
        <v>0</v>
      </c>
      <c r="AT154" s="134">
        <f>IF(ISBLANK(Governance_Clauses_by_Source!AQ154),0,$G154)</f>
        <v>0</v>
      </c>
      <c r="AU154" s="134">
        <f>IF(ISBLANK(Governance_Clauses_by_Source!AR154),0,$G154)</f>
        <v>0</v>
      </c>
      <c r="AV154" s="134">
        <f>IF(ISBLANK(Governance_Clauses_by_Source!AS154),0,$G154)</f>
        <v>0</v>
      </c>
      <c r="AW154" s="134">
        <f>IF(ISBLANK(Governance_Clauses_by_Source!AT154),0,$G154)</f>
        <v>0</v>
      </c>
      <c r="AX154" s="134">
        <f>IF(ISBLANK(Governance_Clauses_by_Source!AU154),0,$G154)</f>
        <v>0</v>
      </c>
      <c r="AY154" s="134">
        <f>IF(ISBLANK(Governance_Clauses_by_Source!AV154),0,$G154)</f>
        <v>0</v>
      </c>
      <c r="AZ154" s="134">
        <f>IF(ISBLANK(Governance_Clauses_by_Source!AW154),0,$G154)</f>
        <v>0</v>
      </c>
      <c r="BA154" s="134">
        <f>IF(ISBLANK(Governance_Clauses_by_Source!AX154),0,$G154)</f>
        <v>0</v>
      </c>
      <c r="BB154" s="134">
        <f>IF(ISBLANK(Governance_Clauses_by_Source!AY154),0,$G154)</f>
        <v>0</v>
      </c>
      <c r="BC154" s="134">
        <f>IF(ISBLANK(Governance_Clauses_by_Source!AZ154),0,$G154)</f>
        <v>0</v>
      </c>
      <c r="BD154" s="134">
        <f>IF(ISBLANK(Governance_Clauses_by_Source!BA154),0,$G154)</f>
        <v>0</v>
      </c>
      <c r="BE154" s="134">
        <f>IF(ISBLANK(Governance_Clauses_by_Source!BB154),0,$G154)</f>
        <v>0</v>
      </c>
      <c r="BF154" s="134">
        <f>IF(ISBLANK(Governance_Clauses_by_Source!BC154),0,$G154)*0.5*0.5</f>
        <v>1.9108280254777069E-2</v>
      </c>
      <c r="BG154" s="134">
        <f>IF(ISBLANK(Governance_Clauses_by_Source!BD154),0,$G154)</f>
        <v>0</v>
      </c>
      <c r="BH154" s="134">
        <f>IF(ISBLANK(Governance_Clauses_by_Source!BE154),0,$G154)</f>
        <v>0</v>
      </c>
      <c r="BI154" s="134">
        <f>IF(ISBLANK(Governance_Clauses_by_Source!BF154),0,$G154)*3*4</f>
        <v>0</v>
      </c>
      <c r="BJ154" s="134">
        <f>IF(ISBLANK(Governance_Clauses_by_Source!BG154),0,$G154)</f>
        <v>0</v>
      </c>
      <c r="BK154" s="134">
        <f>IF(ISBLANK(Governance_Clauses_by_Source!BH154),0,$G154)</f>
        <v>0</v>
      </c>
      <c r="BL154" s="134">
        <f>IF(ISBLANK(Governance_Clauses_by_Source!BI154),0,$G154)</f>
        <v>0</v>
      </c>
      <c r="BM154" s="134">
        <f>IF(ISBLANK(Governance_Clauses_by_Source!BJ154),0,$G154)</f>
        <v>0</v>
      </c>
      <c r="BN154" s="134">
        <f>IF(ISBLANK(Governance_Clauses_by_Source!BK154),0,$G154)</f>
        <v>0</v>
      </c>
      <c r="BO154" s="134">
        <f>IF(ISBLANK(Governance_Clauses_by_Source!BL154),0,$G154)</f>
        <v>0</v>
      </c>
      <c r="BP154" s="134">
        <f>IF(ISBLANK(Governance_Clauses_by_Source!BM154),0,$G154)</f>
        <v>0</v>
      </c>
      <c r="BQ154" s="134">
        <f>IF(ISBLANK(Governance_Clauses_by_Source!BN154),0,$G154)</f>
        <v>0</v>
      </c>
      <c r="BR154" s="134">
        <f>IF(ISBLANK(Governance_Clauses_by_Source!BO154),0,$G154)</f>
        <v>0</v>
      </c>
      <c r="BS154" s="134">
        <f>IF(ISBLANK(Governance_Clauses_by_Source!BP154),0,$G154)</f>
        <v>0</v>
      </c>
      <c r="BT154" s="134">
        <f>IF(ISBLANK(Governance_Clauses_by_Source!BQ154),0,$G154)</f>
        <v>0</v>
      </c>
      <c r="BU154" s="134">
        <f>IF(ISBLANK(Governance_Clauses_by_Source!BR154),0,$G154)</f>
        <v>0</v>
      </c>
      <c r="BV154" s="134">
        <f>IF(ISBLANK(Governance_Clauses_by_Source!BS154),0,$G154)</f>
        <v>0</v>
      </c>
      <c r="BW154" s="134">
        <f>IF(ISBLANK(Governance_Clauses_by_Source!BT154),0,$G154)</f>
        <v>0</v>
      </c>
      <c r="BX154" s="134">
        <f>IF(ISBLANK(Governance_Clauses_by_Source!BU154),0,$G154)</f>
        <v>0</v>
      </c>
      <c r="BY154" s="134">
        <f>IF(ISBLANK(Governance_Clauses_by_Source!BV154),0,$G154)</f>
        <v>0</v>
      </c>
      <c r="BZ154" s="134">
        <f>IF(ISBLANK(Governance_Clauses_by_Source!BW154),0,$G154)</f>
        <v>0</v>
      </c>
      <c r="CA154" s="134">
        <f>IF(ISBLANK(Governance_Clauses_by_Source!BX154),0,$G154)</f>
        <v>0</v>
      </c>
      <c r="CB154" s="134">
        <f>IF(ISBLANK(Governance_Clauses_by_Source!BY154),0,$G154)</f>
        <v>0</v>
      </c>
      <c r="CC154" s="134">
        <f>IF(ISBLANK(Governance_Clauses_by_Source!BZ154),0,$G154)</f>
        <v>0</v>
      </c>
      <c r="CD154" s="134">
        <f>IF(ISBLANK(Governance_Clauses_by_Source!CA154),0,$G154)*1*1.01</f>
        <v>7.7197452229299357E-2</v>
      </c>
      <c r="CE154" s="134">
        <f>IF(ISBLANK(Governance_Clauses_by_Source!CB154),0,$G154)</f>
        <v>0</v>
      </c>
      <c r="CF154" s="134">
        <f>IF(ISBLANK(Governance_Clauses_by_Source!CC154),0,$G154)</f>
        <v>0</v>
      </c>
      <c r="CG154" s="134">
        <f>IF(ISBLANK(Governance_Clauses_by_Source!CD154),0,$G154)</f>
        <v>0</v>
      </c>
      <c r="CH154" s="134">
        <f>IF(ISBLANK(Governance_Clauses_by_Source!CE154),0,$G154)</f>
        <v>0</v>
      </c>
      <c r="CI154" s="134">
        <f>IF(ISBLANK(Governance_Clauses_by_Source!CF154),0,$G154)</f>
        <v>0</v>
      </c>
      <c r="CJ154" s="134">
        <f>IF(ISBLANK(Governance_Clauses_by_Source!CG154),0,$G154)</f>
        <v>0</v>
      </c>
      <c r="CK154" s="134">
        <f>IF(ISBLANK(Governance_Clauses_by_Source!CH154),0,$G154)</f>
        <v>0</v>
      </c>
      <c r="CL154" s="134">
        <f>IF(ISBLANK(Governance_Clauses_by_Source!CI154),0,$G154)</f>
        <v>0</v>
      </c>
      <c r="CM154" s="134">
        <f>IF(ISBLANK(Governance_Clauses_by_Source!CJ154),0,$G154)</f>
        <v>0</v>
      </c>
      <c r="CN154" s="134">
        <f>IF(ISBLANK(Governance_Clauses_by_Source!CK154),0,$G154)</f>
        <v>0</v>
      </c>
      <c r="CO154" s="134">
        <f>IF(ISBLANK(Governance_Clauses_by_Source!CL154),0,$G154)</f>
        <v>0</v>
      </c>
      <c r="CP154" s="134">
        <f>IF(ISBLANK(Governance_Clauses_by_Source!CM154),0,$G154)</f>
        <v>0</v>
      </c>
      <c r="CQ154" s="151">
        <f>IF(ISBLANK(Governance_Clauses_by_Source!CN154),0,$G154)</f>
        <v>0</v>
      </c>
    </row>
    <row r="155" spans="1:95">
      <c r="A155" s="2" t="s">
        <v>281</v>
      </c>
      <c r="B155" s="2" t="s">
        <v>573</v>
      </c>
      <c r="C155" s="2" t="s">
        <v>363</v>
      </c>
      <c r="D155" s="2" t="s">
        <v>618</v>
      </c>
      <c r="E155" s="2">
        <f t="shared" si="16"/>
        <v>2</v>
      </c>
      <c r="F155" s="2">
        <v>2</v>
      </c>
      <c r="G155" s="2">
        <f t="shared" si="20"/>
        <v>5.0955414012738856E-2</v>
      </c>
      <c r="H155" s="3" t="s">
        <v>519</v>
      </c>
      <c r="I155" s="120">
        <f>IF(ISBLANK(Governance_Clauses_by_Source!F155),0,G155)</f>
        <v>0</v>
      </c>
      <c r="J155" s="134">
        <f>IF(ISBLANK(Governance_Clauses_by_Source!G155),0,$G155)</f>
        <v>0</v>
      </c>
      <c r="K155" s="134">
        <f>IF(ISBLANK(Governance_Clauses_by_Source!H155),0,$G155)</f>
        <v>0</v>
      </c>
      <c r="L155" s="134">
        <f>IF(ISBLANK(Governance_Clauses_by_Source!I155),0,$G155)</f>
        <v>0</v>
      </c>
      <c r="M155" s="134">
        <f>IF(ISBLANK(Governance_Clauses_by_Source!J155),0,$G155)</f>
        <v>0</v>
      </c>
      <c r="N155" s="134">
        <f>IF(ISBLANK(Governance_Clauses_by_Source!K155),0,$G155)</f>
        <v>0</v>
      </c>
      <c r="O155" s="134">
        <f>IF(ISBLANK(Governance_Clauses_by_Source!L155),0,$G155)</f>
        <v>0</v>
      </c>
      <c r="P155" s="134">
        <f>IF(ISBLANK(Governance_Clauses_by_Source!M155),0,$G155)</f>
        <v>0</v>
      </c>
      <c r="Q155" s="134">
        <f>IF(ISBLANK(Governance_Clauses_by_Source!N155),0,$G155)</f>
        <v>0</v>
      </c>
      <c r="R155" s="134">
        <f>IF(ISBLANK(Governance_Clauses_by_Source!O155),0,$G155)</f>
        <v>0</v>
      </c>
      <c r="S155" s="134">
        <f>IF(ISBLANK(Governance_Clauses_by_Source!P155),0,$G155)*5*5</f>
        <v>1.2738853503184713</v>
      </c>
      <c r="T155" s="134">
        <f>IF(ISBLANK(Governance_Clauses_by_Source!Q155),0,$G155)</f>
        <v>0</v>
      </c>
      <c r="U155" s="134">
        <f>IF(ISBLANK(Governance_Clauses_by_Source!R155),0,$G155)</f>
        <v>0</v>
      </c>
      <c r="V155" s="134">
        <f>IF(ISBLANK(Governance_Clauses_by_Source!S155),0,$G155)</f>
        <v>0</v>
      </c>
      <c r="W155" s="134">
        <f>IF(ISBLANK(Governance_Clauses_by_Source!T155),0,$G155)</f>
        <v>0</v>
      </c>
      <c r="X155" s="134">
        <f>IF(ISBLANK(Governance_Clauses_by_Source!U155),0,$G155)</f>
        <v>0</v>
      </c>
      <c r="Y155" s="134">
        <f>IF(ISBLANK(Governance_Clauses_by_Source!V155),0,$G155)</f>
        <v>0</v>
      </c>
      <c r="Z155" s="134">
        <f>IF(ISBLANK(Governance_Clauses_by_Source!W155),0,$G155)</f>
        <v>0</v>
      </c>
      <c r="AA155" s="134">
        <f>IF(ISBLANK(Governance_Clauses_by_Source!X155),0,$G155)</f>
        <v>0</v>
      </c>
      <c r="AB155" s="134">
        <f>IF(ISBLANK(Governance_Clauses_by_Source!Y155),0,$G155)</f>
        <v>0</v>
      </c>
      <c r="AC155" s="134">
        <f>IF(ISBLANK(Governance_Clauses_by_Source!Z155),0,$G155)</f>
        <v>0</v>
      </c>
      <c r="AD155" s="134">
        <f>IF(ISBLANK(Governance_Clauses_by_Source!AA155),0,$G155)</f>
        <v>0</v>
      </c>
      <c r="AE155" s="134">
        <f>IF(ISBLANK(Governance_Clauses_by_Source!AB155),0,$G155)</f>
        <v>0</v>
      </c>
      <c r="AF155" s="134">
        <f>IF(ISBLANK(Governance_Clauses_by_Source!AC155),0,$G155)</f>
        <v>0</v>
      </c>
      <c r="AG155" s="134">
        <f>IF(ISBLANK(Governance_Clauses_by_Source!AD155),0,$G155)</f>
        <v>0</v>
      </c>
      <c r="AH155" s="134">
        <f>IF(ISBLANK(Governance_Clauses_by_Source!AE155),0,$G155)</f>
        <v>0</v>
      </c>
      <c r="AI155" s="134">
        <f>IF(ISBLANK(Governance_Clauses_by_Source!AF155),0,$G155)</f>
        <v>0</v>
      </c>
      <c r="AJ155" s="134">
        <f>IF(ISBLANK(Governance_Clauses_by_Source!AG155),0,$G155)</f>
        <v>0</v>
      </c>
      <c r="AK155" s="134">
        <f>IF(ISBLANK(Governance_Clauses_by_Source!AH155),0,$G155)</f>
        <v>0</v>
      </c>
      <c r="AL155" s="134">
        <f>IF(ISBLANK(Governance_Clauses_by_Source!AI155),0,$G155)</f>
        <v>0</v>
      </c>
      <c r="AM155" s="134">
        <f>IF(ISBLANK(Governance_Clauses_by_Source!AJ155),0,$G155)</f>
        <v>0</v>
      </c>
      <c r="AN155" s="134">
        <f>IF(ISBLANK(Governance_Clauses_by_Source!AK155),0,$G155)</f>
        <v>0</v>
      </c>
      <c r="AO155" s="134">
        <f>IF(ISBLANK(Governance_Clauses_by_Source!AL155),0,$G155)</f>
        <v>0</v>
      </c>
      <c r="AP155" s="134">
        <f>IF(ISBLANK(Governance_Clauses_by_Source!AM155),0,$G155)</f>
        <v>0</v>
      </c>
      <c r="AQ155" s="134">
        <f>IF(ISBLANK(Governance_Clauses_by_Source!AN155),0,$G155)</f>
        <v>0</v>
      </c>
      <c r="AR155" s="134">
        <f>IF(ISBLANK(Governance_Clauses_by_Source!AO155),0,$G155)</f>
        <v>0</v>
      </c>
      <c r="AS155" s="134">
        <f>IF(ISBLANK(Governance_Clauses_by_Source!AP155),0,$G155)</f>
        <v>0</v>
      </c>
      <c r="AT155" s="134">
        <f>IF(ISBLANK(Governance_Clauses_by_Source!AQ155),0,$G155)</f>
        <v>0</v>
      </c>
      <c r="AU155" s="134">
        <f>IF(ISBLANK(Governance_Clauses_by_Source!AR155),0,$G155)</f>
        <v>0</v>
      </c>
      <c r="AV155" s="134">
        <f>IF(ISBLANK(Governance_Clauses_by_Source!AS155),0,$G155)</f>
        <v>0</v>
      </c>
      <c r="AW155" s="134">
        <f>IF(ISBLANK(Governance_Clauses_by_Source!AT155),0,$G155)</f>
        <v>0</v>
      </c>
      <c r="AX155" s="134">
        <f>IF(ISBLANK(Governance_Clauses_by_Source!AU155),0,$G155)</f>
        <v>0</v>
      </c>
      <c r="AY155" s="134">
        <f>IF(ISBLANK(Governance_Clauses_by_Source!AV155),0,$G155)</f>
        <v>0</v>
      </c>
      <c r="AZ155" s="134">
        <f>IF(ISBLANK(Governance_Clauses_by_Source!AW155),0,$G155)</f>
        <v>0</v>
      </c>
      <c r="BA155" s="134">
        <f>IF(ISBLANK(Governance_Clauses_by_Source!AX155),0,$G155)</f>
        <v>0</v>
      </c>
      <c r="BB155" s="134">
        <f>IF(ISBLANK(Governance_Clauses_by_Source!AY155),0,$G155)</f>
        <v>0</v>
      </c>
      <c r="BC155" s="134">
        <f>IF(ISBLANK(Governance_Clauses_by_Source!AZ155),0,$G155)</f>
        <v>0</v>
      </c>
      <c r="BD155" s="134">
        <f>IF(ISBLANK(Governance_Clauses_by_Source!BA155),0,$G155)</f>
        <v>0</v>
      </c>
      <c r="BE155" s="134">
        <f>IF(ISBLANK(Governance_Clauses_by_Source!BB155),0,$G155)</f>
        <v>0</v>
      </c>
      <c r="BF155" s="134">
        <f>IF(ISBLANK(Governance_Clauses_by_Source!BC155),0,$G155)</f>
        <v>0</v>
      </c>
      <c r="BG155" s="134">
        <f>IF(ISBLANK(Governance_Clauses_by_Source!BD155),0,$G155)</f>
        <v>0</v>
      </c>
      <c r="BH155" s="134">
        <f>IF(ISBLANK(Governance_Clauses_by_Source!BE155),0,$G155)</f>
        <v>0</v>
      </c>
      <c r="BI155" s="134">
        <f>IF(ISBLANK(Governance_Clauses_by_Source!BF155),0,$G155)</f>
        <v>0</v>
      </c>
      <c r="BJ155" s="134">
        <f>IF(ISBLANK(Governance_Clauses_by_Source!BG155),0,$G155)</f>
        <v>0</v>
      </c>
      <c r="BK155" s="134">
        <f>IF(ISBLANK(Governance_Clauses_by_Source!BH155),0,$G155)</f>
        <v>0</v>
      </c>
      <c r="BL155" s="134">
        <f>IF(ISBLANK(Governance_Clauses_by_Source!BI155),0,$G155)</f>
        <v>0</v>
      </c>
      <c r="BM155" s="134">
        <f>IF(ISBLANK(Governance_Clauses_by_Source!BJ155),0,$G155)</f>
        <v>0</v>
      </c>
      <c r="BN155" s="134">
        <f>IF(ISBLANK(Governance_Clauses_by_Source!BK155),0,$G155)</f>
        <v>0</v>
      </c>
      <c r="BO155" s="134">
        <f>IF(ISBLANK(Governance_Clauses_by_Source!BL155),0,$G155)</f>
        <v>0</v>
      </c>
      <c r="BP155" s="134">
        <f>IF(ISBLANK(Governance_Clauses_by_Source!BM155),0,$G155)</f>
        <v>0</v>
      </c>
      <c r="BQ155" s="134">
        <f>IF(ISBLANK(Governance_Clauses_by_Source!BN155),0,$G155)</f>
        <v>0</v>
      </c>
      <c r="BR155" s="134">
        <f>IF(ISBLANK(Governance_Clauses_by_Source!BO155),0,$G155)</f>
        <v>0</v>
      </c>
      <c r="BS155" s="134">
        <f>IF(ISBLANK(Governance_Clauses_by_Source!BP155),0,$G155)</f>
        <v>0</v>
      </c>
      <c r="BT155" s="134">
        <f>IF(ISBLANK(Governance_Clauses_by_Source!BQ155),0,$G155)</f>
        <v>0</v>
      </c>
      <c r="BU155" s="134">
        <f>IF(ISBLANK(Governance_Clauses_by_Source!BR155),0,$G155)</f>
        <v>0</v>
      </c>
      <c r="BV155" s="134">
        <f>IF(ISBLANK(Governance_Clauses_by_Source!BS155),0,$G155)</f>
        <v>0</v>
      </c>
      <c r="BW155" s="134">
        <f>IF(ISBLANK(Governance_Clauses_by_Source!BT155),0,$G155)</f>
        <v>0</v>
      </c>
      <c r="BX155" s="134">
        <f>IF(ISBLANK(Governance_Clauses_by_Source!BU155),0,$G155)</f>
        <v>0</v>
      </c>
      <c r="BY155" s="134">
        <f>IF(ISBLANK(Governance_Clauses_by_Source!BV155),0,$G155)</f>
        <v>0</v>
      </c>
      <c r="BZ155" s="134">
        <f>IF(ISBLANK(Governance_Clauses_by_Source!BW155),0,$G155)</f>
        <v>0</v>
      </c>
      <c r="CA155" s="134">
        <f>IF(ISBLANK(Governance_Clauses_by_Source!BX155),0,$G155)</f>
        <v>0</v>
      </c>
      <c r="CB155" s="134">
        <f>IF(ISBLANK(Governance_Clauses_by_Source!BY155),0,$G155)</f>
        <v>0</v>
      </c>
      <c r="CC155" s="134">
        <f>IF(ISBLANK(Governance_Clauses_by_Source!BZ155),0,$G155)</f>
        <v>0</v>
      </c>
      <c r="CD155" s="134">
        <f>IF(ISBLANK(Governance_Clauses_by_Source!CA155),0,$G155)*3*3</f>
        <v>0.45859872611464975</v>
      </c>
      <c r="CE155" s="134">
        <f>IF(ISBLANK(Governance_Clauses_by_Source!CB155),0,$G155)</f>
        <v>0</v>
      </c>
      <c r="CF155" s="134">
        <f>IF(ISBLANK(Governance_Clauses_by_Source!CC155),0,$G155)</f>
        <v>0</v>
      </c>
      <c r="CG155" s="134">
        <f>IF(ISBLANK(Governance_Clauses_by_Source!CD155),0,$G155)</f>
        <v>0</v>
      </c>
      <c r="CH155" s="134">
        <f>IF(ISBLANK(Governance_Clauses_by_Source!CE155),0,$G155)</f>
        <v>0</v>
      </c>
      <c r="CI155" s="134">
        <f>IF(ISBLANK(Governance_Clauses_by_Source!CF155),0,$G155)</f>
        <v>0</v>
      </c>
      <c r="CJ155" s="134">
        <f>IF(ISBLANK(Governance_Clauses_by_Source!CG155),0,$G155)</f>
        <v>0</v>
      </c>
      <c r="CK155" s="134">
        <f>IF(ISBLANK(Governance_Clauses_by_Source!CH155),0,$G155)</f>
        <v>0</v>
      </c>
      <c r="CL155" s="134">
        <f>IF(ISBLANK(Governance_Clauses_by_Source!CI155),0,$G155)</f>
        <v>0</v>
      </c>
      <c r="CM155" s="134">
        <f>IF(ISBLANK(Governance_Clauses_by_Source!CJ155),0,$G155)</f>
        <v>0</v>
      </c>
      <c r="CN155" s="134">
        <f>IF(ISBLANK(Governance_Clauses_by_Source!CK155),0,$G155)</f>
        <v>0</v>
      </c>
      <c r="CO155" s="134">
        <f>IF(ISBLANK(Governance_Clauses_by_Source!CL155),0,$G155)</f>
        <v>0</v>
      </c>
      <c r="CP155" s="134">
        <f>IF(ISBLANK(Governance_Clauses_by_Source!CM155),0,$G155)</f>
        <v>0</v>
      </c>
      <c r="CQ155" s="151">
        <f>IF(ISBLANK(Governance_Clauses_by_Source!CN155),0,$G155)</f>
        <v>0</v>
      </c>
    </row>
    <row r="156" spans="1:95">
      <c r="A156" s="2" t="s">
        <v>281</v>
      </c>
      <c r="B156" s="2" t="s">
        <v>573</v>
      </c>
      <c r="C156" s="2" t="s">
        <v>363</v>
      </c>
      <c r="D156" s="2" t="s">
        <v>618</v>
      </c>
      <c r="E156" s="2">
        <f t="shared" si="16"/>
        <v>2</v>
      </c>
      <c r="F156" s="2">
        <v>4</v>
      </c>
      <c r="G156" s="2">
        <f t="shared" si="20"/>
        <v>0.10191082802547771</v>
      </c>
      <c r="H156" s="3" t="s">
        <v>520</v>
      </c>
      <c r="I156" s="120">
        <f>IF(ISBLANK(Governance_Clauses_by_Source!F156),0,G156)</f>
        <v>0</v>
      </c>
      <c r="J156" s="134">
        <f>IF(ISBLANK(Governance_Clauses_by_Source!G156),0,$G156)</f>
        <v>0</v>
      </c>
      <c r="K156" s="134">
        <f>IF(ISBLANK(Governance_Clauses_by_Source!H156),0,$G156)</f>
        <v>0</v>
      </c>
      <c r="L156" s="134">
        <f>IF(ISBLANK(Governance_Clauses_by_Source!I156),0,$G156)</f>
        <v>0</v>
      </c>
      <c r="M156" s="134">
        <f>IF(ISBLANK(Governance_Clauses_by_Source!J156),0,$G156)</f>
        <v>0</v>
      </c>
      <c r="N156" s="134">
        <f>IF(ISBLANK(Governance_Clauses_by_Source!K156),0,$G156)</f>
        <v>0</v>
      </c>
      <c r="O156" s="134">
        <f>IF(ISBLANK(Governance_Clauses_by_Source!L156),0,$G156)</f>
        <v>0</v>
      </c>
      <c r="P156" s="134">
        <f>IF(ISBLANK(Governance_Clauses_by_Source!M156),0,$G156)</f>
        <v>0</v>
      </c>
      <c r="Q156" s="134">
        <f>IF(ISBLANK(Governance_Clauses_by_Source!N156),0,$G156)</f>
        <v>0</v>
      </c>
      <c r="R156" s="134">
        <f>IF(ISBLANK(Governance_Clauses_by_Source!O156),0,$G156)</f>
        <v>0</v>
      </c>
      <c r="S156" s="134">
        <f>IF(ISBLANK(Governance_Clauses_by_Source!P156),0,$G156)*5*5</f>
        <v>2.5477707006369426</v>
      </c>
      <c r="T156" s="134">
        <f>IF(ISBLANK(Governance_Clauses_by_Source!Q156),0,$G156)</f>
        <v>0</v>
      </c>
      <c r="U156" s="134">
        <f>IF(ISBLANK(Governance_Clauses_by_Source!R156),0,$G156)</f>
        <v>0</v>
      </c>
      <c r="V156" s="134">
        <f>IF(ISBLANK(Governance_Clauses_by_Source!S156),0,$G156)</f>
        <v>0</v>
      </c>
      <c r="W156" s="134">
        <f>IF(ISBLANK(Governance_Clauses_by_Source!T156),0,$G156)</f>
        <v>0</v>
      </c>
      <c r="X156" s="134">
        <f>IF(ISBLANK(Governance_Clauses_by_Source!U156),0,$G156)</f>
        <v>0</v>
      </c>
      <c r="Y156" s="134">
        <f>IF(ISBLANK(Governance_Clauses_by_Source!V156),0,$G156)</f>
        <v>0</v>
      </c>
      <c r="Z156" s="134">
        <f>IF(ISBLANK(Governance_Clauses_by_Source!W156),0,$G156)</f>
        <v>0</v>
      </c>
      <c r="AA156" s="134">
        <f>IF(ISBLANK(Governance_Clauses_by_Source!X156),0,$G156)</f>
        <v>0</v>
      </c>
      <c r="AB156" s="134">
        <f>IF(ISBLANK(Governance_Clauses_by_Source!Y156),0,$G156)</f>
        <v>0</v>
      </c>
      <c r="AC156" s="134">
        <f>IF(ISBLANK(Governance_Clauses_by_Source!Z156),0,$G156)</f>
        <v>0</v>
      </c>
      <c r="AD156" s="134">
        <f>IF(ISBLANK(Governance_Clauses_by_Source!AA156),0,$G156)</f>
        <v>0</v>
      </c>
      <c r="AE156" s="134">
        <f>IF(ISBLANK(Governance_Clauses_by_Source!AB156),0,$G156)</f>
        <v>0</v>
      </c>
      <c r="AF156" s="134">
        <f>IF(ISBLANK(Governance_Clauses_by_Source!AC156),0,$G156)</f>
        <v>0</v>
      </c>
      <c r="AG156" s="134">
        <f>IF(ISBLANK(Governance_Clauses_by_Source!AD156),0,$G156)</f>
        <v>0</v>
      </c>
      <c r="AH156" s="134">
        <f>IF(ISBLANK(Governance_Clauses_by_Source!AE156),0,$G156)</f>
        <v>0</v>
      </c>
      <c r="AI156" s="134">
        <f>IF(ISBLANK(Governance_Clauses_by_Source!AF156),0,$G156)</f>
        <v>0</v>
      </c>
      <c r="AJ156" s="134">
        <f>IF(ISBLANK(Governance_Clauses_by_Source!AG156),0,$G156)</f>
        <v>0</v>
      </c>
      <c r="AK156" s="134">
        <f>IF(ISBLANK(Governance_Clauses_by_Source!AH156),0,$G156)</f>
        <v>0</v>
      </c>
      <c r="AL156" s="134">
        <f>IF(ISBLANK(Governance_Clauses_by_Source!AI156),0,$G156)</f>
        <v>0</v>
      </c>
      <c r="AM156" s="134">
        <f>IF(ISBLANK(Governance_Clauses_by_Source!AJ156),0,$G156)</f>
        <v>0</v>
      </c>
      <c r="AN156" s="134">
        <f>IF(ISBLANK(Governance_Clauses_by_Source!AK156),0,$G156)</f>
        <v>0</v>
      </c>
      <c r="AO156" s="134">
        <f>IF(ISBLANK(Governance_Clauses_by_Source!AL156),0,$G156)</f>
        <v>0</v>
      </c>
      <c r="AP156" s="134">
        <f>IF(ISBLANK(Governance_Clauses_by_Source!AM156),0,$G156)</f>
        <v>0</v>
      </c>
      <c r="AQ156" s="134">
        <f>IF(ISBLANK(Governance_Clauses_by_Source!AN156),0,$G156)</f>
        <v>0</v>
      </c>
      <c r="AR156" s="134">
        <f>IF(ISBLANK(Governance_Clauses_by_Source!AO156),0,$G156)</f>
        <v>0</v>
      </c>
      <c r="AS156" s="134">
        <f>IF(ISBLANK(Governance_Clauses_by_Source!AP156),0,$G156)</f>
        <v>0</v>
      </c>
      <c r="AT156" s="134">
        <f>IF(ISBLANK(Governance_Clauses_by_Source!AQ156),0,$G156)</f>
        <v>0</v>
      </c>
      <c r="AU156" s="134">
        <f>IF(ISBLANK(Governance_Clauses_by_Source!AR156),0,$G156)</f>
        <v>0</v>
      </c>
      <c r="AV156" s="134">
        <f>IF(ISBLANK(Governance_Clauses_by_Source!AS156),0,$G156)</f>
        <v>0</v>
      </c>
      <c r="AW156" s="134">
        <f>IF(ISBLANK(Governance_Clauses_by_Source!AT156),0,$G156)</f>
        <v>0</v>
      </c>
      <c r="AX156" s="134">
        <f>IF(ISBLANK(Governance_Clauses_by_Source!AU156),0,$G156)</f>
        <v>0</v>
      </c>
      <c r="AY156" s="134">
        <f>IF(ISBLANK(Governance_Clauses_by_Source!AV156),0,$G156)</f>
        <v>0</v>
      </c>
      <c r="AZ156" s="134">
        <f>IF(ISBLANK(Governance_Clauses_by_Source!AW156),0,$G156)</f>
        <v>0</v>
      </c>
      <c r="BA156" s="134">
        <f>IF(ISBLANK(Governance_Clauses_by_Source!AX156),0,$G156)</f>
        <v>0</v>
      </c>
      <c r="BB156" s="134">
        <f>IF(ISBLANK(Governance_Clauses_by_Source!AY156),0,$G156)</f>
        <v>0</v>
      </c>
      <c r="BC156" s="134">
        <f>IF(ISBLANK(Governance_Clauses_by_Source!AZ156),0,$G156)</f>
        <v>0</v>
      </c>
      <c r="BD156" s="134">
        <f>IF(ISBLANK(Governance_Clauses_by_Source!BA156),0,$G156)</f>
        <v>0</v>
      </c>
      <c r="BE156" s="134">
        <f>IF(ISBLANK(Governance_Clauses_by_Source!BB156),0,$G156)</f>
        <v>0</v>
      </c>
      <c r="BF156" s="134">
        <f>IF(ISBLANK(Governance_Clauses_by_Source!BC156),0,$G156)</f>
        <v>0</v>
      </c>
      <c r="BG156" s="134">
        <f>IF(ISBLANK(Governance_Clauses_by_Source!BD156),0,$G156)</f>
        <v>0</v>
      </c>
      <c r="BH156" s="134">
        <f>IF(ISBLANK(Governance_Clauses_by_Source!BE156),0,$G156)</f>
        <v>0</v>
      </c>
      <c r="BI156" s="134">
        <f>IF(ISBLANK(Governance_Clauses_by_Source!BF156),0,$G156)</f>
        <v>0</v>
      </c>
      <c r="BJ156" s="134">
        <f>IF(ISBLANK(Governance_Clauses_by_Source!BG156),0,$G156)</f>
        <v>0</v>
      </c>
      <c r="BK156" s="134">
        <f>IF(ISBLANK(Governance_Clauses_by_Source!BH156),0,$G156)</f>
        <v>0</v>
      </c>
      <c r="BL156" s="134">
        <f>IF(ISBLANK(Governance_Clauses_by_Source!BI156),0,$G156)</f>
        <v>0</v>
      </c>
      <c r="BM156" s="134">
        <f>IF(ISBLANK(Governance_Clauses_by_Source!BJ156),0,$G156)</f>
        <v>0</v>
      </c>
      <c r="BN156" s="134">
        <f>IF(ISBLANK(Governance_Clauses_by_Source!BK156),0,$G156)</f>
        <v>0</v>
      </c>
      <c r="BO156" s="134">
        <f>IF(ISBLANK(Governance_Clauses_by_Source!BL156),0,$G156)</f>
        <v>0</v>
      </c>
      <c r="BP156" s="134">
        <f>IF(ISBLANK(Governance_Clauses_by_Source!BM156),0,$G156)</f>
        <v>0</v>
      </c>
      <c r="BQ156" s="134">
        <f>IF(ISBLANK(Governance_Clauses_by_Source!BN156),0,$G156)</f>
        <v>0</v>
      </c>
      <c r="BR156" s="134">
        <f>IF(ISBLANK(Governance_Clauses_by_Source!BO156),0,$G156)</f>
        <v>0</v>
      </c>
      <c r="BS156" s="134">
        <f>IF(ISBLANK(Governance_Clauses_by_Source!BP156),0,$G156)</f>
        <v>0</v>
      </c>
      <c r="BT156" s="134">
        <f>IF(ISBLANK(Governance_Clauses_by_Source!BQ156),0,$G156)</f>
        <v>0</v>
      </c>
      <c r="BU156" s="134">
        <f>IF(ISBLANK(Governance_Clauses_by_Source!BR156),0,$G156)</f>
        <v>0</v>
      </c>
      <c r="BV156" s="134">
        <f>IF(ISBLANK(Governance_Clauses_by_Source!BS156),0,$G156)</f>
        <v>0</v>
      </c>
      <c r="BW156" s="134">
        <f>IF(ISBLANK(Governance_Clauses_by_Source!BT156),0,$G156)</f>
        <v>0</v>
      </c>
      <c r="BX156" s="134">
        <f>IF(ISBLANK(Governance_Clauses_by_Source!BU156),0,$G156)</f>
        <v>0</v>
      </c>
      <c r="BY156" s="134">
        <f>IF(ISBLANK(Governance_Clauses_by_Source!BV156),0,$G156)</f>
        <v>0</v>
      </c>
      <c r="BZ156" s="134">
        <f>IF(ISBLANK(Governance_Clauses_by_Source!BW156),0,$G156)</f>
        <v>0</v>
      </c>
      <c r="CA156" s="134">
        <f>IF(ISBLANK(Governance_Clauses_by_Source!BX156),0,$G156)</f>
        <v>0</v>
      </c>
      <c r="CB156" s="134">
        <f>IF(ISBLANK(Governance_Clauses_by_Source!BY156),0,$G156)</f>
        <v>0</v>
      </c>
      <c r="CC156" s="134">
        <f>IF(ISBLANK(Governance_Clauses_by_Source!BZ156),0,$G156)</f>
        <v>0</v>
      </c>
      <c r="CD156" s="134">
        <f>IF(ISBLANK(Governance_Clauses_by_Source!CA156),0,$G156)*5*5</f>
        <v>2.5477707006369426</v>
      </c>
      <c r="CE156" s="134">
        <f>IF(ISBLANK(Governance_Clauses_by_Source!CB156),0,$G156)</f>
        <v>0</v>
      </c>
      <c r="CF156" s="134">
        <f>IF(ISBLANK(Governance_Clauses_by_Source!CC156),0,$G156)</f>
        <v>0</v>
      </c>
      <c r="CG156" s="134">
        <f>IF(ISBLANK(Governance_Clauses_by_Source!CD156),0,$G156)</f>
        <v>0</v>
      </c>
      <c r="CH156" s="134">
        <f>IF(ISBLANK(Governance_Clauses_by_Source!CE156),0,$G156)</f>
        <v>0</v>
      </c>
      <c r="CI156" s="134">
        <f>IF(ISBLANK(Governance_Clauses_by_Source!CF156),0,$G156)</f>
        <v>0</v>
      </c>
      <c r="CJ156" s="134">
        <f>IF(ISBLANK(Governance_Clauses_by_Source!CG156),0,$G156)</f>
        <v>0</v>
      </c>
      <c r="CK156" s="134">
        <f>IF(ISBLANK(Governance_Clauses_by_Source!CH156),0,$G156)</f>
        <v>0</v>
      </c>
      <c r="CL156" s="134">
        <f>IF(ISBLANK(Governance_Clauses_by_Source!CI156),0,$G156)</f>
        <v>0</v>
      </c>
      <c r="CM156" s="134">
        <f>IF(ISBLANK(Governance_Clauses_by_Source!CJ156),0,$G156)</f>
        <v>0</v>
      </c>
      <c r="CN156" s="134">
        <f>IF(ISBLANK(Governance_Clauses_by_Source!CK156),0,$G156)</f>
        <v>0</v>
      </c>
      <c r="CO156" s="134">
        <f>IF(ISBLANK(Governance_Clauses_by_Source!CL156),0,$G156)</f>
        <v>0</v>
      </c>
      <c r="CP156" s="134">
        <f>IF(ISBLANK(Governance_Clauses_by_Source!CM156),0,$G156)</f>
        <v>0</v>
      </c>
      <c r="CQ156" s="151">
        <f>IF(ISBLANK(Governance_Clauses_by_Source!CN156),0,$G156)</f>
        <v>0</v>
      </c>
    </row>
    <row r="157" spans="1:95">
      <c r="A157" s="2" t="s">
        <v>281</v>
      </c>
      <c r="B157" s="2" t="s">
        <v>573</v>
      </c>
      <c r="C157" s="2" t="s">
        <v>364</v>
      </c>
      <c r="D157" s="2" t="s">
        <v>618</v>
      </c>
      <c r="E157" s="2">
        <f t="shared" si="16"/>
        <v>3</v>
      </c>
      <c r="F157" s="2">
        <v>5</v>
      </c>
      <c r="G157" s="2">
        <f t="shared" si="20"/>
        <v>0.12738853503184713</v>
      </c>
      <c r="H157" s="3" t="s">
        <v>521</v>
      </c>
      <c r="I157" s="120">
        <f>IF(ISBLANK(Governance_Clauses_by_Source!F157),0,G157)</f>
        <v>0</v>
      </c>
      <c r="J157" s="134">
        <f>IF(ISBLANK(Governance_Clauses_by_Source!G157),0,$G157)</f>
        <v>0</v>
      </c>
      <c r="K157" s="134">
        <f>IF(ISBLANK(Governance_Clauses_by_Source!H157),0,$G157)</f>
        <v>0</v>
      </c>
      <c r="L157" s="134">
        <f>IF(ISBLANK(Governance_Clauses_by_Source!I157),0,$G157)</f>
        <v>0</v>
      </c>
      <c r="M157" s="134">
        <f>IF(ISBLANK(Governance_Clauses_by_Source!J157),0,$G157)</f>
        <v>0</v>
      </c>
      <c r="N157" s="134">
        <f>IF(ISBLANK(Governance_Clauses_by_Source!K157),0,$G157)</f>
        <v>0</v>
      </c>
      <c r="O157" s="134">
        <f>IF(ISBLANK(Governance_Clauses_by_Source!L157),0,$G157)</f>
        <v>0</v>
      </c>
      <c r="P157" s="134">
        <f>IF(ISBLANK(Governance_Clauses_by_Source!M157),0,$G157)</f>
        <v>0</v>
      </c>
      <c r="Q157" s="134">
        <f>IF(ISBLANK(Governance_Clauses_by_Source!N157),0,$G157)</f>
        <v>0</v>
      </c>
      <c r="R157" s="134">
        <f>IF(ISBLANK(Governance_Clauses_by_Source!O157),0,$G157)</f>
        <v>0</v>
      </c>
      <c r="S157" s="134">
        <f>IF(ISBLANK(Governance_Clauses_by_Source!P157),0,$G157)</f>
        <v>0</v>
      </c>
      <c r="T157" s="134">
        <f>IF(ISBLANK(Governance_Clauses_by_Source!Q157),0,$G157)</f>
        <v>0</v>
      </c>
      <c r="U157" s="134">
        <f>IF(ISBLANK(Governance_Clauses_by_Source!R157),0,$G157)</f>
        <v>0</v>
      </c>
      <c r="V157" s="134">
        <f>IF(ISBLANK(Governance_Clauses_by_Source!S157),0,$G157)</f>
        <v>0</v>
      </c>
      <c r="W157" s="134">
        <f>IF(ISBLANK(Governance_Clauses_by_Source!T157),0,$G157)</f>
        <v>0</v>
      </c>
      <c r="X157" s="134">
        <f>IF(ISBLANK(Governance_Clauses_by_Source!U157),0,$G157)</f>
        <v>0</v>
      </c>
      <c r="Y157" s="134">
        <f>IF(ISBLANK(Governance_Clauses_by_Source!V157),0,$G157)</f>
        <v>0</v>
      </c>
      <c r="Z157" s="134">
        <f>IF(ISBLANK(Governance_Clauses_by_Source!W157),0,$G157)</f>
        <v>0</v>
      </c>
      <c r="AA157" s="134">
        <f>IF(ISBLANK(Governance_Clauses_by_Source!X157),0,$G157)</f>
        <v>0</v>
      </c>
      <c r="AB157" s="134">
        <f>IF(ISBLANK(Governance_Clauses_by_Source!Y157),0,$G157)</f>
        <v>0</v>
      </c>
      <c r="AC157" s="134">
        <f>IF(ISBLANK(Governance_Clauses_by_Source!Z157),0,$G157)</f>
        <v>0</v>
      </c>
      <c r="AD157" s="134">
        <f>IF(ISBLANK(Governance_Clauses_by_Source!AA157),0,$G157)</f>
        <v>0</v>
      </c>
      <c r="AE157" s="134">
        <f>IF(ISBLANK(Governance_Clauses_by_Source!AB157),0,$G157)</f>
        <v>0</v>
      </c>
      <c r="AF157" s="134">
        <f>IF(ISBLANK(Governance_Clauses_by_Source!AC157),0,$G157)</f>
        <v>0</v>
      </c>
      <c r="AG157" s="134">
        <f>IF(ISBLANK(Governance_Clauses_by_Source!AD157),0,$G157)</f>
        <v>0</v>
      </c>
      <c r="AH157" s="134">
        <f>IF(ISBLANK(Governance_Clauses_by_Source!AE157),0,$G157)</f>
        <v>0</v>
      </c>
      <c r="AI157" s="134">
        <f>IF(ISBLANK(Governance_Clauses_by_Source!AF157),0,$G157)</f>
        <v>0</v>
      </c>
      <c r="AJ157" s="134">
        <f>IF(ISBLANK(Governance_Clauses_by_Source!AG157),0,$G157)</f>
        <v>0</v>
      </c>
      <c r="AK157" s="134">
        <f>IF(ISBLANK(Governance_Clauses_by_Source!AH157),0,$G157)</f>
        <v>0</v>
      </c>
      <c r="AL157" s="134">
        <f>IF(ISBLANK(Governance_Clauses_by_Source!AI157),0,$G157)</f>
        <v>0</v>
      </c>
      <c r="AM157" s="134">
        <f>IF(ISBLANK(Governance_Clauses_by_Source!AJ157),0,$G157)</f>
        <v>0</v>
      </c>
      <c r="AN157" s="134">
        <f>IF(ISBLANK(Governance_Clauses_by_Source!AK157),0,$G157)</f>
        <v>0</v>
      </c>
      <c r="AO157" s="134">
        <f>IF(ISBLANK(Governance_Clauses_by_Source!AL157),0,$G157)</f>
        <v>0</v>
      </c>
      <c r="AP157" s="134">
        <f>IF(ISBLANK(Governance_Clauses_by_Source!AM157),0,$G157)</f>
        <v>0</v>
      </c>
      <c r="AQ157" s="134">
        <f>IF(ISBLANK(Governance_Clauses_by_Source!AN157),0,$G157)</f>
        <v>0</v>
      </c>
      <c r="AR157" s="134">
        <f>IF(ISBLANK(Governance_Clauses_by_Source!AO157),0,$G157)</f>
        <v>0</v>
      </c>
      <c r="AS157" s="134">
        <f>IF(ISBLANK(Governance_Clauses_by_Source!AP157),0,$G157)</f>
        <v>0</v>
      </c>
      <c r="AT157" s="134">
        <f>IF(ISBLANK(Governance_Clauses_by_Source!AQ157),0,$G157)</f>
        <v>0</v>
      </c>
      <c r="AU157" s="134">
        <f>IF(ISBLANK(Governance_Clauses_by_Source!AR157),0,$G157)</f>
        <v>0</v>
      </c>
      <c r="AV157" s="134">
        <f>IF(ISBLANK(Governance_Clauses_by_Source!AS157),0,$G157)</f>
        <v>0</v>
      </c>
      <c r="AW157" s="134">
        <f>IF(ISBLANK(Governance_Clauses_by_Source!AT157),0,$G157)</f>
        <v>0</v>
      </c>
      <c r="AX157" s="134">
        <f>IF(ISBLANK(Governance_Clauses_by_Source!AU157),0,$G157)</f>
        <v>0</v>
      </c>
      <c r="AY157" s="134">
        <f>IF(ISBLANK(Governance_Clauses_by_Source!AV157),0,$G157)</f>
        <v>0</v>
      </c>
      <c r="AZ157" s="134">
        <f>IF(ISBLANK(Governance_Clauses_by_Source!AW157),0,$G157)</f>
        <v>0</v>
      </c>
      <c r="BA157" s="134">
        <f>IF(ISBLANK(Governance_Clauses_by_Source!AX157),0,$G157)</f>
        <v>0</v>
      </c>
      <c r="BB157" s="134">
        <f>IF(ISBLANK(Governance_Clauses_by_Source!AY157),0,$G157)</f>
        <v>0</v>
      </c>
      <c r="BC157" s="134">
        <f>IF(ISBLANK(Governance_Clauses_by_Source!AZ157),0,$G157)</f>
        <v>0</v>
      </c>
      <c r="BD157" s="134">
        <f>IF(ISBLANK(Governance_Clauses_by_Source!BA157),0,$G157)</f>
        <v>0</v>
      </c>
      <c r="BE157" s="134">
        <f>IF(ISBLANK(Governance_Clauses_by_Source!BB157),0,$G157)</f>
        <v>0</v>
      </c>
      <c r="BF157" s="134">
        <f>IF(ISBLANK(Governance_Clauses_by_Source!BC157),0,$G157)*0.5*0.5</f>
        <v>3.1847133757961783E-2</v>
      </c>
      <c r="BG157" s="134">
        <f>IF(ISBLANK(Governance_Clauses_by_Source!BD157),0,$G157)</f>
        <v>0</v>
      </c>
      <c r="BH157" s="134">
        <f>IF(ISBLANK(Governance_Clauses_by_Source!BE157),0,$G157)</f>
        <v>0</v>
      </c>
      <c r="BI157" s="134">
        <f>IF(ISBLANK(Governance_Clauses_by_Source!BF157),0,$G157)*3*3.5</f>
        <v>1.3375796178343951</v>
      </c>
      <c r="BJ157" s="134">
        <f>IF(ISBLANK(Governance_Clauses_by_Source!BG157),0,$G157)</f>
        <v>0</v>
      </c>
      <c r="BK157" s="134">
        <f>IF(ISBLANK(Governance_Clauses_by_Source!BH157),0,$G157)</f>
        <v>0</v>
      </c>
      <c r="BL157" s="134">
        <f>IF(ISBLANK(Governance_Clauses_by_Source!BI157),0,$G157)</f>
        <v>0</v>
      </c>
      <c r="BM157" s="134">
        <f>IF(ISBLANK(Governance_Clauses_by_Source!BJ157),0,$G157)</f>
        <v>0</v>
      </c>
      <c r="BN157" s="134">
        <f>IF(ISBLANK(Governance_Clauses_by_Source!BK157),0,$G157)</f>
        <v>0</v>
      </c>
      <c r="BO157" s="134">
        <f>IF(ISBLANK(Governance_Clauses_by_Source!BL157),0,$G157)</f>
        <v>0</v>
      </c>
      <c r="BP157" s="134">
        <f>IF(ISBLANK(Governance_Clauses_by_Source!BM157),0,$G157)</f>
        <v>0</v>
      </c>
      <c r="BQ157" s="134">
        <f>IF(ISBLANK(Governance_Clauses_by_Source!BN157),0,$G157)</f>
        <v>0</v>
      </c>
      <c r="BR157" s="134">
        <f>IF(ISBLANK(Governance_Clauses_by_Source!BO157),0,$G157)</f>
        <v>0</v>
      </c>
      <c r="BS157" s="134">
        <f>IF(ISBLANK(Governance_Clauses_by_Source!BP157),0,$G157)</f>
        <v>0</v>
      </c>
      <c r="BT157" s="134">
        <f>IF(ISBLANK(Governance_Clauses_by_Source!BQ157),0,$G157)</f>
        <v>0</v>
      </c>
      <c r="BU157" s="134">
        <f>IF(ISBLANK(Governance_Clauses_by_Source!BR157),0,$G157)</f>
        <v>0</v>
      </c>
      <c r="BV157" s="134">
        <f>IF(ISBLANK(Governance_Clauses_by_Source!BS157),0,$G157)</f>
        <v>0</v>
      </c>
      <c r="BW157" s="134">
        <f>IF(ISBLANK(Governance_Clauses_by_Source!BT157),0,$G157)</f>
        <v>0</v>
      </c>
      <c r="BX157" s="134">
        <f>IF(ISBLANK(Governance_Clauses_by_Source!BU157),0,$G157)</f>
        <v>0</v>
      </c>
      <c r="BY157" s="134">
        <f>IF(ISBLANK(Governance_Clauses_by_Source!BV157),0,$G157)</f>
        <v>0</v>
      </c>
      <c r="BZ157" s="134">
        <f>IF(ISBLANK(Governance_Clauses_by_Source!BW157),0,$G157)</f>
        <v>0</v>
      </c>
      <c r="CA157" s="134">
        <f>IF(ISBLANK(Governance_Clauses_by_Source!BX157),0,$G157)</f>
        <v>0</v>
      </c>
      <c r="CB157" s="134">
        <f>IF(ISBLANK(Governance_Clauses_by_Source!BY157),0,$G157)</f>
        <v>0</v>
      </c>
      <c r="CC157" s="134">
        <f>IF(ISBLANK(Governance_Clauses_by_Source!BZ157),0,$G157)</f>
        <v>0</v>
      </c>
      <c r="CD157" s="134">
        <f>IF(ISBLANK(Governance_Clauses_by_Source!CA157),0,$G157)*3*3</f>
        <v>1.1464968152866244</v>
      </c>
      <c r="CE157" s="134">
        <f>IF(ISBLANK(Governance_Clauses_by_Source!CB157),0,$G157)</f>
        <v>0</v>
      </c>
      <c r="CF157" s="134">
        <f>IF(ISBLANK(Governance_Clauses_by_Source!CC157),0,$G157)</f>
        <v>0</v>
      </c>
      <c r="CG157" s="134">
        <f>IF(ISBLANK(Governance_Clauses_by_Source!CD157),0,$G157)</f>
        <v>0</v>
      </c>
      <c r="CH157" s="134">
        <f>IF(ISBLANK(Governance_Clauses_by_Source!CE157),0,$G157)</f>
        <v>0</v>
      </c>
      <c r="CI157" s="134">
        <f>IF(ISBLANK(Governance_Clauses_by_Source!CF157),0,$G157)</f>
        <v>0</v>
      </c>
      <c r="CJ157" s="134">
        <f>IF(ISBLANK(Governance_Clauses_by_Source!CG157),0,$G157)</f>
        <v>0</v>
      </c>
      <c r="CK157" s="134">
        <f>IF(ISBLANK(Governance_Clauses_by_Source!CH157),0,$G157)</f>
        <v>0</v>
      </c>
      <c r="CL157" s="134">
        <f>IF(ISBLANK(Governance_Clauses_by_Source!CI157),0,$G157)</f>
        <v>0</v>
      </c>
      <c r="CM157" s="134">
        <f>IF(ISBLANK(Governance_Clauses_by_Source!CJ157),0,$G157)</f>
        <v>0</v>
      </c>
      <c r="CN157" s="134">
        <f>IF(ISBLANK(Governance_Clauses_by_Source!CK157),0,$G157)</f>
        <v>0</v>
      </c>
      <c r="CO157" s="134">
        <f>IF(ISBLANK(Governance_Clauses_by_Source!CL157),0,$G157)</f>
        <v>0</v>
      </c>
      <c r="CP157" s="134">
        <f>IF(ISBLANK(Governance_Clauses_by_Source!CM157),0,$G157)</f>
        <v>0</v>
      </c>
      <c r="CQ157" s="151">
        <f>IF(ISBLANK(Governance_Clauses_by_Source!CN157),0,$G157)</f>
        <v>0</v>
      </c>
    </row>
    <row r="158" spans="1:95">
      <c r="A158" s="2" t="s">
        <v>281</v>
      </c>
      <c r="B158" s="2" t="s">
        <v>573</v>
      </c>
      <c r="C158" s="2" t="s">
        <v>363</v>
      </c>
      <c r="D158" s="2" t="s">
        <v>618</v>
      </c>
      <c r="E158" s="2">
        <f t="shared" si="16"/>
        <v>2</v>
      </c>
      <c r="F158" s="2">
        <v>3</v>
      </c>
      <c r="G158" s="2">
        <f t="shared" si="20"/>
        <v>7.6433121019108277E-2</v>
      </c>
      <c r="H158" s="3" t="s">
        <v>522</v>
      </c>
      <c r="I158" s="120">
        <f>IF(ISBLANK(Governance_Clauses_by_Source!F158),0,G158)</f>
        <v>0</v>
      </c>
      <c r="J158" s="134">
        <f>IF(ISBLANK(Governance_Clauses_by_Source!G158),0,$G158)</f>
        <v>0</v>
      </c>
      <c r="K158" s="134">
        <f>IF(ISBLANK(Governance_Clauses_by_Source!H158),0,$G158)</f>
        <v>0</v>
      </c>
      <c r="L158" s="134">
        <f>IF(ISBLANK(Governance_Clauses_by_Source!I158),0,$G158)</f>
        <v>0</v>
      </c>
      <c r="M158" s="134">
        <f>IF(ISBLANK(Governance_Clauses_by_Source!J158),0,$G158)</f>
        <v>0</v>
      </c>
      <c r="N158" s="134">
        <f>IF(ISBLANK(Governance_Clauses_by_Source!K158),0,$G158)</f>
        <v>0</v>
      </c>
      <c r="O158" s="134">
        <f>IF(ISBLANK(Governance_Clauses_by_Source!L158),0,$G158)</f>
        <v>0</v>
      </c>
      <c r="P158" s="134">
        <f>IF(ISBLANK(Governance_Clauses_by_Source!M158),0,$G158)</f>
        <v>0</v>
      </c>
      <c r="Q158" s="134">
        <f>IF(ISBLANK(Governance_Clauses_by_Source!N158),0,$G158)</f>
        <v>0</v>
      </c>
      <c r="R158" s="134">
        <f>IF(ISBLANK(Governance_Clauses_by_Source!O158),0,$G158)</f>
        <v>0</v>
      </c>
      <c r="S158" s="134">
        <f>IF(ISBLANK(Governance_Clauses_by_Source!P158),0,$G158)*3*3</f>
        <v>0.68789808917197459</v>
      </c>
      <c r="T158" s="134">
        <f>IF(ISBLANK(Governance_Clauses_by_Source!Q158),0,$G158)</f>
        <v>0</v>
      </c>
      <c r="U158" s="134">
        <f>IF(ISBLANK(Governance_Clauses_by_Source!R158),0,$G158)</f>
        <v>0</v>
      </c>
      <c r="V158" s="134">
        <f>IF(ISBLANK(Governance_Clauses_by_Source!S158),0,$G158)</f>
        <v>0</v>
      </c>
      <c r="W158" s="134">
        <f>IF(ISBLANK(Governance_Clauses_by_Source!T158),0,$G158)</f>
        <v>0</v>
      </c>
      <c r="X158" s="134">
        <f>IF(ISBLANK(Governance_Clauses_by_Source!U158),0,$G158)</f>
        <v>0</v>
      </c>
      <c r="Y158" s="134">
        <f>IF(ISBLANK(Governance_Clauses_by_Source!V158),0,$G158)</f>
        <v>0</v>
      </c>
      <c r="Z158" s="134">
        <f>IF(ISBLANK(Governance_Clauses_by_Source!W158),0,$G158)</f>
        <v>0</v>
      </c>
      <c r="AA158" s="134">
        <f>IF(ISBLANK(Governance_Clauses_by_Source!X158),0,$G158)</f>
        <v>0</v>
      </c>
      <c r="AB158" s="134">
        <f>IF(ISBLANK(Governance_Clauses_by_Source!Y158),0,$G158)</f>
        <v>0</v>
      </c>
      <c r="AC158" s="134">
        <f>IF(ISBLANK(Governance_Clauses_by_Source!Z158),0,$G158)</f>
        <v>0</v>
      </c>
      <c r="AD158" s="134">
        <f>IF(ISBLANK(Governance_Clauses_by_Source!AA158),0,$G158)</f>
        <v>0</v>
      </c>
      <c r="AE158" s="134">
        <f>IF(ISBLANK(Governance_Clauses_by_Source!AB158),0,$G158)</f>
        <v>0</v>
      </c>
      <c r="AF158" s="134">
        <f>IF(ISBLANK(Governance_Clauses_by_Source!AC158),0,$G158)</f>
        <v>0</v>
      </c>
      <c r="AG158" s="134">
        <f>IF(ISBLANK(Governance_Clauses_by_Source!AD158),0,$G158)</f>
        <v>0</v>
      </c>
      <c r="AH158" s="134">
        <f>IF(ISBLANK(Governance_Clauses_by_Source!AE158),0,$G158)</f>
        <v>0</v>
      </c>
      <c r="AI158" s="134">
        <f>IF(ISBLANK(Governance_Clauses_by_Source!AF158),0,$G158)</f>
        <v>0</v>
      </c>
      <c r="AJ158" s="134">
        <f>IF(ISBLANK(Governance_Clauses_by_Source!AG158),0,$G158)</f>
        <v>0</v>
      </c>
      <c r="AK158" s="134">
        <f>IF(ISBLANK(Governance_Clauses_by_Source!AH158),0,$G158)</f>
        <v>0</v>
      </c>
      <c r="AL158" s="134">
        <f>IF(ISBLANK(Governance_Clauses_by_Source!AI158),0,$G158)</f>
        <v>0</v>
      </c>
      <c r="AM158" s="134">
        <f>IF(ISBLANK(Governance_Clauses_by_Source!AJ158),0,$G158)</f>
        <v>0</v>
      </c>
      <c r="AN158" s="134">
        <f>IF(ISBLANK(Governance_Clauses_by_Source!AK158),0,$G158)</f>
        <v>0</v>
      </c>
      <c r="AO158" s="134">
        <f>IF(ISBLANK(Governance_Clauses_by_Source!AL158),0,$G158)</f>
        <v>0</v>
      </c>
      <c r="AP158" s="134">
        <f>IF(ISBLANK(Governance_Clauses_by_Source!AM158),0,$G158)</f>
        <v>0</v>
      </c>
      <c r="AQ158" s="134">
        <f>IF(ISBLANK(Governance_Clauses_by_Source!AN158),0,$G158)</f>
        <v>0</v>
      </c>
      <c r="AR158" s="134">
        <f>IF(ISBLANK(Governance_Clauses_by_Source!AO158),0,$G158)</f>
        <v>0</v>
      </c>
      <c r="AS158" s="134">
        <f>IF(ISBLANK(Governance_Clauses_by_Source!AP158),0,$G158)</f>
        <v>0</v>
      </c>
      <c r="AT158" s="134">
        <f>IF(ISBLANK(Governance_Clauses_by_Source!AQ158),0,$G158)</f>
        <v>0</v>
      </c>
      <c r="AU158" s="134">
        <f>IF(ISBLANK(Governance_Clauses_by_Source!AR158),0,$G158)</f>
        <v>0</v>
      </c>
      <c r="AV158" s="134">
        <f>IF(ISBLANK(Governance_Clauses_by_Source!AS158),0,$G158)</f>
        <v>0</v>
      </c>
      <c r="AW158" s="134">
        <f>IF(ISBLANK(Governance_Clauses_by_Source!AT158),0,$G158)</f>
        <v>0</v>
      </c>
      <c r="AX158" s="134">
        <f>IF(ISBLANK(Governance_Clauses_by_Source!AU158),0,$G158)</f>
        <v>0</v>
      </c>
      <c r="AY158" s="134">
        <f>IF(ISBLANK(Governance_Clauses_by_Source!AV158),0,$G158)</f>
        <v>0</v>
      </c>
      <c r="AZ158" s="134">
        <f>IF(ISBLANK(Governance_Clauses_by_Source!AW158),0,$G158)</f>
        <v>0</v>
      </c>
      <c r="BA158" s="134">
        <f>IF(ISBLANK(Governance_Clauses_by_Source!AX158),0,$G158)</f>
        <v>0</v>
      </c>
      <c r="BB158" s="134">
        <f>IF(ISBLANK(Governance_Clauses_by_Source!AY158),0,$G158)</f>
        <v>0</v>
      </c>
      <c r="BC158" s="134">
        <f>IF(ISBLANK(Governance_Clauses_by_Source!AZ158),0,$G158)</f>
        <v>0</v>
      </c>
      <c r="BD158" s="134">
        <f>IF(ISBLANK(Governance_Clauses_by_Source!BA158),0,$G158)</f>
        <v>0</v>
      </c>
      <c r="BE158" s="134">
        <f>IF(ISBLANK(Governance_Clauses_by_Source!BB158),0,$G158)</f>
        <v>0</v>
      </c>
      <c r="BF158" s="134">
        <f>IF(ISBLANK(Governance_Clauses_by_Source!BC158),0,$G158)</f>
        <v>0</v>
      </c>
      <c r="BG158" s="134">
        <f>IF(ISBLANK(Governance_Clauses_by_Source!BD158),0,$G158)</f>
        <v>0</v>
      </c>
      <c r="BH158" s="134">
        <f>IF(ISBLANK(Governance_Clauses_by_Source!BE158),0,$G158)</f>
        <v>0</v>
      </c>
      <c r="BI158" s="134">
        <f>IF(ISBLANK(Governance_Clauses_by_Source!BF158),0,$G158)</f>
        <v>0</v>
      </c>
      <c r="BJ158" s="134">
        <f>IF(ISBLANK(Governance_Clauses_by_Source!BG158),0,$G158)</f>
        <v>0</v>
      </c>
      <c r="BK158" s="134">
        <f>IF(ISBLANK(Governance_Clauses_by_Source!BH158),0,$G158)</f>
        <v>0</v>
      </c>
      <c r="BL158" s="134">
        <f>IF(ISBLANK(Governance_Clauses_by_Source!BI158),0,$G158)</f>
        <v>0</v>
      </c>
      <c r="BM158" s="134">
        <f>IF(ISBLANK(Governance_Clauses_by_Source!BJ158),0,$G158)</f>
        <v>0</v>
      </c>
      <c r="BN158" s="134">
        <f>IF(ISBLANK(Governance_Clauses_by_Source!BK158),0,$G158)</f>
        <v>0</v>
      </c>
      <c r="BO158" s="134">
        <f>IF(ISBLANK(Governance_Clauses_by_Source!BL158),0,$G158)</f>
        <v>0</v>
      </c>
      <c r="BP158" s="134">
        <f>IF(ISBLANK(Governance_Clauses_by_Source!BM158),0,$G158)</f>
        <v>0</v>
      </c>
      <c r="BQ158" s="134">
        <f>IF(ISBLANK(Governance_Clauses_by_Source!BN158),0,$G158)</f>
        <v>0</v>
      </c>
      <c r="BR158" s="134">
        <f>IF(ISBLANK(Governance_Clauses_by_Source!BO158),0,$G158)</f>
        <v>0</v>
      </c>
      <c r="BS158" s="134">
        <f>IF(ISBLANK(Governance_Clauses_by_Source!BP158),0,$G158)</f>
        <v>0</v>
      </c>
      <c r="BT158" s="134">
        <f>IF(ISBLANK(Governance_Clauses_by_Source!BQ158),0,$G158)</f>
        <v>0</v>
      </c>
      <c r="BU158" s="134">
        <f>IF(ISBLANK(Governance_Clauses_by_Source!BR158),0,$G158)</f>
        <v>0</v>
      </c>
      <c r="BV158" s="134">
        <f>IF(ISBLANK(Governance_Clauses_by_Source!BS158),0,$G158)</f>
        <v>0</v>
      </c>
      <c r="BW158" s="134">
        <f>IF(ISBLANK(Governance_Clauses_by_Source!BT158),0,$G158)</f>
        <v>0</v>
      </c>
      <c r="BX158" s="134">
        <f>IF(ISBLANK(Governance_Clauses_by_Source!BU158),0,$G158)</f>
        <v>0</v>
      </c>
      <c r="BY158" s="134">
        <f>IF(ISBLANK(Governance_Clauses_by_Source!BV158),0,$G158)</f>
        <v>0</v>
      </c>
      <c r="BZ158" s="134">
        <f>IF(ISBLANK(Governance_Clauses_by_Source!BW158),0,$G158)</f>
        <v>0</v>
      </c>
      <c r="CA158" s="134">
        <f>IF(ISBLANK(Governance_Clauses_by_Source!BX158),0,$G158)</f>
        <v>0</v>
      </c>
      <c r="CB158" s="134">
        <f>IF(ISBLANK(Governance_Clauses_by_Source!BY158),0,$G158)</f>
        <v>0</v>
      </c>
      <c r="CC158" s="134">
        <f>IF(ISBLANK(Governance_Clauses_by_Source!BZ158),0,$G158)</f>
        <v>0</v>
      </c>
      <c r="CD158" s="134">
        <f>IF(ISBLANK(Governance_Clauses_by_Source!CA158),0,$G158)*2*2</f>
        <v>0.30573248407643311</v>
      </c>
      <c r="CE158" s="134">
        <f>IF(ISBLANK(Governance_Clauses_by_Source!CB158),0,$G158)</f>
        <v>0</v>
      </c>
      <c r="CF158" s="134">
        <f>IF(ISBLANK(Governance_Clauses_by_Source!CC158),0,$G158)</f>
        <v>0</v>
      </c>
      <c r="CG158" s="134">
        <f>IF(ISBLANK(Governance_Clauses_by_Source!CD158),0,$G158)</f>
        <v>0</v>
      </c>
      <c r="CH158" s="134">
        <f>IF(ISBLANK(Governance_Clauses_by_Source!CE158),0,$G158)</f>
        <v>0</v>
      </c>
      <c r="CI158" s="134">
        <f>IF(ISBLANK(Governance_Clauses_by_Source!CF158),0,$G158)</f>
        <v>0</v>
      </c>
      <c r="CJ158" s="134">
        <f>IF(ISBLANK(Governance_Clauses_by_Source!CG158),0,$G158)</f>
        <v>0</v>
      </c>
      <c r="CK158" s="134">
        <f>IF(ISBLANK(Governance_Clauses_by_Source!CH158),0,$G158)</f>
        <v>0</v>
      </c>
      <c r="CL158" s="134">
        <f>IF(ISBLANK(Governance_Clauses_by_Source!CI158),0,$G158)</f>
        <v>0</v>
      </c>
      <c r="CM158" s="134">
        <f>IF(ISBLANK(Governance_Clauses_by_Source!CJ158),0,$G158)</f>
        <v>0</v>
      </c>
      <c r="CN158" s="134">
        <f>IF(ISBLANK(Governance_Clauses_by_Source!CK158),0,$G158)</f>
        <v>0</v>
      </c>
      <c r="CO158" s="134">
        <f>IF(ISBLANK(Governance_Clauses_by_Source!CL158),0,$G158)</f>
        <v>0</v>
      </c>
      <c r="CP158" s="134">
        <f>IF(ISBLANK(Governance_Clauses_by_Source!CM158),0,$G158)</f>
        <v>0</v>
      </c>
      <c r="CQ158" s="151">
        <f>IF(ISBLANK(Governance_Clauses_by_Source!CN158),0,$G158)</f>
        <v>0</v>
      </c>
    </row>
    <row r="159" spans="1:95">
      <c r="A159" s="2" t="s">
        <v>281</v>
      </c>
      <c r="B159" s="2" t="s">
        <v>573</v>
      </c>
      <c r="C159" s="2" t="s">
        <v>363</v>
      </c>
      <c r="D159" s="2" t="s">
        <v>618</v>
      </c>
      <c r="E159" s="2">
        <f t="shared" si="16"/>
        <v>2</v>
      </c>
      <c r="F159" s="2">
        <v>5</v>
      </c>
      <c r="G159" s="2">
        <f t="shared" si="20"/>
        <v>0.12738853503184713</v>
      </c>
      <c r="H159" s="3" t="s">
        <v>523</v>
      </c>
      <c r="I159" s="120">
        <f>IF(ISBLANK(Governance_Clauses_by_Source!F159),0,G159)</f>
        <v>0</v>
      </c>
      <c r="J159" s="134">
        <f>IF(ISBLANK(Governance_Clauses_by_Source!G159),0,$G159)</f>
        <v>0</v>
      </c>
      <c r="K159" s="134">
        <f>IF(ISBLANK(Governance_Clauses_by_Source!H159),0,$G159)</f>
        <v>0</v>
      </c>
      <c r="L159" s="134">
        <f>IF(ISBLANK(Governance_Clauses_by_Source!I159),0,$G159)</f>
        <v>0</v>
      </c>
      <c r="M159" s="134">
        <f>IF(ISBLANK(Governance_Clauses_by_Source!J159),0,$G159)</f>
        <v>0</v>
      </c>
      <c r="N159" s="134">
        <f>IF(ISBLANK(Governance_Clauses_by_Source!K159),0,$G159)</f>
        <v>0</v>
      </c>
      <c r="O159" s="134">
        <f>IF(ISBLANK(Governance_Clauses_by_Source!L159),0,$G159)</f>
        <v>0</v>
      </c>
      <c r="P159" s="134">
        <f>IF(ISBLANK(Governance_Clauses_by_Source!M159),0,$G159)</f>
        <v>0</v>
      </c>
      <c r="Q159" s="134">
        <f>IF(ISBLANK(Governance_Clauses_by_Source!N159),0,$G159)</f>
        <v>0</v>
      </c>
      <c r="R159" s="134">
        <f>IF(ISBLANK(Governance_Clauses_by_Source!O159),0,$G159)</f>
        <v>0</v>
      </c>
      <c r="S159" s="134">
        <f>IF(ISBLANK(Governance_Clauses_by_Source!P159),0,$G159)*3*3</f>
        <v>1.1464968152866244</v>
      </c>
      <c r="T159" s="134">
        <f>IF(ISBLANK(Governance_Clauses_by_Source!Q159),0,$G159)</f>
        <v>0</v>
      </c>
      <c r="U159" s="134">
        <f>IF(ISBLANK(Governance_Clauses_by_Source!R159),0,$G159)</f>
        <v>0</v>
      </c>
      <c r="V159" s="134">
        <f>IF(ISBLANK(Governance_Clauses_by_Source!S159),0,$G159)</f>
        <v>0</v>
      </c>
      <c r="W159" s="134">
        <f>IF(ISBLANK(Governance_Clauses_by_Source!T159),0,$G159)</f>
        <v>0</v>
      </c>
      <c r="X159" s="134">
        <f>IF(ISBLANK(Governance_Clauses_by_Source!U159),0,$G159)</f>
        <v>0</v>
      </c>
      <c r="Y159" s="134">
        <f>IF(ISBLANK(Governance_Clauses_by_Source!V159),0,$G159)</f>
        <v>0</v>
      </c>
      <c r="Z159" s="134">
        <f>IF(ISBLANK(Governance_Clauses_by_Source!W159),0,$G159)</f>
        <v>0</v>
      </c>
      <c r="AA159" s="134">
        <f>IF(ISBLANK(Governance_Clauses_by_Source!X159),0,$G159)</f>
        <v>0</v>
      </c>
      <c r="AB159" s="134">
        <f>IF(ISBLANK(Governance_Clauses_by_Source!Y159),0,$G159)</f>
        <v>0</v>
      </c>
      <c r="AC159" s="134">
        <f>IF(ISBLANK(Governance_Clauses_by_Source!Z159),0,$G159)</f>
        <v>0</v>
      </c>
      <c r="AD159" s="134">
        <f>IF(ISBLANK(Governance_Clauses_by_Source!AA159),0,$G159)</f>
        <v>0</v>
      </c>
      <c r="AE159" s="134">
        <f>IF(ISBLANK(Governance_Clauses_by_Source!AB159),0,$G159)</f>
        <v>0</v>
      </c>
      <c r="AF159" s="134">
        <f>IF(ISBLANK(Governance_Clauses_by_Source!AC159),0,$G159)</f>
        <v>0</v>
      </c>
      <c r="AG159" s="134">
        <f>IF(ISBLANK(Governance_Clauses_by_Source!AD159),0,$G159)</f>
        <v>0</v>
      </c>
      <c r="AH159" s="134">
        <f>IF(ISBLANK(Governance_Clauses_by_Source!AE159),0,$G159)</f>
        <v>0</v>
      </c>
      <c r="AI159" s="134">
        <f>IF(ISBLANK(Governance_Clauses_by_Source!AF159),0,$G159)</f>
        <v>0</v>
      </c>
      <c r="AJ159" s="134">
        <f>IF(ISBLANK(Governance_Clauses_by_Source!AG159),0,$G159)</f>
        <v>0</v>
      </c>
      <c r="AK159" s="134">
        <f>IF(ISBLANK(Governance_Clauses_by_Source!AH159),0,$G159)</f>
        <v>0</v>
      </c>
      <c r="AL159" s="134">
        <f>IF(ISBLANK(Governance_Clauses_by_Source!AI159),0,$G159)</f>
        <v>0</v>
      </c>
      <c r="AM159" s="134">
        <f>IF(ISBLANK(Governance_Clauses_by_Source!AJ159),0,$G159)</f>
        <v>0</v>
      </c>
      <c r="AN159" s="134">
        <f>IF(ISBLANK(Governance_Clauses_by_Source!AK159),0,$G159)</f>
        <v>0</v>
      </c>
      <c r="AO159" s="134">
        <f>IF(ISBLANK(Governance_Clauses_by_Source!AL159),0,$G159)</f>
        <v>0</v>
      </c>
      <c r="AP159" s="134">
        <f>IF(ISBLANK(Governance_Clauses_by_Source!AM159),0,$G159)</f>
        <v>0</v>
      </c>
      <c r="AQ159" s="134">
        <f>IF(ISBLANK(Governance_Clauses_by_Source!AN159),0,$G159)</f>
        <v>0</v>
      </c>
      <c r="AR159" s="134">
        <f>IF(ISBLANK(Governance_Clauses_by_Source!AO159),0,$G159)</f>
        <v>0</v>
      </c>
      <c r="AS159" s="134">
        <f>IF(ISBLANK(Governance_Clauses_by_Source!AP159),0,$G159)</f>
        <v>0</v>
      </c>
      <c r="AT159" s="134">
        <f>IF(ISBLANK(Governance_Clauses_by_Source!AQ159),0,$G159)</f>
        <v>0</v>
      </c>
      <c r="AU159" s="134">
        <f>IF(ISBLANK(Governance_Clauses_by_Source!AR159),0,$G159)</f>
        <v>0</v>
      </c>
      <c r="AV159" s="134">
        <f>IF(ISBLANK(Governance_Clauses_by_Source!AS159),0,$G159)</f>
        <v>0</v>
      </c>
      <c r="AW159" s="134">
        <f>IF(ISBLANK(Governance_Clauses_by_Source!AT159),0,$G159)</f>
        <v>0</v>
      </c>
      <c r="AX159" s="134">
        <f>IF(ISBLANK(Governance_Clauses_by_Source!AU159),0,$G159)</f>
        <v>0</v>
      </c>
      <c r="AY159" s="134">
        <f>IF(ISBLANK(Governance_Clauses_by_Source!AV159),0,$G159)</f>
        <v>0</v>
      </c>
      <c r="AZ159" s="134">
        <f>IF(ISBLANK(Governance_Clauses_by_Source!AW159),0,$G159)</f>
        <v>0</v>
      </c>
      <c r="BA159" s="134">
        <f>IF(ISBLANK(Governance_Clauses_by_Source!AX159),0,$G159)</f>
        <v>0</v>
      </c>
      <c r="BB159" s="134">
        <f>IF(ISBLANK(Governance_Clauses_by_Source!AY159),0,$G159)</f>
        <v>0</v>
      </c>
      <c r="BC159" s="134">
        <f>IF(ISBLANK(Governance_Clauses_by_Source!AZ159),0,$G159)</f>
        <v>0</v>
      </c>
      <c r="BD159" s="134">
        <f>IF(ISBLANK(Governance_Clauses_by_Source!BA159),0,$G159)</f>
        <v>0</v>
      </c>
      <c r="BE159" s="134">
        <f>IF(ISBLANK(Governance_Clauses_by_Source!BB159),0,$G159)</f>
        <v>0</v>
      </c>
      <c r="BF159" s="134">
        <f>IF(ISBLANK(Governance_Clauses_by_Source!BC159),0,$G159)</f>
        <v>0</v>
      </c>
      <c r="BG159" s="134">
        <f>IF(ISBLANK(Governance_Clauses_by_Source!BD159),0,$G159)</f>
        <v>0</v>
      </c>
      <c r="BH159" s="134">
        <f>IF(ISBLANK(Governance_Clauses_by_Source!BE159),0,$G159)</f>
        <v>0</v>
      </c>
      <c r="BI159" s="134">
        <f>IF(ISBLANK(Governance_Clauses_by_Source!BF159),0,$G159)</f>
        <v>0</v>
      </c>
      <c r="BJ159" s="134">
        <f>IF(ISBLANK(Governance_Clauses_by_Source!BG159),0,$G159)</f>
        <v>0</v>
      </c>
      <c r="BK159" s="134">
        <f>IF(ISBLANK(Governance_Clauses_by_Source!BH159),0,$G159)</f>
        <v>0</v>
      </c>
      <c r="BL159" s="134">
        <f>IF(ISBLANK(Governance_Clauses_by_Source!BI159),0,$G159)</f>
        <v>0</v>
      </c>
      <c r="BM159" s="134">
        <f>IF(ISBLANK(Governance_Clauses_by_Source!BJ159),0,$G159)</f>
        <v>0</v>
      </c>
      <c r="BN159" s="134">
        <f>IF(ISBLANK(Governance_Clauses_by_Source!BK159),0,$G159)</f>
        <v>0</v>
      </c>
      <c r="BO159" s="134">
        <f>IF(ISBLANK(Governance_Clauses_by_Source!BL159),0,$G159)</f>
        <v>0</v>
      </c>
      <c r="BP159" s="134">
        <f>IF(ISBLANK(Governance_Clauses_by_Source!BM159),0,$G159)</f>
        <v>0</v>
      </c>
      <c r="BQ159" s="134">
        <f>IF(ISBLANK(Governance_Clauses_by_Source!BN159),0,$G159)</f>
        <v>0</v>
      </c>
      <c r="BR159" s="134">
        <f>IF(ISBLANK(Governance_Clauses_by_Source!BO159),0,$G159)</f>
        <v>0</v>
      </c>
      <c r="BS159" s="134">
        <f>IF(ISBLANK(Governance_Clauses_by_Source!BP159),0,$G159)</f>
        <v>0</v>
      </c>
      <c r="BT159" s="134">
        <f>IF(ISBLANK(Governance_Clauses_by_Source!BQ159),0,$G159)</f>
        <v>0</v>
      </c>
      <c r="BU159" s="134">
        <f>IF(ISBLANK(Governance_Clauses_by_Source!BR159),0,$G159)</f>
        <v>0</v>
      </c>
      <c r="BV159" s="134">
        <f>IF(ISBLANK(Governance_Clauses_by_Source!BS159),0,$G159)</f>
        <v>0</v>
      </c>
      <c r="BW159" s="134">
        <f>IF(ISBLANK(Governance_Clauses_by_Source!BT159),0,$G159)</f>
        <v>0</v>
      </c>
      <c r="BX159" s="134">
        <f>IF(ISBLANK(Governance_Clauses_by_Source!BU159),0,$G159)</f>
        <v>0</v>
      </c>
      <c r="BY159" s="134">
        <f>IF(ISBLANK(Governance_Clauses_by_Source!BV159),0,$G159)</f>
        <v>0</v>
      </c>
      <c r="BZ159" s="134">
        <f>IF(ISBLANK(Governance_Clauses_by_Source!BW159),0,$G159)</f>
        <v>0</v>
      </c>
      <c r="CA159" s="134">
        <f>IF(ISBLANK(Governance_Clauses_by_Source!BX159),0,$G159)</f>
        <v>0</v>
      </c>
      <c r="CB159" s="134">
        <f>IF(ISBLANK(Governance_Clauses_by_Source!BY159),0,$G159)</f>
        <v>0</v>
      </c>
      <c r="CC159" s="134">
        <f>IF(ISBLANK(Governance_Clauses_by_Source!BZ159),0,$G159)</f>
        <v>0</v>
      </c>
      <c r="CD159" s="134">
        <f>IF(ISBLANK(Governance_Clauses_by_Source!CA159),0,$G159)*4*4</f>
        <v>2.0382165605095541</v>
      </c>
      <c r="CE159" s="134">
        <f>IF(ISBLANK(Governance_Clauses_by_Source!CB159),0,$G159)</f>
        <v>0</v>
      </c>
      <c r="CF159" s="134">
        <f>IF(ISBLANK(Governance_Clauses_by_Source!CC159),0,$G159)</f>
        <v>0</v>
      </c>
      <c r="CG159" s="134">
        <f>IF(ISBLANK(Governance_Clauses_by_Source!CD159),0,$G159)</f>
        <v>0</v>
      </c>
      <c r="CH159" s="134">
        <f>IF(ISBLANK(Governance_Clauses_by_Source!CE159),0,$G159)</f>
        <v>0</v>
      </c>
      <c r="CI159" s="134">
        <f>IF(ISBLANK(Governance_Clauses_by_Source!CF159),0,$G159)</f>
        <v>0</v>
      </c>
      <c r="CJ159" s="134">
        <f>IF(ISBLANK(Governance_Clauses_by_Source!CG159),0,$G159)</f>
        <v>0</v>
      </c>
      <c r="CK159" s="134">
        <f>IF(ISBLANK(Governance_Clauses_by_Source!CH159),0,$G159)</f>
        <v>0</v>
      </c>
      <c r="CL159" s="134">
        <f>IF(ISBLANK(Governance_Clauses_by_Source!CI159),0,$G159)</f>
        <v>0</v>
      </c>
      <c r="CM159" s="134">
        <f>IF(ISBLANK(Governance_Clauses_by_Source!CJ159),0,$G159)</f>
        <v>0</v>
      </c>
      <c r="CN159" s="134">
        <f>IF(ISBLANK(Governance_Clauses_by_Source!CK159),0,$G159)</f>
        <v>0</v>
      </c>
      <c r="CO159" s="134">
        <f>IF(ISBLANK(Governance_Clauses_by_Source!CL159),0,$G159)</f>
        <v>0</v>
      </c>
      <c r="CP159" s="134">
        <f>IF(ISBLANK(Governance_Clauses_by_Source!CM159),0,$G159)</f>
        <v>0</v>
      </c>
      <c r="CQ159" s="151">
        <f>IF(ISBLANK(Governance_Clauses_by_Source!CN159),0,$G159)</f>
        <v>0</v>
      </c>
    </row>
    <row r="160" spans="1:95">
      <c r="A160" s="2" t="s">
        <v>281</v>
      </c>
      <c r="B160" s="2" t="s">
        <v>573</v>
      </c>
      <c r="C160" s="2" t="s">
        <v>363</v>
      </c>
      <c r="D160" s="2" t="s">
        <v>618</v>
      </c>
      <c r="E160" s="2">
        <f t="shared" si="16"/>
        <v>3</v>
      </c>
      <c r="F160" s="2">
        <v>4</v>
      </c>
      <c r="G160" s="2">
        <f t="shared" si="20"/>
        <v>0.10191082802547771</v>
      </c>
      <c r="H160" s="3" t="s">
        <v>524</v>
      </c>
      <c r="I160" s="120">
        <f>IF(ISBLANK(Governance_Clauses_by_Source!F160),0,G160)</f>
        <v>0</v>
      </c>
      <c r="J160" s="134">
        <f>IF(ISBLANK(Governance_Clauses_by_Source!G160),0,$G160)</f>
        <v>0</v>
      </c>
      <c r="K160" s="134">
        <f>IF(ISBLANK(Governance_Clauses_by_Source!H160),0,$G160)</f>
        <v>0</v>
      </c>
      <c r="L160" s="134">
        <f>IF(ISBLANK(Governance_Clauses_by_Source!I160),0,$G160)</f>
        <v>0</v>
      </c>
      <c r="M160" s="134">
        <f>IF(ISBLANK(Governance_Clauses_by_Source!J160),0,$G160)</f>
        <v>0</v>
      </c>
      <c r="N160" s="134">
        <f>IF(ISBLANK(Governance_Clauses_by_Source!K160),0,$G160)</f>
        <v>0</v>
      </c>
      <c r="O160" s="134">
        <f>IF(ISBLANK(Governance_Clauses_by_Source!L160),0,$G160)</f>
        <v>0</v>
      </c>
      <c r="P160" s="134">
        <f>IF(ISBLANK(Governance_Clauses_by_Source!M160),0,$G160)</f>
        <v>0</v>
      </c>
      <c r="Q160" s="134">
        <f>IF(ISBLANK(Governance_Clauses_by_Source!N160),0,$G160)</f>
        <v>0</v>
      </c>
      <c r="R160" s="134">
        <f>IF(ISBLANK(Governance_Clauses_by_Source!O160),0,$G160)</f>
        <v>0</v>
      </c>
      <c r="S160" s="134">
        <f>IF(ISBLANK(Governance_Clauses_by_Source!P160),0,$G160)*4*4</f>
        <v>1.6305732484076434</v>
      </c>
      <c r="T160" s="134">
        <f>IF(ISBLANK(Governance_Clauses_by_Source!Q160),0,$G160)</f>
        <v>0</v>
      </c>
      <c r="U160" s="134">
        <f>IF(ISBLANK(Governance_Clauses_by_Source!R160),0,$G160)</f>
        <v>0</v>
      </c>
      <c r="V160" s="134">
        <f>IF(ISBLANK(Governance_Clauses_by_Source!S160),0,$G160)</f>
        <v>0</v>
      </c>
      <c r="W160" s="134">
        <f>IF(ISBLANK(Governance_Clauses_by_Source!T160),0,$G160)</f>
        <v>0</v>
      </c>
      <c r="X160" s="134">
        <f>IF(ISBLANK(Governance_Clauses_by_Source!U160),0,$G160)</f>
        <v>0</v>
      </c>
      <c r="Y160" s="134">
        <f>IF(ISBLANK(Governance_Clauses_by_Source!V160),0,$G160)</f>
        <v>0</v>
      </c>
      <c r="Z160" s="134">
        <f>IF(ISBLANK(Governance_Clauses_by_Source!W160),0,$G160)</f>
        <v>0</v>
      </c>
      <c r="AA160" s="134">
        <f>IF(ISBLANK(Governance_Clauses_by_Source!X160),0,$G160)</f>
        <v>0</v>
      </c>
      <c r="AB160" s="134">
        <f>IF(ISBLANK(Governance_Clauses_by_Source!Y160),0,$G160)</f>
        <v>0</v>
      </c>
      <c r="AC160" s="134">
        <f>IF(ISBLANK(Governance_Clauses_by_Source!Z160),0,$G160)</f>
        <v>0</v>
      </c>
      <c r="AD160" s="134">
        <f>IF(ISBLANK(Governance_Clauses_by_Source!AA160),0,$G160)</f>
        <v>0</v>
      </c>
      <c r="AE160" s="134">
        <f>IF(ISBLANK(Governance_Clauses_by_Source!AB160),0,$G160)</f>
        <v>0</v>
      </c>
      <c r="AF160" s="134">
        <f>IF(ISBLANK(Governance_Clauses_by_Source!AC160),0,$G160)</f>
        <v>0</v>
      </c>
      <c r="AG160" s="134">
        <f>IF(ISBLANK(Governance_Clauses_by_Source!AD160),0,$G160)</f>
        <v>0</v>
      </c>
      <c r="AH160" s="134">
        <f>IF(ISBLANK(Governance_Clauses_by_Source!AE160),0,$G160)</f>
        <v>0</v>
      </c>
      <c r="AI160" s="134">
        <f>IF(ISBLANK(Governance_Clauses_by_Source!AF160),0,$G160)</f>
        <v>0</v>
      </c>
      <c r="AJ160" s="134">
        <f>IF(ISBLANK(Governance_Clauses_by_Source!AG160),0,$G160)</f>
        <v>0</v>
      </c>
      <c r="AK160" s="134">
        <f>IF(ISBLANK(Governance_Clauses_by_Source!AH160),0,$G160)</f>
        <v>0</v>
      </c>
      <c r="AL160" s="134">
        <f>IF(ISBLANK(Governance_Clauses_by_Source!AI160),0,$G160)</f>
        <v>0</v>
      </c>
      <c r="AM160" s="134">
        <f>IF(ISBLANK(Governance_Clauses_by_Source!AJ160),0,$G160)</f>
        <v>0</v>
      </c>
      <c r="AN160" s="134">
        <f>IF(ISBLANK(Governance_Clauses_by_Source!AK160),0,$G160)</f>
        <v>0</v>
      </c>
      <c r="AO160" s="134">
        <f>IF(ISBLANK(Governance_Clauses_by_Source!AL160),0,$G160)</f>
        <v>0</v>
      </c>
      <c r="AP160" s="134">
        <f>IF(ISBLANK(Governance_Clauses_by_Source!AM160),0,$G160)</f>
        <v>0</v>
      </c>
      <c r="AQ160" s="134">
        <f>IF(ISBLANK(Governance_Clauses_by_Source!AN160),0,$G160)</f>
        <v>0</v>
      </c>
      <c r="AR160" s="134">
        <f>IF(ISBLANK(Governance_Clauses_by_Source!AO160),0,$G160)</f>
        <v>0</v>
      </c>
      <c r="AS160" s="134">
        <f>IF(ISBLANK(Governance_Clauses_by_Source!AP160),0,$G160)</f>
        <v>0</v>
      </c>
      <c r="AT160" s="134">
        <f>IF(ISBLANK(Governance_Clauses_by_Source!AQ160),0,$G160)</f>
        <v>0</v>
      </c>
      <c r="AU160" s="134">
        <f>IF(ISBLANK(Governance_Clauses_by_Source!AR160),0,$G160)</f>
        <v>0</v>
      </c>
      <c r="AV160" s="134">
        <f>IF(ISBLANK(Governance_Clauses_by_Source!AS160),0,$G160)</f>
        <v>0</v>
      </c>
      <c r="AW160" s="134">
        <f>IF(ISBLANK(Governance_Clauses_by_Source!AT160),0,$G160)</f>
        <v>0</v>
      </c>
      <c r="AX160" s="134">
        <f>IF(ISBLANK(Governance_Clauses_by_Source!AU160),0,$G160)</f>
        <v>0</v>
      </c>
      <c r="AY160" s="134">
        <f>IF(ISBLANK(Governance_Clauses_by_Source!AV160),0,$G160)</f>
        <v>0</v>
      </c>
      <c r="AZ160" s="134">
        <f>IF(ISBLANK(Governance_Clauses_by_Source!AW160),0,$G160)</f>
        <v>0</v>
      </c>
      <c r="BA160" s="134">
        <f>IF(ISBLANK(Governance_Clauses_by_Source!AX160),0,$G160)</f>
        <v>0</v>
      </c>
      <c r="BB160" s="134">
        <f>IF(ISBLANK(Governance_Clauses_by_Source!AY160),0,$G160)</f>
        <v>0</v>
      </c>
      <c r="BC160" s="134">
        <f>IF(ISBLANK(Governance_Clauses_by_Source!AZ160),0,$G160)</f>
        <v>0</v>
      </c>
      <c r="BD160" s="134">
        <f>IF(ISBLANK(Governance_Clauses_by_Source!BA160),0,$G160)</f>
        <v>0</v>
      </c>
      <c r="BE160" s="134">
        <f>IF(ISBLANK(Governance_Clauses_by_Source!BB160),0,$G160)</f>
        <v>0</v>
      </c>
      <c r="BF160" s="134">
        <f>IF(ISBLANK(Governance_Clauses_by_Source!BC160),0,$G160)</f>
        <v>0</v>
      </c>
      <c r="BG160" s="134">
        <f>IF(ISBLANK(Governance_Clauses_by_Source!BD160),0,$G160)</f>
        <v>0</v>
      </c>
      <c r="BH160" s="134">
        <f>IF(ISBLANK(Governance_Clauses_by_Source!BE160),0,$G160)</f>
        <v>0</v>
      </c>
      <c r="BI160" s="134">
        <f>IF(ISBLANK(Governance_Clauses_by_Source!BF160),0,$G160)*4*4</f>
        <v>1.6305732484076434</v>
      </c>
      <c r="BJ160" s="134">
        <f>IF(ISBLANK(Governance_Clauses_by_Source!BG160),0,$G160)</f>
        <v>0</v>
      </c>
      <c r="BK160" s="134">
        <f>IF(ISBLANK(Governance_Clauses_by_Source!BH160),0,$G160)</f>
        <v>0</v>
      </c>
      <c r="BL160" s="134">
        <f>IF(ISBLANK(Governance_Clauses_by_Source!BI160),0,$G160)</f>
        <v>0</v>
      </c>
      <c r="BM160" s="134">
        <f>IF(ISBLANK(Governance_Clauses_by_Source!BJ160),0,$G160)</f>
        <v>0</v>
      </c>
      <c r="BN160" s="134">
        <f>IF(ISBLANK(Governance_Clauses_by_Source!BK160),0,$G160)</f>
        <v>0</v>
      </c>
      <c r="BO160" s="134">
        <f>IF(ISBLANK(Governance_Clauses_by_Source!BL160),0,$G160)</f>
        <v>0</v>
      </c>
      <c r="BP160" s="134">
        <f>IF(ISBLANK(Governance_Clauses_by_Source!BM160),0,$G160)</f>
        <v>0</v>
      </c>
      <c r="BQ160" s="134">
        <f>IF(ISBLANK(Governance_Clauses_by_Source!BN160),0,$G160)</f>
        <v>0</v>
      </c>
      <c r="BR160" s="134">
        <f>IF(ISBLANK(Governance_Clauses_by_Source!BO160),0,$G160)</f>
        <v>0</v>
      </c>
      <c r="BS160" s="134">
        <f>IF(ISBLANK(Governance_Clauses_by_Source!BP160),0,$G160)</f>
        <v>0</v>
      </c>
      <c r="BT160" s="134">
        <f>IF(ISBLANK(Governance_Clauses_by_Source!BQ160),0,$G160)</f>
        <v>0</v>
      </c>
      <c r="BU160" s="134">
        <f>IF(ISBLANK(Governance_Clauses_by_Source!BR160),0,$G160)</f>
        <v>0</v>
      </c>
      <c r="BV160" s="134">
        <f>IF(ISBLANK(Governance_Clauses_by_Source!BS160),0,$G160)</f>
        <v>0</v>
      </c>
      <c r="BW160" s="134">
        <f>IF(ISBLANK(Governance_Clauses_by_Source!BT160),0,$G160)</f>
        <v>0</v>
      </c>
      <c r="BX160" s="134">
        <f>IF(ISBLANK(Governance_Clauses_by_Source!BU160),0,$G160)</f>
        <v>0</v>
      </c>
      <c r="BY160" s="134">
        <f>IF(ISBLANK(Governance_Clauses_by_Source!BV160),0,$G160)</f>
        <v>0</v>
      </c>
      <c r="BZ160" s="134">
        <f>IF(ISBLANK(Governance_Clauses_by_Source!BW160),0,$G160)</f>
        <v>0</v>
      </c>
      <c r="CA160" s="134">
        <f>IF(ISBLANK(Governance_Clauses_by_Source!BX160),0,$G160)</f>
        <v>0</v>
      </c>
      <c r="CB160" s="134">
        <f>IF(ISBLANK(Governance_Clauses_by_Source!BY160),0,$G160)</f>
        <v>0</v>
      </c>
      <c r="CC160" s="134">
        <f>IF(ISBLANK(Governance_Clauses_by_Source!BZ160),0,$G160)</f>
        <v>0</v>
      </c>
      <c r="CD160" s="134">
        <f>IF(ISBLANK(Governance_Clauses_by_Source!CA160),0,$G160)*5*5</f>
        <v>2.5477707006369426</v>
      </c>
      <c r="CE160" s="134">
        <f>IF(ISBLANK(Governance_Clauses_by_Source!CB160),0,$G160)</f>
        <v>0</v>
      </c>
      <c r="CF160" s="134">
        <f>IF(ISBLANK(Governance_Clauses_by_Source!CC160),0,$G160)</f>
        <v>0</v>
      </c>
      <c r="CG160" s="134">
        <f>IF(ISBLANK(Governance_Clauses_by_Source!CD160),0,$G160)</f>
        <v>0</v>
      </c>
      <c r="CH160" s="134">
        <f>IF(ISBLANK(Governance_Clauses_by_Source!CE160),0,$G160)</f>
        <v>0</v>
      </c>
      <c r="CI160" s="134">
        <f>IF(ISBLANK(Governance_Clauses_by_Source!CF160),0,$G160)</f>
        <v>0</v>
      </c>
      <c r="CJ160" s="134">
        <f>IF(ISBLANK(Governance_Clauses_by_Source!CG160),0,$G160)</f>
        <v>0</v>
      </c>
      <c r="CK160" s="134">
        <f>IF(ISBLANK(Governance_Clauses_by_Source!CH160),0,$G160)</f>
        <v>0</v>
      </c>
      <c r="CL160" s="134">
        <f>IF(ISBLANK(Governance_Clauses_by_Source!CI160),0,$G160)</f>
        <v>0</v>
      </c>
      <c r="CM160" s="134">
        <f>IF(ISBLANK(Governance_Clauses_by_Source!CJ160),0,$G160)</f>
        <v>0</v>
      </c>
      <c r="CN160" s="134">
        <f>IF(ISBLANK(Governance_Clauses_by_Source!CK160),0,$G160)</f>
        <v>0</v>
      </c>
      <c r="CO160" s="134">
        <f>IF(ISBLANK(Governance_Clauses_by_Source!CL160),0,$G160)</f>
        <v>0</v>
      </c>
      <c r="CP160" s="134">
        <f>IF(ISBLANK(Governance_Clauses_by_Source!CM160),0,$G160)</f>
        <v>0</v>
      </c>
      <c r="CQ160" s="151">
        <f>IF(ISBLANK(Governance_Clauses_by_Source!CN160),0,$G160)</f>
        <v>0</v>
      </c>
    </row>
    <row r="161" spans="1:95">
      <c r="A161" s="2" t="s">
        <v>281</v>
      </c>
      <c r="B161" s="2" t="s">
        <v>573</v>
      </c>
      <c r="C161" s="2" t="s">
        <v>363</v>
      </c>
      <c r="D161" s="2" t="s">
        <v>618</v>
      </c>
      <c r="E161" s="2">
        <f t="shared" si="16"/>
        <v>3</v>
      </c>
      <c r="F161" s="2">
        <v>4</v>
      </c>
      <c r="G161" s="2">
        <f t="shared" si="20"/>
        <v>0.10191082802547771</v>
      </c>
      <c r="H161" s="3" t="s">
        <v>525</v>
      </c>
      <c r="I161" s="120">
        <f>IF(ISBLANK(Governance_Clauses_by_Source!F161),0,G161)</f>
        <v>0</v>
      </c>
      <c r="J161" s="134">
        <f>IF(ISBLANK(Governance_Clauses_by_Source!G161),0,$G161)</f>
        <v>0</v>
      </c>
      <c r="K161" s="134">
        <f>IF(ISBLANK(Governance_Clauses_by_Source!H161),0,$G161)</f>
        <v>0</v>
      </c>
      <c r="L161" s="134">
        <f>IF(ISBLANK(Governance_Clauses_by_Source!I161),0,$G161)</f>
        <v>0</v>
      </c>
      <c r="M161" s="134">
        <f>IF(ISBLANK(Governance_Clauses_by_Source!J161),0,$G161)</f>
        <v>0</v>
      </c>
      <c r="N161" s="134">
        <f>IF(ISBLANK(Governance_Clauses_by_Source!K161),0,$G161)</f>
        <v>0</v>
      </c>
      <c r="O161" s="134">
        <f>IF(ISBLANK(Governance_Clauses_by_Source!L161),0,$G161)</f>
        <v>0</v>
      </c>
      <c r="P161" s="134">
        <f>IF(ISBLANK(Governance_Clauses_by_Source!M161),0,$G161)</f>
        <v>0</v>
      </c>
      <c r="Q161" s="134">
        <f>IF(ISBLANK(Governance_Clauses_by_Source!N161),0,$G161)</f>
        <v>0</v>
      </c>
      <c r="R161" s="134">
        <f>IF(ISBLANK(Governance_Clauses_by_Source!O161),0,$G161)</f>
        <v>0</v>
      </c>
      <c r="S161" s="134">
        <f>IF(ISBLANK(Governance_Clauses_by_Source!P161),0,$G161)*4*4</f>
        <v>1.6305732484076434</v>
      </c>
      <c r="T161" s="134">
        <f>IF(ISBLANK(Governance_Clauses_by_Source!Q161),0,$G161)</f>
        <v>0</v>
      </c>
      <c r="U161" s="134">
        <f>IF(ISBLANK(Governance_Clauses_by_Source!R161),0,$G161)</f>
        <v>0</v>
      </c>
      <c r="V161" s="134">
        <f>IF(ISBLANK(Governance_Clauses_by_Source!S161),0,$G161)</f>
        <v>0</v>
      </c>
      <c r="W161" s="134">
        <f>IF(ISBLANK(Governance_Clauses_by_Source!T161),0,$G161)</f>
        <v>0</v>
      </c>
      <c r="X161" s="134">
        <f>IF(ISBLANK(Governance_Clauses_by_Source!U161),0,$G161)</f>
        <v>0</v>
      </c>
      <c r="Y161" s="134">
        <f>IF(ISBLANK(Governance_Clauses_by_Source!V161),0,$G161)</f>
        <v>0</v>
      </c>
      <c r="Z161" s="134">
        <f>IF(ISBLANK(Governance_Clauses_by_Source!W161),0,$G161)</f>
        <v>0</v>
      </c>
      <c r="AA161" s="134">
        <f>IF(ISBLANK(Governance_Clauses_by_Source!X161),0,$G161)</f>
        <v>0</v>
      </c>
      <c r="AB161" s="134">
        <f>IF(ISBLANK(Governance_Clauses_by_Source!Y161),0,$G161)</f>
        <v>0</v>
      </c>
      <c r="AC161" s="134">
        <f>IF(ISBLANK(Governance_Clauses_by_Source!Z161),0,$G161)</f>
        <v>0</v>
      </c>
      <c r="AD161" s="134">
        <f>IF(ISBLANK(Governance_Clauses_by_Source!AA161),0,$G161)</f>
        <v>0</v>
      </c>
      <c r="AE161" s="134">
        <f>IF(ISBLANK(Governance_Clauses_by_Source!AB161),0,$G161)</f>
        <v>0</v>
      </c>
      <c r="AF161" s="134">
        <f>IF(ISBLANK(Governance_Clauses_by_Source!AC161),0,$G161)</f>
        <v>0</v>
      </c>
      <c r="AG161" s="134">
        <f>IF(ISBLANK(Governance_Clauses_by_Source!AD161),0,$G161)</f>
        <v>0</v>
      </c>
      <c r="AH161" s="134">
        <f>IF(ISBLANK(Governance_Clauses_by_Source!AE161),0,$G161)</f>
        <v>0</v>
      </c>
      <c r="AI161" s="134">
        <f>IF(ISBLANK(Governance_Clauses_by_Source!AF161),0,$G161)</f>
        <v>0</v>
      </c>
      <c r="AJ161" s="134">
        <f>IF(ISBLANK(Governance_Clauses_by_Source!AG161),0,$G161)</f>
        <v>0</v>
      </c>
      <c r="AK161" s="134">
        <f>IF(ISBLANK(Governance_Clauses_by_Source!AH161),0,$G161)</f>
        <v>0</v>
      </c>
      <c r="AL161" s="134">
        <f>IF(ISBLANK(Governance_Clauses_by_Source!AI161),0,$G161)</f>
        <v>0</v>
      </c>
      <c r="AM161" s="134">
        <f>IF(ISBLANK(Governance_Clauses_by_Source!AJ161),0,$G161)</f>
        <v>0</v>
      </c>
      <c r="AN161" s="134">
        <f>IF(ISBLANK(Governance_Clauses_by_Source!AK161),0,$G161)</f>
        <v>0</v>
      </c>
      <c r="AO161" s="134">
        <f>IF(ISBLANK(Governance_Clauses_by_Source!AL161),0,$G161)</f>
        <v>0</v>
      </c>
      <c r="AP161" s="134">
        <f>IF(ISBLANK(Governance_Clauses_by_Source!AM161),0,$G161)</f>
        <v>0</v>
      </c>
      <c r="AQ161" s="134">
        <f>IF(ISBLANK(Governance_Clauses_by_Source!AN161),0,$G161)</f>
        <v>0</v>
      </c>
      <c r="AR161" s="134">
        <f>IF(ISBLANK(Governance_Clauses_by_Source!AO161),0,$G161)</f>
        <v>0</v>
      </c>
      <c r="AS161" s="134">
        <f>IF(ISBLANK(Governance_Clauses_by_Source!AP161),0,$G161)</f>
        <v>0</v>
      </c>
      <c r="AT161" s="134">
        <f>IF(ISBLANK(Governance_Clauses_by_Source!AQ161),0,$G161)</f>
        <v>0</v>
      </c>
      <c r="AU161" s="134">
        <f>IF(ISBLANK(Governance_Clauses_by_Source!AR161),0,$G161)</f>
        <v>0</v>
      </c>
      <c r="AV161" s="134">
        <f>IF(ISBLANK(Governance_Clauses_by_Source!AS161),0,$G161)</f>
        <v>0</v>
      </c>
      <c r="AW161" s="134">
        <f>IF(ISBLANK(Governance_Clauses_by_Source!AT161),0,$G161)</f>
        <v>0</v>
      </c>
      <c r="AX161" s="134">
        <f>IF(ISBLANK(Governance_Clauses_by_Source!AU161),0,$G161)</f>
        <v>0</v>
      </c>
      <c r="AY161" s="134">
        <f>IF(ISBLANK(Governance_Clauses_by_Source!AV161),0,$G161)</f>
        <v>0</v>
      </c>
      <c r="AZ161" s="134">
        <f>IF(ISBLANK(Governance_Clauses_by_Source!AW161),0,$G161)</f>
        <v>0</v>
      </c>
      <c r="BA161" s="134">
        <f>IF(ISBLANK(Governance_Clauses_by_Source!AX161),0,$G161)</f>
        <v>0</v>
      </c>
      <c r="BB161" s="134">
        <f>IF(ISBLANK(Governance_Clauses_by_Source!AY161),0,$G161)</f>
        <v>0</v>
      </c>
      <c r="BC161" s="134">
        <f>IF(ISBLANK(Governance_Clauses_by_Source!AZ161),0,$G161)</f>
        <v>0</v>
      </c>
      <c r="BD161" s="134">
        <f>IF(ISBLANK(Governance_Clauses_by_Source!BA161),0,$G161)</f>
        <v>0</v>
      </c>
      <c r="BE161" s="134">
        <f>IF(ISBLANK(Governance_Clauses_by_Source!BB161),0,$G161)</f>
        <v>0</v>
      </c>
      <c r="BF161" s="134">
        <f>IF(ISBLANK(Governance_Clauses_by_Source!BC161),0,$G161)</f>
        <v>0</v>
      </c>
      <c r="BG161" s="134">
        <f>IF(ISBLANK(Governance_Clauses_by_Source!BD161),0,$G161)</f>
        <v>0</v>
      </c>
      <c r="BH161" s="134">
        <f>IF(ISBLANK(Governance_Clauses_by_Source!BE161),0,$G161)</f>
        <v>0</v>
      </c>
      <c r="BI161" s="134">
        <f>IF(ISBLANK(Governance_Clauses_by_Source!BF161),0,$G161)*4*4</f>
        <v>1.6305732484076434</v>
      </c>
      <c r="BJ161" s="134">
        <f>IF(ISBLANK(Governance_Clauses_by_Source!BG161),0,$G161)</f>
        <v>0</v>
      </c>
      <c r="BK161" s="134">
        <f>IF(ISBLANK(Governance_Clauses_by_Source!BH161),0,$G161)</f>
        <v>0</v>
      </c>
      <c r="BL161" s="134">
        <f>IF(ISBLANK(Governance_Clauses_by_Source!BI161),0,$G161)</f>
        <v>0</v>
      </c>
      <c r="BM161" s="134">
        <f>IF(ISBLANK(Governance_Clauses_by_Source!BJ161),0,$G161)</f>
        <v>0</v>
      </c>
      <c r="BN161" s="134">
        <f>IF(ISBLANK(Governance_Clauses_by_Source!BK161),0,$G161)</f>
        <v>0</v>
      </c>
      <c r="BO161" s="134">
        <f>IF(ISBLANK(Governance_Clauses_by_Source!BL161),0,$G161)</f>
        <v>0</v>
      </c>
      <c r="BP161" s="134">
        <f>IF(ISBLANK(Governance_Clauses_by_Source!BM161),0,$G161)</f>
        <v>0</v>
      </c>
      <c r="BQ161" s="134">
        <f>IF(ISBLANK(Governance_Clauses_by_Source!BN161),0,$G161)</f>
        <v>0</v>
      </c>
      <c r="BR161" s="134">
        <f>IF(ISBLANK(Governance_Clauses_by_Source!BO161),0,$G161)</f>
        <v>0</v>
      </c>
      <c r="BS161" s="134">
        <f>IF(ISBLANK(Governance_Clauses_by_Source!BP161),0,$G161)</f>
        <v>0</v>
      </c>
      <c r="BT161" s="134">
        <f>IF(ISBLANK(Governance_Clauses_by_Source!BQ161),0,$G161)</f>
        <v>0</v>
      </c>
      <c r="BU161" s="134">
        <f>IF(ISBLANK(Governance_Clauses_by_Source!BR161),0,$G161)</f>
        <v>0</v>
      </c>
      <c r="BV161" s="134">
        <f>IF(ISBLANK(Governance_Clauses_by_Source!BS161),0,$G161)</f>
        <v>0</v>
      </c>
      <c r="BW161" s="134">
        <f>IF(ISBLANK(Governance_Clauses_by_Source!BT161),0,$G161)</f>
        <v>0</v>
      </c>
      <c r="BX161" s="134">
        <f>IF(ISBLANK(Governance_Clauses_by_Source!BU161),0,$G161)</f>
        <v>0</v>
      </c>
      <c r="BY161" s="134">
        <f>IF(ISBLANK(Governance_Clauses_by_Source!BV161),0,$G161)</f>
        <v>0</v>
      </c>
      <c r="BZ161" s="134">
        <f>IF(ISBLANK(Governance_Clauses_by_Source!BW161),0,$G161)</f>
        <v>0</v>
      </c>
      <c r="CA161" s="134">
        <f>IF(ISBLANK(Governance_Clauses_by_Source!BX161),0,$G161)</f>
        <v>0</v>
      </c>
      <c r="CB161" s="134">
        <f>IF(ISBLANK(Governance_Clauses_by_Source!BY161),0,$G161)</f>
        <v>0</v>
      </c>
      <c r="CC161" s="134">
        <f>IF(ISBLANK(Governance_Clauses_by_Source!BZ161),0,$G161)</f>
        <v>0</v>
      </c>
      <c r="CD161" s="134">
        <f>IF(ISBLANK(Governance_Clauses_by_Source!CA161),0,$G161)*4*3</f>
        <v>1.2229299363057327</v>
      </c>
      <c r="CE161" s="134">
        <f>IF(ISBLANK(Governance_Clauses_by_Source!CB161),0,$G161)</f>
        <v>0</v>
      </c>
      <c r="CF161" s="134">
        <f>IF(ISBLANK(Governance_Clauses_by_Source!CC161),0,$G161)</f>
        <v>0</v>
      </c>
      <c r="CG161" s="134">
        <f>IF(ISBLANK(Governance_Clauses_by_Source!CD161),0,$G161)</f>
        <v>0</v>
      </c>
      <c r="CH161" s="134">
        <f>IF(ISBLANK(Governance_Clauses_by_Source!CE161),0,$G161)</f>
        <v>0</v>
      </c>
      <c r="CI161" s="134">
        <f>IF(ISBLANK(Governance_Clauses_by_Source!CF161),0,$G161)</f>
        <v>0</v>
      </c>
      <c r="CJ161" s="134">
        <f>IF(ISBLANK(Governance_Clauses_by_Source!CG161),0,$G161)</f>
        <v>0</v>
      </c>
      <c r="CK161" s="134">
        <f>IF(ISBLANK(Governance_Clauses_by_Source!CH161),0,$G161)</f>
        <v>0</v>
      </c>
      <c r="CL161" s="134">
        <f>IF(ISBLANK(Governance_Clauses_by_Source!CI161),0,$G161)</f>
        <v>0</v>
      </c>
      <c r="CM161" s="134">
        <f>IF(ISBLANK(Governance_Clauses_by_Source!CJ161),0,$G161)</f>
        <v>0</v>
      </c>
      <c r="CN161" s="134">
        <f>IF(ISBLANK(Governance_Clauses_by_Source!CK161),0,$G161)</f>
        <v>0</v>
      </c>
      <c r="CO161" s="134">
        <f>IF(ISBLANK(Governance_Clauses_by_Source!CL161),0,$G161)</f>
        <v>0</v>
      </c>
      <c r="CP161" s="134">
        <f>IF(ISBLANK(Governance_Clauses_by_Source!CM161),0,$G161)</f>
        <v>0</v>
      </c>
      <c r="CQ161" s="151">
        <f>IF(ISBLANK(Governance_Clauses_by_Source!CN161),0,$G161)</f>
        <v>0</v>
      </c>
    </row>
    <row r="162" spans="1:95">
      <c r="A162" s="2" t="s">
        <v>281</v>
      </c>
      <c r="B162" s="2" t="s">
        <v>573</v>
      </c>
      <c r="C162" s="2" t="s">
        <v>363</v>
      </c>
      <c r="D162" s="2" t="s">
        <v>618</v>
      </c>
      <c r="E162" s="2">
        <f t="shared" si="16"/>
        <v>2</v>
      </c>
      <c r="F162" s="2">
        <v>4</v>
      </c>
      <c r="G162" s="2">
        <f t="shared" si="20"/>
        <v>0.10191082802547771</v>
      </c>
      <c r="H162" s="3" t="s">
        <v>526</v>
      </c>
      <c r="I162" s="120">
        <f>IF(ISBLANK(Governance_Clauses_by_Source!F162),0,G162)</f>
        <v>0</v>
      </c>
      <c r="J162" s="134">
        <f>IF(ISBLANK(Governance_Clauses_by_Source!G162),0,$G162)</f>
        <v>0</v>
      </c>
      <c r="K162" s="134">
        <f>IF(ISBLANK(Governance_Clauses_by_Source!H162),0,$G162)</f>
        <v>0</v>
      </c>
      <c r="L162" s="134">
        <f>IF(ISBLANK(Governance_Clauses_by_Source!I162),0,$G162)</f>
        <v>0</v>
      </c>
      <c r="M162" s="134">
        <f>IF(ISBLANK(Governance_Clauses_by_Source!J162),0,$G162)</f>
        <v>0</v>
      </c>
      <c r="N162" s="134">
        <f>IF(ISBLANK(Governance_Clauses_by_Source!K162),0,$G162)</f>
        <v>0</v>
      </c>
      <c r="O162" s="134">
        <f>IF(ISBLANK(Governance_Clauses_by_Source!L162),0,$G162)</f>
        <v>0</v>
      </c>
      <c r="P162" s="134">
        <f>IF(ISBLANK(Governance_Clauses_by_Source!M162),0,$G162)</f>
        <v>0</v>
      </c>
      <c r="Q162" s="134">
        <f>IF(ISBLANK(Governance_Clauses_by_Source!N162),0,$G162)</f>
        <v>0</v>
      </c>
      <c r="R162" s="134">
        <f>IF(ISBLANK(Governance_Clauses_by_Source!O162),0,$G162)</f>
        <v>0</v>
      </c>
      <c r="S162" s="134">
        <f>IF(ISBLANK(Governance_Clauses_by_Source!P162),0,$G162)*4*4</f>
        <v>1.6305732484076434</v>
      </c>
      <c r="T162" s="134">
        <f>IF(ISBLANK(Governance_Clauses_by_Source!Q162),0,$G162)</f>
        <v>0</v>
      </c>
      <c r="U162" s="134">
        <f>IF(ISBLANK(Governance_Clauses_by_Source!R162),0,$G162)</f>
        <v>0</v>
      </c>
      <c r="V162" s="134">
        <f>IF(ISBLANK(Governance_Clauses_by_Source!S162),0,$G162)</f>
        <v>0</v>
      </c>
      <c r="W162" s="134">
        <f>IF(ISBLANK(Governance_Clauses_by_Source!T162),0,$G162)</f>
        <v>0</v>
      </c>
      <c r="X162" s="134">
        <f>IF(ISBLANK(Governance_Clauses_by_Source!U162),0,$G162)</f>
        <v>0</v>
      </c>
      <c r="Y162" s="134">
        <f>IF(ISBLANK(Governance_Clauses_by_Source!V162),0,$G162)</f>
        <v>0</v>
      </c>
      <c r="Z162" s="134">
        <f>IF(ISBLANK(Governance_Clauses_by_Source!W162),0,$G162)</f>
        <v>0</v>
      </c>
      <c r="AA162" s="134">
        <f>IF(ISBLANK(Governance_Clauses_by_Source!X162),0,$G162)</f>
        <v>0</v>
      </c>
      <c r="AB162" s="134">
        <f>IF(ISBLANK(Governance_Clauses_by_Source!Y162),0,$G162)</f>
        <v>0</v>
      </c>
      <c r="AC162" s="134">
        <f>IF(ISBLANK(Governance_Clauses_by_Source!Z162),0,$G162)</f>
        <v>0</v>
      </c>
      <c r="AD162" s="134">
        <f>IF(ISBLANK(Governance_Clauses_by_Source!AA162),0,$G162)</f>
        <v>0</v>
      </c>
      <c r="AE162" s="134">
        <f>IF(ISBLANK(Governance_Clauses_by_Source!AB162),0,$G162)</f>
        <v>0</v>
      </c>
      <c r="AF162" s="134">
        <f>IF(ISBLANK(Governance_Clauses_by_Source!AC162),0,$G162)</f>
        <v>0</v>
      </c>
      <c r="AG162" s="134">
        <f>IF(ISBLANK(Governance_Clauses_by_Source!AD162),0,$G162)</f>
        <v>0</v>
      </c>
      <c r="AH162" s="134">
        <f>IF(ISBLANK(Governance_Clauses_by_Source!AE162),0,$G162)</f>
        <v>0</v>
      </c>
      <c r="AI162" s="134">
        <f>IF(ISBLANK(Governance_Clauses_by_Source!AF162),0,$G162)</f>
        <v>0</v>
      </c>
      <c r="AJ162" s="134">
        <f>IF(ISBLANK(Governance_Clauses_by_Source!AG162),0,$G162)</f>
        <v>0</v>
      </c>
      <c r="AK162" s="134">
        <f>IF(ISBLANK(Governance_Clauses_by_Source!AH162),0,$G162)</f>
        <v>0</v>
      </c>
      <c r="AL162" s="134">
        <f>IF(ISBLANK(Governance_Clauses_by_Source!AI162),0,$G162)</f>
        <v>0</v>
      </c>
      <c r="AM162" s="134">
        <f>IF(ISBLANK(Governance_Clauses_by_Source!AJ162),0,$G162)</f>
        <v>0</v>
      </c>
      <c r="AN162" s="134">
        <f>IF(ISBLANK(Governance_Clauses_by_Source!AK162),0,$G162)</f>
        <v>0</v>
      </c>
      <c r="AO162" s="134">
        <f>IF(ISBLANK(Governance_Clauses_by_Source!AL162),0,$G162)</f>
        <v>0</v>
      </c>
      <c r="AP162" s="134">
        <f>IF(ISBLANK(Governance_Clauses_by_Source!AM162),0,$G162)</f>
        <v>0</v>
      </c>
      <c r="AQ162" s="134">
        <f>IF(ISBLANK(Governance_Clauses_by_Source!AN162),0,$G162)</f>
        <v>0</v>
      </c>
      <c r="AR162" s="134">
        <f>IF(ISBLANK(Governance_Clauses_by_Source!AO162),0,$G162)</f>
        <v>0</v>
      </c>
      <c r="AS162" s="134">
        <f>IF(ISBLANK(Governance_Clauses_by_Source!AP162),0,$G162)</f>
        <v>0</v>
      </c>
      <c r="AT162" s="134">
        <f>IF(ISBLANK(Governance_Clauses_by_Source!AQ162),0,$G162)</f>
        <v>0</v>
      </c>
      <c r="AU162" s="134">
        <f>IF(ISBLANK(Governance_Clauses_by_Source!AR162),0,$G162)</f>
        <v>0</v>
      </c>
      <c r="AV162" s="134">
        <f>IF(ISBLANK(Governance_Clauses_by_Source!AS162),0,$G162)</f>
        <v>0</v>
      </c>
      <c r="AW162" s="134">
        <f>IF(ISBLANK(Governance_Clauses_by_Source!AT162),0,$G162)</f>
        <v>0</v>
      </c>
      <c r="AX162" s="134">
        <f>IF(ISBLANK(Governance_Clauses_by_Source!AU162),0,$G162)</f>
        <v>0</v>
      </c>
      <c r="AY162" s="134">
        <f>IF(ISBLANK(Governance_Clauses_by_Source!AV162),0,$G162)</f>
        <v>0</v>
      </c>
      <c r="AZ162" s="134">
        <f>IF(ISBLANK(Governance_Clauses_by_Source!AW162),0,$G162)</f>
        <v>0</v>
      </c>
      <c r="BA162" s="134">
        <f>IF(ISBLANK(Governance_Clauses_by_Source!AX162),0,$G162)</f>
        <v>0</v>
      </c>
      <c r="BB162" s="134">
        <f>IF(ISBLANK(Governance_Clauses_by_Source!AY162),0,$G162)</f>
        <v>0</v>
      </c>
      <c r="BC162" s="134">
        <f>IF(ISBLANK(Governance_Clauses_by_Source!AZ162),0,$G162)</f>
        <v>0</v>
      </c>
      <c r="BD162" s="134">
        <f>IF(ISBLANK(Governance_Clauses_by_Source!BA162),0,$G162)</f>
        <v>0</v>
      </c>
      <c r="BE162" s="134">
        <f>IF(ISBLANK(Governance_Clauses_by_Source!BB162),0,$G162)</f>
        <v>0</v>
      </c>
      <c r="BF162" s="134">
        <f>IF(ISBLANK(Governance_Clauses_by_Source!BC162),0,$G162)</f>
        <v>0</v>
      </c>
      <c r="BG162" s="134">
        <f>IF(ISBLANK(Governance_Clauses_by_Source!BD162),0,$G162)</f>
        <v>0</v>
      </c>
      <c r="BH162" s="134">
        <f>IF(ISBLANK(Governance_Clauses_by_Source!BE162),0,$G162)</f>
        <v>0</v>
      </c>
      <c r="BI162" s="134">
        <f>IF(ISBLANK(Governance_Clauses_by_Source!BF162),0,$G162)</f>
        <v>0</v>
      </c>
      <c r="BJ162" s="134">
        <f>IF(ISBLANK(Governance_Clauses_by_Source!BG162),0,$G162)</f>
        <v>0</v>
      </c>
      <c r="BK162" s="134">
        <f>IF(ISBLANK(Governance_Clauses_by_Source!BH162),0,$G162)</f>
        <v>0</v>
      </c>
      <c r="BL162" s="134">
        <f>IF(ISBLANK(Governance_Clauses_by_Source!BI162),0,$G162)</f>
        <v>0</v>
      </c>
      <c r="BM162" s="134">
        <f>IF(ISBLANK(Governance_Clauses_by_Source!BJ162),0,$G162)</f>
        <v>0</v>
      </c>
      <c r="BN162" s="134">
        <f>IF(ISBLANK(Governance_Clauses_by_Source!BK162),0,$G162)</f>
        <v>0</v>
      </c>
      <c r="BO162" s="134">
        <f>IF(ISBLANK(Governance_Clauses_by_Source!BL162),0,$G162)</f>
        <v>0</v>
      </c>
      <c r="BP162" s="134">
        <f>IF(ISBLANK(Governance_Clauses_by_Source!BM162),0,$G162)</f>
        <v>0</v>
      </c>
      <c r="BQ162" s="134">
        <f>IF(ISBLANK(Governance_Clauses_by_Source!BN162),0,$G162)</f>
        <v>0</v>
      </c>
      <c r="BR162" s="134">
        <f>IF(ISBLANK(Governance_Clauses_by_Source!BO162),0,$G162)</f>
        <v>0</v>
      </c>
      <c r="BS162" s="134">
        <f>IF(ISBLANK(Governance_Clauses_by_Source!BP162),0,$G162)</f>
        <v>0</v>
      </c>
      <c r="BT162" s="134">
        <f>IF(ISBLANK(Governance_Clauses_by_Source!BQ162),0,$G162)</f>
        <v>0</v>
      </c>
      <c r="BU162" s="134">
        <f>IF(ISBLANK(Governance_Clauses_by_Source!BR162),0,$G162)</f>
        <v>0</v>
      </c>
      <c r="BV162" s="134">
        <f>IF(ISBLANK(Governance_Clauses_by_Source!BS162),0,$G162)</f>
        <v>0</v>
      </c>
      <c r="BW162" s="134">
        <f>IF(ISBLANK(Governance_Clauses_by_Source!BT162),0,$G162)</f>
        <v>0</v>
      </c>
      <c r="BX162" s="134">
        <f>IF(ISBLANK(Governance_Clauses_by_Source!BU162),0,$G162)</f>
        <v>0</v>
      </c>
      <c r="BY162" s="134">
        <f>IF(ISBLANK(Governance_Clauses_by_Source!BV162),0,$G162)</f>
        <v>0</v>
      </c>
      <c r="BZ162" s="134">
        <f>IF(ISBLANK(Governance_Clauses_by_Source!BW162),0,$G162)</f>
        <v>0</v>
      </c>
      <c r="CA162" s="134">
        <f>IF(ISBLANK(Governance_Clauses_by_Source!BX162),0,$G162)</f>
        <v>0</v>
      </c>
      <c r="CB162" s="134">
        <f>IF(ISBLANK(Governance_Clauses_by_Source!BY162),0,$G162)</f>
        <v>0</v>
      </c>
      <c r="CC162" s="134">
        <f>IF(ISBLANK(Governance_Clauses_by_Source!BZ162),0,$G162)</f>
        <v>0</v>
      </c>
      <c r="CD162" s="134">
        <f>IF(ISBLANK(Governance_Clauses_by_Source!CA162),0,$G162)*5*5</f>
        <v>2.5477707006369426</v>
      </c>
      <c r="CE162" s="134">
        <f>IF(ISBLANK(Governance_Clauses_by_Source!CB162),0,$G162)</f>
        <v>0</v>
      </c>
      <c r="CF162" s="134">
        <f>IF(ISBLANK(Governance_Clauses_by_Source!CC162),0,$G162)</f>
        <v>0</v>
      </c>
      <c r="CG162" s="134">
        <f>IF(ISBLANK(Governance_Clauses_by_Source!CD162),0,$G162)</f>
        <v>0</v>
      </c>
      <c r="CH162" s="134">
        <f>IF(ISBLANK(Governance_Clauses_by_Source!CE162),0,$G162)</f>
        <v>0</v>
      </c>
      <c r="CI162" s="134">
        <f>IF(ISBLANK(Governance_Clauses_by_Source!CF162),0,$G162)</f>
        <v>0</v>
      </c>
      <c r="CJ162" s="134">
        <f>IF(ISBLANK(Governance_Clauses_by_Source!CG162),0,$G162)</f>
        <v>0</v>
      </c>
      <c r="CK162" s="134">
        <f>IF(ISBLANK(Governance_Clauses_by_Source!CH162),0,$G162)</f>
        <v>0</v>
      </c>
      <c r="CL162" s="134">
        <f>IF(ISBLANK(Governance_Clauses_by_Source!CI162),0,$G162)</f>
        <v>0</v>
      </c>
      <c r="CM162" s="134">
        <f>IF(ISBLANK(Governance_Clauses_by_Source!CJ162),0,$G162)</f>
        <v>0</v>
      </c>
      <c r="CN162" s="134">
        <f>IF(ISBLANK(Governance_Clauses_by_Source!CK162),0,$G162)</f>
        <v>0</v>
      </c>
      <c r="CO162" s="134">
        <f>IF(ISBLANK(Governance_Clauses_by_Source!CL162),0,$G162)</f>
        <v>0</v>
      </c>
      <c r="CP162" s="134">
        <f>IF(ISBLANK(Governance_Clauses_by_Source!CM162),0,$G162)</f>
        <v>0</v>
      </c>
      <c r="CQ162" s="151">
        <f>IF(ISBLANK(Governance_Clauses_by_Source!CN162),0,$G162)</f>
        <v>0</v>
      </c>
    </row>
    <row r="163" spans="1:95">
      <c r="A163" s="2" t="s">
        <v>281</v>
      </c>
      <c r="B163" s="2" t="s">
        <v>573</v>
      </c>
      <c r="C163" s="2" t="s">
        <v>363</v>
      </c>
      <c r="D163" s="2" t="s">
        <v>618</v>
      </c>
      <c r="E163" s="2">
        <f t="shared" si="16"/>
        <v>2</v>
      </c>
      <c r="F163" s="2">
        <v>3</v>
      </c>
      <c r="G163" s="2">
        <f t="shared" si="20"/>
        <v>7.6433121019108277E-2</v>
      </c>
      <c r="H163" s="3" t="s">
        <v>527</v>
      </c>
      <c r="I163" s="120">
        <f>IF(ISBLANK(Governance_Clauses_by_Source!F163),0,G163)</f>
        <v>0</v>
      </c>
      <c r="J163" s="134">
        <f>IF(ISBLANK(Governance_Clauses_by_Source!G163),0,$G163)</f>
        <v>0</v>
      </c>
      <c r="K163" s="134">
        <f>IF(ISBLANK(Governance_Clauses_by_Source!H163),0,$G163)</f>
        <v>0</v>
      </c>
      <c r="L163" s="134">
        <f>IF(ISBLANK(Governance_Clauses_by_Source!I163),0,$G163)</f>
        <v>0</v>
      </c>
      <c r="M163" s="134">
        <f>IF(ISBLANK(Governance_Clauses_by_Source!J163),0,$G163)</f>
        <v>0</v>
      </c>
      <c r="N163" s="134">
        <f>IF(ISBLANK(Governance_Clauses_by_Source!K163),0,$G163)</f>
        <v>0</v>
      </c>
      <c r="O163" s="134">
        <f>IF(ISBLANK(Governance_Clauses_by_Source!L163),0,$G163)</f>
        <v>0</v>
      </c>
      <c r="P163" s="134">
        <f>IF(ISBLANK(Governance_Clauses_by_Source!M163),0,$G163)</f>
        <v>0</v>
      </c>
      <c r="Q163" s="134">
        <f>IF(ISBLANK(Governance_Clauses_by_Source!N163),0,$G163)</f>
        <v>0</v>
      </c>
      <c r="R163" s="134">
        <f>IF(ISBLANK(Governance_Clauses_by_Source!O163),0,$G163)</f>
        <v>0</v>
      </c>
      <c r="S163" s="134">
        <f>IF(ISBLANK(Governance_Clauses_by_Source!P163),0,$G163)*5*5</f>
        <v>1.9108280254777068</v>
      </c>
      <c r="T163" s="134">
        <f>IF(ISBLANK(Governance_Clauses_by_Source!Q163),0,$G163)</f>
        <v>0</v>
      </c>
      <c r="U163" s="134">
        <f>IF(ISBLANK(Governance_Clauses_by_Source!R163),0,$G163)</f>
        <v>0</v>
      </c>
      <c r="V163" s="134">
        <f>IF(ISBLANK(Governance_Clauses_by_Source!S163),0,$G163)</f>
        <v>0</v>
      </c>
      <c r="W163" s="134">
        <f>IF(ISBLANK(Governance_Clauses_by_Source!T163),0,$G163)</f>
        <v>0</v>
      </c>
      <c r="X163" s="134">
        <f>IF(ISBLANK(Governance_Clauses_by_Source!U163),0,$G163)</f>
        <v>0</v>
      </c>
      <c r="Y163" s="134">
        <f>IF(ISBLANK(Governance_Clauses_by_Source!V163),0,$G163)</f>
        <v>0</v>
      </c>
      <c r="Z163" s="134">
        <f>IF(ISBLANK(Governance_Clauses_by_Source!W163),0,$G163)</f>
        <v>0</v>
      </c>
      <c r="AA163" s="134">
        <f>IF(ISBLANK(Governance_Clauses_by_Source!X163),0,$G163)</f>
        <v>0</v>
      </c>
      <c r="AB163" s="134">
        <f>IF(ISBLANK(Governance_Clauses_by_Source!Y163),0,$G163)</f>
        <v>0</v>
      </c>
      <c r="AC163" s="134">
        <f>IF(ISBLANK(Governance_Clauses_by_Source!Z163),0,$G163)</f>
        <v>0</v>
      </c>
      <c r="AD163" s="134">
        <f>IF(ISBLANK(Governance_Clauses_by_Source!AA163),0,$G163)</f>
        <v>0</v>
      </c>
      <c r="AE163" s="134">
        <f>IF(ISBLANK(Governance_Clauses_by_Source!AB163),0,$G163)</f>
        <v>0</v>
      </c>
      <c r="AF163" s="134">
        <f>IF(ISBLANK(Governance_Clauses_by_Source!AC163),0,$G163)</f>
        <v>0</v>
      </c>
      <c r="AG163" s="134">
        <f>IF(ISBLANK(Governance_Clauses_by_Source!AD163),0,$G163)</f>
        <v>0</v>
      </c>
      <c r="AH163" s="134">
        <f>IF(ISBLANK(Governance_Clauses_by_Source!AE163),0,$G163)</f>
        <v>0</v>
      </c>
      <c r="AI163" s="134">
        <f>IF(ISBLANK(Governance_Clauses_by_Source!AF163),0,$G163)</f>
        <v>0</v>
      </c>
      <c r="AJ163" s="134">
        <f>IF(ISBLANK(Governance_Clauses_by_Source!AG163),0,$G163)</f>
        <v>0</v>
      </c>
      <c r="AK163" s="134">
        <f>IF(ISBLANK(Governance_Clauses_by_Source!AH163),0,$G163)</f>
        <v>0</v>
      </c>
      <c r="AL163" s="134">
        <f>IF(ISBLANK(Governance_Clauses_by_Source!AI163),0,$G163)</f>
        <v>0</v>
      </c>
      <c r="AM163" s="134">
        <f>IF(ISBLANK(Governance_Clauses_by_Source!AJ163),0,$G163)</f>
        <v>0</v>
      </c>
      <c r="AN163" s="134">
        <f>IF(ISBLANK(Governance_Clauses_by_Source!AK163),0,$G163)</f>
        <v>0</v>
      </c>
      <c r="AO163" s="134">
        <f>IF(ISBLANK(Governance_Clauses_by_Source!AL163),0,$G163)</f>
        <v>0</v>
      </c>
      <c r="AP163" s="134">
        <f>IF(ISBLANK(Governance_Clauses_by_Source!AM163),0,$G163)</f>
        <v>0</v>
      </c>
      <c r="AQ163" s="134">
        <f>IF(ISBLANK(Governance_Clauses_by_Source!AN163),0,$G163)</f>
        <v>0</v>
      </c>
      <c r="AR163" s="134">
        <f>IF(ISBLANK(Governance_Clauses_by_Source!AO163),0,$G163)</f>
        <v>0</v>
      </c>
      <c r="AS163" s="134">
        <f>IF(ISBLANK(Governance_Clauses_by_Source!AP163),0,$G163)</f>
        <v>0</v>
      </c>
      <c r="AT163" s="134">
        <f>IF(ISBLANK(Governance_Clauses_by_Source!AQ163),0,$G163)</f>
        <v>0</v>
      </c>
      <c r="AU163" s="134">
        <f>IF(ISBLANK(Governance_Clauses_by_Source!AR163),0,$G163)</f>
        <v>0</v>
      </c>
      <c r="AV163" s="134">
        <f>IF(ISBLANK(Governance_Clauses_by_Source!AS163),0,$G163)</f>
        <v>0</v>
      </c>
      <c r="AW163" s="134">
        <f>IF(ISBLANK(Governance_Clauses_by_Source!AT163),0,$G163)</f>
        <v>0</v>
      </c>
      <c r="AX163" s="134">
        <f>IF(ISBLANK(Governance_Clauses_by_Source!AU163),0,$G163)</f>
        <v>0</v>
      </c>
      <c r="AY163" s="134">
        <f>IF(ISBLANK(Governance_Clauses_by_Source!AV163),0,$G163)</f>
        <v>0</v>
      </c>
      <c r="AZ163" s="134">
        <f>IF(ISBLANK(Governance_Clauses_by_Source!AW163),0,$G163)</f>
        <v>0</v>
      </c>
      <c r="BA163" s="134">
        <f>IF(ISBLANK(Governance_Clauses_by_Source!AX163),0,$G163)</f>
        <v>0</v>
      </c>
      <c r="BB163" s="134">
        <f>IF(ISBLANK(Governance_Clauses_by_Source!AY163),0,$G163)</f>
        <v>0</v>
      </c>
      <c r="BC163" s="134">
        <f>IF(ISBLANK(Governance_Clauses_by_Source!AZ163),0,$G163)</f>
        <v>0</v>
      </c>
      <c r="BD163" s="134">
        <f>IF(ISBLANK(Governance_Clauses_by_Source!BA163),0,$G163)</f>
        <v>0</v>
      </c>
      <c r="BE163" s="134">
        <f>IF(ISBLANK(Governance_Clauses_by_Source!BB163),0,$G163)</f>
        <v>0</v>
      </c>
      <c r="BF163" s="134">
        <f>IF(ISBLANK(Governance_Clauses_by_Source!BC163),0,$G163)</f>
        <v>0</v>
      </c>
      <c r="BG163" s="134">
        <f>IF(ISBLANK(Governance_Clauses_by_Source!BD163),0,$G163)</f>
        <v>0</v>
      </c>
      <c r="BH163" s="134">
        <f>IF(ISBLANK(Governance_Clauses_by_Source!BE163),0,$G163)</f>
        <v>0</v>
      </c>
      <c r="BI163" s="134">
        <f>IF(ISBLANK(Governance_Clauses_by_Source!BF163),0,$G163)</f>
        <v>0</v>
      </c>
      <c r="BJ163" s="134">
        <f>IF(ISBLANK(Governance_Clauses_by_Source!BG163),0,$G163)</f>
        <v>0</v>
      </c>
      <c r="BK163" s="134">
        <f>IF(ISBLANK(Governance_Clauses_by_Source!BH163),0,$G163)</f>
        <v>0</v>
      </c>
      <c r="BL163" s="134">
        <f>IF(ISBLANK(Governance_Clauses_by_Source!BI163),0,$G163)</f>
        <v>0</v>
      </c>
      <c r="BM163" s="134">
        <f>IF(ISBLANK(Governance_Clauses_by_Source!BJ163),0,$G163)</f>
        <v>0</v>
      </c>
      <c r="BN163" s="134">
        <f>IF(ISBLANK(Governance_Clauses_by_Source!BK163),0,$G163)</f>
        <v>0</v>
      </c>
      <c r="BO163" s="134">
        <f>IF(ISBLANK(Governance_Clauses_by_Source!BL163),0,$G163)</f>
        <v>0</v>
      </c>
      <c r="BP163" s="134">
        <f>IF(ISBLANK(Governance_Clauses_by_Source!BM163),0,$G163)</f>
        <v>0</v>
      </c>
      <c r="BQ163" s="134">
        <f>IF(ISBLANK(Governance_Clauses_by_Source!BN163),0,$G163)</f>
        <v>0</v>
      </c>
      <c r="BR163" s="134">
        <f>IF(ISBLANK(Governance_Clauses_by_Source!BO163),0,$G163)</f>
        <v>0</v>
      </c>
      <c r="BS163" s="134">
        <f>IF(ISBLANK(Governance_Clauses_by_Source!BP163),0,$G163)</f>
        <v>0</v>
      </c>
      <c r="BT163" s="134">
        <f>IF(ISBLANK(Governance_Clauses_by_Source!BQ163),0,$G163)</f>
        <v>0</v>
      </c>
      <c r="BU163" s="134">
        <f>IF(ISBLANK(Governance_Clauses_by_Source!BR163),0,$G163)</f>
        <v>0</v>
      </c>
      <c r="BV163" s="134">
        <f>IF(ISBLANK(Governance_Clauses_by_Source!BS163),0,$G163)</f>
        <v>0</v>
      </c>
      <c r="BW163" s="134">
        <f>IF(ISBLANK(Governance_Clauses_by_Source!BT163),0,$G163)</f>
        <v>0</v>
      </c>
      <c r="BX163" s="134">
        <f>IF(ISBLANK(Governance_Clauses_by_Source!BU163),0,$G163)</f>
        <v>0</v>
      </c>
      <c r="BY163" s="134">
        <f>IF(ISBLANK(Governance_Clauses_by_Source!BV163),0,$G163)</f>
        <v>0</v>
      </c>
      <c r="BZ163" s="134">
        <f>IF(ISBLANK(Governance_Clauses_by_Source!BW163),0,$G163)</f>
        <v>0</v>
      </c>
      <c r="CA163" s="134">
        <f>IF(ISBLANK(Governance_Clauses_by_Source!BX163),0,$G163)</f>
        <v>0</v>
      </c>
      <c r="CB163" s="134">
        <f>IF(ISBLANK(Governance_Clauses_by_Source!BY163),0,$G163)</f>
        <v>0</v>
      </c>
      <c r="CC163" s="134">
        <f>IF(ISBLANK(Governance_Clauses_by_Source!BZ163),0,$G163)</f>
        <v>0</v>
      </c>
      <c r="CD163" s="134">
        <f>IF(ISBLANK(Governance_Clauses_by_Source!CA163),0,$G163)*5*5</f>
        <v>1.9108280254777068</v>
      </c>
      <c r="CE163" s="134">
        <f>IF(ISBLANK(Governance_Clauses_by_Source!CB163),0,$G163)</f>
        <v>0</v>
      </c>
      <c r="CF163" s="134">
        <f>IF(ISBLANK(Governance_Clauses_by_Source!CC163),0,$G163)</f>
        <v>0</v>
      </c>
      <c r="CG163" s="134">
        <f>IF(ISBLANK(Governance_Clauses_by_Source!CD163),0,$G163)</f>
        <v>0</v>
      </c>
      <c r="CH163" s="134">
        <f>IF(ISBLANK(Governance_Clauses_by_Source!CE163),0,$G163)</f>
        <v>0</v>
      </c>
      <c r="CI163" s="134">
        <f>IF(ISBLANK(Governance_Clauses_by_Source!CF163),0,$G163)</f>
        <v>0</v>
      </c>
      <c r="CJ163" s="134">
        <f>IF(ISBLANK(Governance_Clauses_by_Source!CG163),0,$G163)</f>
        <v>0</v>
      </c>
      <c r="CK163" s="134">
        <f>IF(ISBLANK(Governance_Clauses_by_Source!CH163),0,$G163)</f>
        <v>0</v>
      </c>
      <c r="CL163" s="134">
        <f>IF(ISBLANK(Governance_Clauses_by_Source!CI163),0,$G163)</f>
        <v>0</v>
      </c>
      <c r="CM163" s="134">
        <f>IF(ISBLANK(Governance_Clauses_by_Source!CJ163),0,$G163)</f>
        <v>0</v>
      </c>
      <c r="CN163" s="134">
        <f>IF(ISBLANK(Governance_Clauses_by_Source!CK163),0,$G163)</f>
        <v>0</v>
      </c>
      <c r="CO163" s="134">
        <f>IF(ISBLANK(Governance_Clauses_by_Source!CL163),0,$G163)</f>
        <v>0</v>
      </c>
      <c r="CP163" s="134">
        <f>IF(ISBLANK(Governance_Clauses_by_Source!CM163),0,$G163)</f>
        <v>0</v>
      </c>
      <c r="CQ163" s="151">
        <f>IF(ISBLANK(Governance_Clauses_by_Source!CN163),0,$G163)</f>
        <v>0</v>
      </c>
    </row>
    <row r="164" spans="1:95">
      <c r="A164" s="2" t="s">
        <v>281</v>
      </c>
      <c r="B164" s="2" t="s">
        <v>573</v>
      </c>
      <c r="C164" s="2" t="s">
        <v>363</v>
      </c>
      <c r="D164" s="2" t="s">
        <v>618</v>
      </c>
      <c r="E164" s="2">
        <f t="shared" si="16"/>
        <v>1</v>
      </c>
      <c r="F164" s="2">
        <v>4</v>
      </c>
      <c r="G164" s="2">
        <f t="shared" si="20"/>
        <v>0.10191082802547771</v>
      </c>
      <c r="H164" s="3" t="s">
        <v>528</v>
      </c>
      <c r="I164" s="120">
        <f>IF(ISBLANK(Governance_Clauses_by_Source!F164),0,G164)</f>
        <v>0</v>
      </c>
      <c r="J164" s="134">
        <f>IF(ISBLANK(Governance_Clauses_by_Source!G164),0,$G164)</f>
        <v>0</v>
      </c>
      <c r="K164" s="134">
        <f>IF(ISBLANK(Governance_Clauses_by_Source!H164),0,$G164)</f>
        <v>0</v>
      </c>
      <c r="L164" s="134">
        <f>IF(ISBLANK(Governance_Clauses_by_Source!I164),0,$G164)</f>
        <v>0</v>
      </c>
      <c r="M164" s="134">
        <f>IF(ISBLANK(Governance_Clauses_by_Source!J164),0,$G164)</f>
        <v>0</v>
      </c>
      <c r="N164" s="134">
        <f>IF(ISBLANK(Governance_Clauses_by_Source!K164),0,$G164)</f>
        <v>0</v>
      </c>
      <c r="O164" s="134">
        <f>IF(ISBLANK(Governance_Clauses_by_Source!L164),0,$G164)</f>
        <v>0</v>
      </c>
      <c r="P164" s="134">
        <f>IF(ISBLANK(Governance_Clauses_by_Source!M164),0,$G164)</f>
        <v>0</v>
      </c>
      <c r="Q164" s="134">
        <f>IF(ISBLANK(Governance_Clauses_by_Source!N164),0,$G164)</f>
        <v>0</v>
      </c>
      <c r="R164" s="134">
        <f>IF(ISBLANK(Governance_Clauses_by_Source!O164),0,$G164)</f>
        <v>0</v>
      </c>
      <c r="S164" s="134">
        <f>IF(ISBLANK(Governance_Clauses_by_Source!P164),0,$G164)</f>
        <v>0</v>
      </c>
      <c r="T164" s="134">
        <f>IF(ISBLANK(Governance_Clauses_by_Source!Q164),0,$G164)</f>
        <v>0</v>
      </c>
      <c r="U164" s="134">
        <f>IF(ISBLANK(Governance_Clauses_by_Source!R164),0,$G164)</f>
        <v>0</v>
      </c>
      <c r="V164" s="134">
        <f>IF(ISBLANK(Governance_Clauses_by_Source!S164),0,$G164)</f>
        <v>0</v>
      </c>
      <c r="W164" s="134">
        <f>IF(ISBLANK(Governance_Clauses_by_Source!T164),0,$G164)</f>
        <v>0</v>
      </c>
      <c r="X164" s="134">
        <f>IF(ISBLANK(Governance_Clauses_by_Source!U164),0,$G164)</f>
        <v>0</v>
      </c>
      <c r="Y164" s="134">
        <f>IF(ISBLANK(Governance_Clauses_by_Source!V164),0,$G164)</f>
        <v>0</v>
      </c>
      <c r="Z164" s="134">
        <f>IF(ISBLANK(Governance_Clauses_by_Source!W164),0,$G164)</f>
        <v>0</v>
      </c>
      <c r="AA164" s="134">
        <f>IF(ISBLANK(Governance_Clauses_by_Source!X164),0,$G164)</f>
        <v>0</v>
      </c>
      <c r="AB164" s="134">
        <f>IF(ISBLANK(Governance_Clauses_by_Source!Y164),0,$G164)</f>
        <v>0</v>
      </c>
      <c r="AC164" s="134">
        <f>IF(ISBLANK(Governance_Clauses_by_Source!Z164),0,$G164)</f>
        <v>0</v>
      </c>
      <c r="AD164" s="134">
        <f>IF(ISBLANK(Governance_Clauses_by_Source!AA164),0,$G164)</f>
        <v>0</v>
      </c>
      <c r="AE164" s="134">
        <f>IF(ISBLANK(Governance_Clauses_by_Source!AB164),0,$G164)</f>
        <v>0</v>
      </c>
      <c r="AF164" s="134">
        <f>IF(ISBLANK(Governance_Clauses_by_Source!AC164),0,$G164)</f>
        <v>0</v>
      </c>
      <c r="AG164" s="134">
        <f>IF(ISBLANK(Governance_Clauses_by_Source!AD164),0,$G164)</f>
        <v>0</v>
      </c>
      <c r="AH164" s="134">
        <f>IF(ISBLANK(Governance_Clauses_by_Source!AE164),0,$G164)</f>
        <v>0</v>
      </c>
      <c r="AI164" s="134">
        <f>IF(ISBLANK(Governance_Clauses_by_Source!AF164),0,$G164)</f>
        <v>0</v>
      </c>
      <c r="AJ164" s="134">
        <f>IF(ISBLANK(Governance_Clauses_by_Source!AG164),0,$G164)</f>
        <v>0</v>
      </c>
      <c r="AK164" s="134">
        <f>IF(ISBLANK(Governance_Clauses_by_Source!AH164),0,$G164)</f>
        <v>0</v>
      </c>
      <c r="AL164" s="134">
        <f>IF(ISBLANK(Governance_Clauses_by_Source!AI164),0,$G164)</f>
        <v>0</v>
      </c>
      <c r="AM164" s="134">
        <f>IF(ISBLANK(Governance_Clauses_by_Source!AJ164),0,$G164)</f>
        <v>0</v>
      </c>
      <c r="AN164" s="134">
        <f>IF(ISBLANK(Governance_Clauses_by_Source!AK164),0,$G164)</f>
        <v>0</v>
      </c>
      <c r="AO164" s="134">
        <f>IF(ISBLANK(Governance_Clauses_by_Source!AL164),0,$G164)</f>
        <v>0</v>
      </c>
      <c r="AP164" s="134">
        <f>IF(ISBLANK(Governance_Clauses_by_Source!AM164),0,$G164)</f>
        <v>0</v>
      </c>
      <c r="AQ164" s="134">
        <f>IF(ISBLANK(Governance_Clauses_by_Source!AN164),0,$G164)</f>
        <v>0</v>
      </c>
      <c r="AR164" s="134">
        <f>IF(ISBLANK(Governance_Clauses_by_Source!AO164),0,$G164)</f>
        <v>0</v>
      </c>
      <c r="AS164" s="134">
        <f>IF(ISBLANK(Governance_Clauses_by_Source!AP164),0,$G164)</f>
        <v>0</v>
      </c>
      <c r="AT164" s="134">
        <f>IF(ISBLANK(Governance_Clauses_by_Source!AQ164),0,$G164)</f>
        <v>0</v>
      </c>
      <c r="AU164" s="134">
        <f>IF(ISBLANK(Governance_Clauses_by_Source!AR164),0,$G164)</f>
        <v>0</v>
      </c>
      <c r="AV164" s="134">
        <f>IF(ISBLANK(Governance_Clauses_by_Source!AS164),0,$G164)</f>
        <v>0</v>
      </c>
      <c r="AW164" s="134">
        <f>IF(ISBLANK(Governance_Clauses_by_Source!AT164),0,$G164)</f>
        <v>0</v>
      </c>
      <c r="AX164" s="134">
        <f>IF(ISBLANK(Governance_Clauses_by_Source!AU164),0,$G164)</f>
        <v>0</v>
      </c>
      <c r="AY164" s="134">
        <f>IF(ISBLANK(Governance_Clauses_by_Source!AV164),0,$G164)</f>
        <v>0</v>
      </c>
      <c r="AZ164" s="134">
        <f>IF(ISBLANK(Governance_Clauses_by_Source!AW164),0,$G164)</f>
        <v>0</v>
      </c>
      <c r="BA164" s="134">
        <f>IF(ISBLANK(Governance_Clauses_by_Source!AX164),0,$G164)</f>
        <v>0</v>
      </c>
      <c r="BB164" s="134">
        <f>IF(ISBLANK(Governance_Clauses_by_Source!AY164),0,$G164)</f>
        <v>0</v>
      </c>
      <c r="BC164" s="134">
        <f>IF(ISBLANK(Governance_Clauses_by_Source!AZ164),0,$G164)</f>
        <v>0</v>
      </c>
      <c r="BD164" s="134">
        <f>IF(ISBLANK(Governance_Clauses_by_Source!BA164),0,$G164)</f>
        <v>0</v>
      </c>
      <c r="BE164" s="134">
        <f>IF(ISBLANK(Governance_Clauses_by_Source!BB164),0,$G164)</f>
        <v>0</v>
      </c>
      <c r="BF164" s="134">
        <f>IF(ISBLANK(Governance_Clauses_by_Source!BC164),0,$G164)</f>
        <v>0</v>
      </c>
      <c r="BG164" s="134">
        <f>IF(ISBLANK(Governance_Clauses_by_Source!BD164),0,$G164)</f>
        <v>0</v>
      </c>
      <c r="BH164" s="134">
        <f>IF(ISBLANK(Governance_Clauses_by_Source!BE164),0,$G164)</f>
        <v>0</v>
      </c>
      <c r="BI164" s="134">
        <f>IF(ISBLANK(Governance_Clauses_by_Source!BF164),0,$G164)</f>
        <v>0</v>
      </c>
      <c r="BJ164" s="134">
        <f>IF(ISBLANK(Governance_Clauses_by_Source!BG164),0,$G164)</f>
        <v>0</v>
      </c>
      <c r="BK164" s="134">
        <f>IF(ISBLANK(Governance_Clauses_by_Source!BH164),0,$G164)</f>
        <v>0</v>
      </c>
      <c r="BL164" s="134">
        <f>IF(ISBLANK(Governance_Clauses_by_Source!BI164),0,$G164)</f>
        <v>0</v>
      </c>
      <c r="BM164" s="134">
        <f>IF(ISBLANK(Governance_Clauses_by_Source!BJ164),0,$G164)</f>
        <v>0</v>
      </c>
      <c r="BN164" s="134">
        <f>IF(ISBLANK(Governance_Clauses_by_Source!BK164),0,$G164)</f>
        <v>0</v>
      </c>
      <c r="BO164" s="134">
        <f>IF(ISBLANK(Governance_Clauses_by_Source!BL164),0,$G164)</f>
        <v>0</v>
      </c>
      <c r="BP164" s="134">
        <f>IF(ISBLANK(Governance_Clauses_by_Source!BM164),0,$G164)</f>
        <v>0</v>
      </c>
      <c r="BQ164" s="134">
        <f>IF(ISBLANK(Governance_Clauses_by_Source!BN164),0,$G164)</f>
        <v>0</v>
      </c>
      <c r="BR164" s="134">
        <f>IF(ISBLANK(Governance_Clauses_by_Source!BO164),0,$G164)</f>
        <v>0</v>
      </c>
      <c r="BS164" s="134">
        <f>IF(ISBLANK(Governance_Clauses_by_Source!BP164),0,$G164)</f>
        <v>0</v>
      </c>
      <c r="BT164" s="134">
        <f>IF(ISBLANK(Governance_Clauses_by_Source!BQ164),0,$G164)</f>
        <v>0</v>
      </c>
      <c r="BU164" s="134">
        <f>IF(ISBLANK(Governance_Clauses_by_Source!BR164),0,$G164)</f>
        <v>0</v>
      </c>
      <c r="BV164" s="134">
        <f>IF(ISBLANK(Governance_Clauses_by_Source!BS164),0,$G164)</f>
        <v>0</v>
      </c>
      <c r="BW164" s="134">
        <f>IF(ISBLANK(Governance_Clauses_by_Source!BT164),0,$G164)</f>
        <v>0</v>
      </c>
      <c r="BX164" s="134">
        <f>IF(ISBLANK(Governance_Clauses_by_Source!BU164),0,$G164)</f>
        <v>0</v>
      </c>
      <c r="BY164" s="134">
        <f>IF(ISBLANK(Governance_Clauses_by_Source!BV164),0,$G164)</f>
        <v>0</v>
      </c>
      <c r="BZ164" s="134">
        <f>IF(ISBLANK(Governance_Clauses_by_Source!BW164),0,$G164)</f>
        <v>0</v>
      </c>
      <c r="CA164" s="134">
        <f>IF(ISBLANK(Governance_Clauses_by_Source!BX164),0,$G164)</f>
        <v>0</v>
      </c>
      <c r="CB164" s="134">
        <f>IF(ISBLANK(Governance_Clauses_by_Source!BY164),0,$G164)</f>
        <v>0</v>
      </c>
      <c r="CC164" s="134">
        <f>IF(ISBLANK(Governance_Clauses_by_Source!BZ164),0,$G164)</f>
        <v>0</v>
      </c>
      <c r="CD164" s="134">
        <f>IF(ISBLANK(Governance_Clauses_by_Source!CA164),0,$G164)*3*4</f>
        <v>1.2229299363057327</v>
      </c>
      <c r="CE164" s="134">
        <f>IF(ISBLANK(Governance_Clauses_by_Source!CB164),0,$G164)</f>
        <v>0</v>
      </c>
      <c r="CF164" s="134">
        <f>IF(ISBLANK(Governance_Clauses_by_Source!CC164),0,$G164)</f>
        <v>0</v>
      </c>
      <c r="CG164" s="134">
        <f>IF(ISBLANK(Governance_Clauses_by_Source!CD164),0,$G164)</f>
        <v>0</v>
      </c>
      <c r="CH164" s="134">
        <f>IF(ISBLANK(Governance_Clauses_by_Source!CE164),0,$G164)</f>
        <v>0</v>
      </c>
      <c r="CI164" s="134">
        <f>IF(ISBLANK(Governance_Clauses_by_Source!CF164),0,$G164)</f>
        <v>0</v>
      </c>
      <c r="CJ164" s="134">
        <f>IF(ISBLANK(Governance_Clauses_by_Source!CG164),0,$G164)</f>
        <v>0</v>
      </c>
      <c r="CK164" s="134">
        <f>IF(ISBLANK(Governance_Clauses_by_Source!CH164),0,$G164)</f>
        <v>0</v>
      </c>
      <c r="CL164" s="134">
        <f>IF(ISBLANK(Governance_Clauses_by_Source!CI164),0,$G164)</f>
        <v>0</v>
      </c>
      <c r="CM164" s="134">
        <f>IF(ISBLANK(Governance_Clauses_by_Source!CJ164),0,$G164)</f>
        <v>0</v>
      </c>
      <c r="CN164" s="134">
        <f>IF(ISBLANK(Governance_Clauses_by_Source!CK164),0,$G164)</f>
        <v>0</v>
      </c>
      <c r="CO164" s="134">
        <f>IF(ISBLANK(Governance_Clauses_by_Source!CL164),0,$G164)</f>
        <v>0</v>
      </c>
      <c r="CP164" s="134">
        <f>IF(ISBLANK(Governance_Clauses_by_Source!CM164),0,$G164)</f>
        <v>0</v>
      </c>
      <c r="CQ164" s="151">
        <f>IF(ISBLANK(Governance_Clauses_by_Source!CN164),0,$G164)</f>
        <v>0</v>
      </c>
    </row>
    <row r="165" spans="1:95">
      <c r="A165" s="2" t="s">
        <v>281</v>
      </c>
      <c r="B165" s="2" t="s">
        <v>573</v>
      </c>
      <c r="C165" s="2" t="s">
        <v>363</v>
      </c>
      <c r="D165" s="2" t="s">
        <v>618</v>
      </c>
      <c r="E165" s="2">
        <f t="shared" si="16"/>
        <v>2</v>
      </c>
      <c r="F165" s="2">
        <v>3</v>
      </c>
      <c r="G165" s="2">
        <f t="shared" si="20"/>
        <v>7.6433121019108277E-2</v>
      </c>
      <c r="H165" s="3" t="s">
        <v>529</v>
      </c>
      <c r="I165" s="120">
        <f>IF(ISBLANK(Governance_Clauses_by_Source!F165),0,G165)</f>
        <v>0</v>
      </c>
      <c r="J165" s="134">
        <f>IF(ISBLANK(Governance_Clauses_by_Source!G165),0,$G165)</f>
        <v>0</v>
      </c>
      <c r="K165" s="134">
        <f>IF(ISBLANK(Governance_Clauses_by_Source!H165),0,$G165)</f>
        <v>0</v>
      </c>
      <c r="L165" s="134">
        <f>IF(ISBLANK(Governance_Clauses_by_Source!I165),0,$G165)</f>
        <v>0</v>
      </c>
      <c r="M165" s="134">
        <f>IF(ISBLANK(Governance_Clauses_by_Source!J165),0,$G165)</f>
        <v>0</v>
      </c>
      <c r="N165" s="134">
        <f>IF(ISBLANK(Governance_Clauses_by_Source!K165),0,$G165)</f>
        <v>0</v>
      </c>
      <c r="O165" s="134">
        <f>IF(ISBLANK(Governance_Clauses_by_Source!L165),0,$G165)</f>
        <v>0</v>
      </c>
      <c r="P165" s="134">
        <f>IF(ISBLANK(Governance_Clauses_by_Source!M165),0,$G165)</f>
        <v>0</v>
      </c>
      <c r="Q165" s="134">
        <f>IF(ISBLANK(Governance_Clauses_by_Source!N165),0,$G165)</f>
        <v>0</v>
      </c>
      <c r="R165" s="134">
        <f>IF(ISBLANK(Governance_Clauses_by_Source!O165),0,$G165)</f>
        <v>0</v>
      </c>
      <c r="S165" s="134">
        <f>IF(ISBLANK(Governance_Clauses_by_Source!P165),0,$G165)*4*4</f>
        <v>1.2229299363057324</v>
      </c>
      <c r="T165" s="134">
        <f>IF(ISBLANK(Governance_Clauses_by_Source!Q165),0,$G165)</f>
        <v>0</v>
      </c>
      <c r="U165" s="134">
        <f>IF(ISBLANK(Governance_Clauses_by_Source!R165),0,$G165)</f>
        <v>0</v>
      </c>
      <c r="V165" s="134">
        <f>IF(ISBLANK(Governance_Clauses_by_Source!S165),0,$G165)</f>
        <v>0</v>
      </c>
      <c r="W165" s="134">
        <f>IF(ISBLANK(Governance_Clauses_by_Source!T165),0,$G165)</f>
        <v>0</v>
      </c>
      <c r="X165" s="134">
        <f>IF(ISBLANK(Governance_Clauses_by_Source!U165),0,$G165)</f>
        <v>0</v>
      </c>
      <c r="Y165" s="134">
        <f>IF(ISBLANK(Governance_Clauses_by_Source!V165),0,$G165)</f>
        <v>0</v>
      </c>
      <c r="Z165" s="134">
        <f>IF(ISBLANK(Governance_Clauses_by_Source!W165),0,$G165)</f>
        <v>0</v>
      </c>
      <c r="AA165" s="134">
        <f>IF(ISBLANK(Governance_Clauses_by_Source!X165),0,$G165)</f>
        <v>0</v>
      </c>
      <c r="AB165" s="134">
        <f>IF(ISBLANK(Governance_Clauses_by_Source!Y165),0,$G165)</f>
        <v>0</v>
      </c>
      <c r="AC165" s="134">
        <f>IF(ISBLANK(Governance_Clauses_by_Source!Z165),0,$G165)</f>
        <v>0</v>
      </c>
      <c r="AD165" s="134">
        <f>IF(ISBLANK(Governance_Clauses_by_Source!AA165),0,$G165)</f>
        <v>0</v>
      </c>
      <c r="AE165" s="134">
        <f>IF(ISBLANK(Governance_Clauses_by_Source!AB165),0,$G165)</f>
        <v>0</v>
      </c>
      <c r="AF165" s="134">
        <f>IF(ISBLANK(Governance_Clauses_by_Source!AC165),0,$G165)</f>
        <v>0</v>
      </c>
      <c r="AG165" s="134">
        <f>IF(ISBLANK(Governance_Clauses_by_Source!AD165),0,$G165)</f>
        <v>0</v>
      </c>
      <c r="AH165" s="134">
        <f>IF(ISBLANK(Governance_Clauses_by_Source!AE165),0,$G165)</f>
        <v>0</v>
      </c>
      <c r="AI165" s="134">
        <f>IF(ISBLANK(Governance_Clauses_by_Source!AF165),0,$G165)</f>
        <v>0</v>
      </c>
      <c r="AJ165" s="134">
        <f>IF(ISBLANK(Governance_Clauses_by_Source!AG165),0,$G165)</f>
        <v>0</v>
      </c>
      <c r="AK165" s="134">
        <f>IF(ISBLANK(Governance_Clauses_by_Source!AH165),0,$G165)</f>
        <v>0</v>
      </c>
      <c r="AL165" s="134">
        <f>IF(ISBLANK(Governance_Clauses_by_Source!AI165),0,$G165)</f>
        <v>0</v>
      </c>
      <c r="AM165" s="134">
        <f>IF(ISBLANK(Governance_Clauses_by_Source!AJ165),0,$G165)</f>
        <v>0</v>
      </c>
      <c r="AN165" s="134">
        <f>IF(ISBLANK(Governance_Clauses_by_Source!AK165),0,$G165)</f>
        <v>0</v>
      </c>
      <c r="AO165" s="134">
        <f>IF(ISBLANK(Governance_Clauses_by_Source!AL165),0,$G165)</f>
        <v>0</v>
      </c>
      <c r="AP165" s="134">
        <f>IF(ISBLANK(Governance_Clauses_by_Source!AM165),0,$G165)</f>
        <v>0</v>
      </c>
      <c r="AQ165" s="134">
        <f>IF(ISBLANK(Governance_Clauses_by_Source!AN165),0,$G165)</f>
        <v>0</v>
      </c>
      <c r="AR165" s="134">
        <f>IF(ISBLANK(Governance_Clauses_by_Source!AO165),0,$G165)</f>
        <v>0</v>
      </c>
      <c r="AS165" s="134">
        <f>IF(ISBLANK(Governance_Clauses_by_Source!AP165),0,$G165)</f>
        <v>0</v>
      </c>
      <c r="AT165" s="134">
        <f>IF(ISBLANK(Governance_Clauses_by_Source!AQ165),0,$G165)</f>
        <v>0</v>
      </c>
      <c r="AU165" s="134">
        <f>IF(ISBLANK(Governance_Clauses_by_Source!AR165),0,$G165)</f>
        <v>0</v>
      </c>
      <c r="AV165" s="134">
        <f>IF(ISBLANK(Governance_Clauses_by_Source!AS165),0,$G165)</f>
        <v>0</v>
      </c>
      <c r="AW165" s="134">
        <f>IF(ISBLANK(Governance_Clauses_by_Source!AT165),0,$G165)</f>
        <v>0</v>
      </c>
      <c r="AX165" s="134">
        <f>IF(ISBLANK(Governance_Clauses_by_Source!AU165),0,$G165)</f>
        <v>0</v>
      </c>
      <c r="AY165" s="134">
        <f>IF(ISBLANK(Governance_Clauses_by_Source!AV165),0,$G165)</f>
        <v>0</v>
      </c>
      <c r="AZ165" s="134">
        <f>IF(ISBLANK(Governance_Clauses_by_Source!AW165),0,$G165)</f>
        <v>0</v>
      </c>
      <c r="BA165" s="134">
        <f>IF(ISBLANK(Governance_Clauses_by_Source!AX165),0,$G165)</f>
        <v>0</v>
      </c>
      <c r="BB165" s="134">
        <f>IF(ISBLANK(Governance_Clauses_by_Source!AY165),0,$G165)</f>
        <v>0</v>
      </c>
      <c r="BC165" s="134">
        <f>IF(ISBLANK(Governance_Clauses_by_Source!AZ165),0,$G165)</f>
        <v>0</v>
      </c>
      <c r="BD165" s="134">
        <f>IF(ISBLANK(Governance_Clauses_by_Source!BA165),0,$G165)</f>
        <v>0</v>
      </c>
      <c r="BE165" s="134">
        <f>IF(ISBLANK(Governance_Clauses_by_Source!BB165),0,$G165)</f>
        <v>0</v>
      </c>
      <c r="BF165" s="134">
        <f>IF(ISBLANK(Governance_Clauses_by_Source!BC165),0,$G165)</f>
        <v>0</v>
      </c>
      <c r="BG165" s="134">
        <f>IF(ISBLANK(Governance_Clauses_by_Source!BD165),0,$G165)</f>
        <v>0</v>
      </c>
      <c r="BH165" s="134">
        <f>IF(ISBLANK(Governance_Clauses_by_Source!BE165),0,$G165)</f>
        <v>0</v>
      </c>
      <c r="BI165" s="134">
        <f>IF(ISBLANK(Governance_Clauses_by_Source!BF165),0,$G165)</f>
        <v>0</v>
      </c>
      <c r="BJ165" s="134">
        <f>IF(ISBLANK(Governance_Clauses_by_Source!BG165),0,$G165)</f>
        <v>0</v>
      </c>
      <c r="BK165" s="134">
        <f>IF(ISBLANK(Governance_Clauses_by_Source!BH165),0,$G165)</f>
        <v>0</v>
      </c>
      <c r="BL165" s="134">
        <f>IF(ISBLANK(Governance_Clauses_by_Source!BI165),0,$G165)</f>
        <v>0</v>
      </c>
      <c r="BM165" s="134">
        <f>IF(ISBLANK(Governance_Clauses_by_Source!BJ165),0,$G165)</f>
        <v>0</v>
      </c>
      <c r="BN165" s="134">
        <f>IF(ISBLANK(Governance_Clauses_by_Source!BK165),0,$G165)</f>
        <v>0</v>
      </c>
      <c r="BO165" s="134">
        <f>IF(ISBLANK(Governance_Clauses_by_Source!BL165),0,$G165)</f>
        <v>0</v>
      </c>
      <c r="BP165" s="134">
        <f>IF(ISBLANK(Governance_Clauses_by_Source!BM165),0,$G165)</f>
        <v>0</v>
      </c>
      <c r="BQ165" s="134">
        <f>IF(ISBLANK(Governance_Clauses_by_Source!BN165),0,$G165)</f>
        <v>0</v>
      </c>
      <c r="BR165" s="134">
        <f>IF(ISBLANK(Governance_Clauses_by_Source!BO165),0,$G165)</f>
        <v>0</v>
      </c>
      <c r="BS165" s="134">
        <f>IF(ISBLANK(Governance_Clauses_by_Source!BP165),0,$G165)</f>
        <v>0</v>
      </c>
      <c r="BT165" s="134">
        <f>IF(ISBLANK(Governance_Clauses_by_Source!BQ165),0,$G165)</f>
        <v>0</v>
      </c>
      <c r="BU165" s="134">
        <f>IF(ISBLANK(Governance_Clauses_by_Source!BR165),0,$G165)</f>
        <v>0</v>
      </c>
      <c r="BV165" s="134">
        <f>IF(ISBLANK(Governance_Clauses_by_Source!BS165),0,$G165)</f>
        <v>0</v>
      </c>
      <c r="BW165" s="134">
        <f>IF(ISBLANK(Governance_Clauses_by_Source!BT165),0,$G165)</f>
        <v>0</v>
      </c>
      <c r="BX165" s="134">
        <f>IF(ISBLANK(Governance_Clauses_by_Source!BU165),0,$G165)</f>
        <v>0</v>
      </c>
      <c r="BY165" s="134">
        <f>IF(ISBLANK(Governance_Clauses_by_Source!BV165),0,$G165)</f>
        <v>0</v>
      </c>
      <c r="BZ165" s="134">
        <f>IF(ISBLANK(Governance_Clauses_by_Source!BW165),0,$G165)</f>
        <v>0</v>
      </c>
      <c r="CA165" s="134">
        <f>IF(ISBLANK(Governance_Clauses_by_Source!BX165),0,$G165)</f>
        <v>0</v>
      </c>
      <c r="CB165" s="134">
        <f>IF(ISBLANK(Governance_Clauses_by_Source!BY165),0,$G165)</f>
        <v>0</v>
      </c>
      <c r="CC165" s="134">
        <f>IF(ISBLANK(Governance_Clauses_by_Source!BZ165),0,$G165)</f>
        <v>0</v>
      </c>
      <c r="CD165" s="134">
        <f>IF(ISBLANK(Governance_Clauses_by_Source!CA165),0,$G165)*5*5</f>
        <v>1.9108280254777068</v>
      </c>
      <c r="CE165" s="134">
        <f>IF(ISBLANK(Governance_Clauses_by_Source!CB165),0,$G165)</f>
        <v>0</v>
      </c>
      <c r="CF165" s="134">
        <f>IF(ISBLANK(Governance_Clauses_by_Source!CC165),0,$G165)</f>
        <v>0</v>
      </c>
      <c r="CG165" s="134">
        <f>IF(ISBLANK(Governance_Clauses_by_Source!CD165),0,$G165)</f>
        <v>0</v>
      </c>
      <c r="CH165" s="134">
        <f>IF(ISBLANK(Governance_Clauses_by_Source!CE165),0,$G165)</f>
        <v>0</v>
      </c>
      <c r="CI165" s="134">
        <f>IF(ISBLANK(Governance_Clauses_by_Source!CF165),0,$G165)</f>
        <v>0</v>
      </c>
      <c r="CJ165" s="134">
        <f>IF(ISBLANK(Governance_Clauses_by_Source!CG165),0,$G165)</f>
        <v>0</v>
      </c>
      <c r="CK165" s="134">
        <f>IF(ISBLANK(Governance_Clauses_by_Source!CH165),0,$G165)</f>
        <v>0</v>
      </c>
      <c r="CL165" s="134">
        <f>IF(ISBLANK(Governance_Clauses_by_Source!CI165),0,$G165)</f>
        <v>0</v>
      </c>
      <c r="CM165" s="134">
        <f>IF(ISBLANK(Governance_Clauses_by_Source!CJ165),0,$G165)</f>
        <v>0</v>
      </c>
      <c r="CN165" s="134">
        <f>IF(ISBLANK(Governance_Clauses_by_Source!CK165),0,$G165)</f>
        <v>0</v>
      </c>
      <c r="CO165" s="134">
        <f>IF(ISBLANK(Governance_Clauses_by_Source!CL165),0,$G165)</f>
        <v>0</v>
      </c>
      <c r="CP165" s="134">
        <f>IF(ISBLANK(Governance_Clauses_by_Source!CM165),0,$G165)</f>
        <v>0</v>
      </c>
      <c r="CQ165" s="151">
        <f>IF(ISBLANK(Governance_Clauses_by_Source!CN165),0,$G165)</f>
        <v>0</v>
      </c>
    </row>
    <row r="166" spans="1:95">
      <c r="A166" s="2" t="s">
        <v>281</v>
      </c>
      <c r="B166" s="2" t="s">
        <v>565</v>
      </c>
      <c r="C166" s="2" t="s">
        <v>364</v>
      </c>
      <c r="D166" s="2" t="s">
        <v>360</v>
      </c>
      <c r="E166" s="2">
        <f t="shared" si="16"/>
        <v>2</v>
      </c>
      <c r="F166" s="2">
        <v>4</v>
      </c>
      <c r="G166" s="2">
        <f t="shared" si="20"/>
        <v>0.10191082802547771</v>
      </c>
      <c r="H166" s="3" t="s">
        <v>558</v>
      </c>
      <c r="I166" s="120">
        <f>IF(ISBLANK(Governance_Clauses_by_Source!F166),0,G166)</f>
        <v>0</v>
      </c>
      <c r="J166" s="134">
        <f>IF(ISBLANK(Governance_Clauses_by_Source!G166),0,$G166)</f>
        <v>0</v>
      </c>
      <c r="K166" s="134">
        <f>IF(ISBLANK(Governance_Clauses_by_Source!H166),0,$G166)</f>
        <v>0</v>
      </c>
      <c r="L166" s="134">
        <f>IF(ISBLANK(Governance_Clauses_by_Source!I166),0,$G166)</f>
        <v>0</v>
      </c>
      <c r="M166" s="134">
        <f>IF(ISBLANK(Governance_Clauses_by_Source!J166),0,$G166)</f>
        <v>0</v>
      </c>
      <c r="N166" s="134">
        <f>IF(ISBLANK(Governance_Clauses_by_Source!K166),0,$G166)</f>
        <v>0</v>
      </c>
      <c r="O166" s="134">
        <f>IF(ISBLANK(Governance_Clauses_by_Source!L166),0,$G166)</f>
        <v>0</v>
      </c>
      <c r="P166" s="134">
        <f>IF(ISBLANK(Governance_Clauses_by_Source!M166),0,$G166)</f>
        <v>0</v>
      </c>
      <c r="Q166" s="134">
        <f>IF(ISBLANK(Governance_Clauses_by_Source!N166),0,$G166)*1*1.01</f>
        <v>0.10292993630573249</v>
      </c>
      <c r="R166" s="134">
        <f>IF(ISBLANK(Governance_Clauses_by_Source!O166),0,$G166)</f>
        <v>0</v>
      </c>
      <c r="S166" s="134">
        <f>IF(ISBLANK(Governance_Clauses_by_Source!P166),0,$G166)*3*3</f>
        <v>0.91719745222929949</v>
      </c>
      <c r="T166" s="134">
        <f>IF(ISBLANK(Governance_Clauses_by_Source!Q166),0,$G166)</f>
        <v>0</v>
      </c>
      <c r="U166" s="134">
        <f>IF(ISBLANK(Governance_Clauses_by_Source!R166),0,$G166)</f>
        <v>0</v>
      </c>
      <c r="V166" s="134">
        <f>IF(ISBLANK(Governance_Clauses_by_Source!S166),0,$G166)</f>
        <v>0</v>
      </c>
      <c r="W166" s="134">
        <f>IF(ISBLANK(Governance_Clauses_by_Source!T166),0,$G166)</f>
        <v>0</v>
      </c>
      <c r="X166" s="134">
        <f>IF(ISBLANK(Governance_Clauses_by_Source!U166),0,$G166)</f>
        <v>0</v>
      </c>
      <c r="Y166" s="134">
        <f>IF(ISBLANK(Governance_Clauses_by_Source!V166),0,$G166)</f>
        <v>0</v>
      </c>
      <c r="Z166" s="134">
        <f>IF(ISBLANK(Governance_Clauses_by_Source!W166),0,$G166)</f>
        <v>0</v>
      </c>
      <c r="AA166" s="134">
        <f>IF(ISBLANK(Governance_Clauses_by_Source!X166),0,$G166)</f>
        <v>0</v>
      </c>
      <c r="AB166" s="134">
        <f>IF(ISBLANK(Governance_Clauses_by_Source!Y166),0,$G166)</f>
        <v>0</v>
      </c>
      <c r="AC166" s="134">
        <f>IF(ISBLANK(Governance_Clauses_by_Source!Z166),0,$G166)</f>
        <v>0</v>
      </c>
      <c r="AD166" s="134">
        <f>IF(ISBLANK(Governance_Clauses_by_Source!AA166),0,$G166)</f>
        <v>0</v>
      </c>
      <c r="AE166" s="134">
        <f>IF(ISBLANK(Governance_Clauses_by_Source!AB166),0,$G166)</f>
        <v>0</v>
      </c>
      <c r="AF166" s="134">
        <f>IF(ISBLANK(Governance_Clauses_by_Source!AC166),0,$G166)</f>
        <v>0</v>
      </c>
      <c r="AG166" s="134">
        <f>IF(ISBLANK(Governance_Clauses_by_Source!AD166),0,$G166)</f>
        <v>0</v>
      </c>
      <c r="AH166" s="134">
        <f>IF(ISBLANK(Governance_Clauses_by_Source!AE166),0,$G166)</f>
        <v>0</v>
      </c>
      <c r="AI166" s="134">
        <f>IF(ISBLANK(Governance_Clauses_by_Source!AF166),0,$G166)</f>
        <v>0</v>
      </c>
      <c r="AJ166" s="134">
        <f>IF(ISBLANK(Governance_Clauses_by_Source!AG166),0,$G166)</f>
        <v>0</v>
      </c>
      <c r="AK166" s="134">
        <f>IF(ISBLANK(Governance_Clauses_by_Source!AH166),0,$G166)</f>
        <v>0</v>
      </c>
      <c r="AL166" s="134">
        <f>IF(ISBLANK(Governance_Clauses_by_Source!AI166),0,$G166)</f>
        <v>0</v>
      </c>
      <c r="AM166" s="134">
        <f>IF(ISBLANK(Governance_Clauses_by_Source!AJ166),0,$G166)</f>
        <v>0</v>
      </c>
      <c r="AN166" s="134">
        <f>IF(ISBLANK(Governance_Clauses_by_Source!AK166),0,$G166)</f>
        <v>0</v>
      </c>
      <c r="AO166" s="134">
        <f>IF(ISBLANK(Governance_Clauses_by_Source!AL166),0,$G166)</f>
        <v>0</v>
      </c>
      <c r="AP166" s="134">
        <f>IF(ISBLANK(Governance_Clauses_by_Source!AM166),0,$G166)</f>
        <v>0</v>
      </c>
      <c r="AQ166" s="134">
        <f>IF(ISBLANK(Governance_Clauses_by_Source!AN166),0,$G166)</f>
        <v>0</v>
      </c>
      <c r="AR166" s="134">
        <f>IF(ISBLANK(Governance_Clauses_by_Source!AO166),0,$G166)</f>
        <v>0</v>
      </c>
      <c r="AS166" s="134">
        <f>IF(ISBLANK(Governance_Clauses_by_Source!AP166),0,$G166)</f>
        <v>0</v>
      </c>
      <c r="AT166" s="134">
        <f>IF(ISBLANK(Governance_Clauses_by_Source!AQ166),0,$G166)</f>
        <v>0</v>
      </c>
      <c r="AU166" s="134">
        <f>IF(ISBLANK(Governance_Clauses_by_Source!AR166),0,$G166)</f>
        <v>0</v>
      </c>
      <c r="AV166" s="134">
        <f>IF(ISBLANK(Governance_Clauses_by_Source!AS166),0,$G166)</f>
        <v>0</v>
      </c>
      <c r="AW166" s="134">
        <f>IF(ISBLANK(Governance_Clauses_by_Source!AT166),0,$G166)</f>
        <v>0</v>
      </c>
      <c r="AX166" s="134">
        <f>IF(ISBLANK(Governance_Clauses_by_Source!AU166),0,$G166)</f>
        <v>0</v>
      </c>
      <c r="AY166" s="134">
        <f>IF(ISBLANK(Governance_Clauses_by_Source!AV166),0,$G166)</f>
        <v>0</v>
      </c>
      <c r="AZ166" s="134">
        <f>IF(ISBLANK(Governance_Clauses_by_Source!AW166),0,$G166)</f>
        <v>0</v>
      </c>
      <c r="BA166" s="134">
        <f>IF(ISBLANK(Governance_Clauses_by_Source!AX166),0,$G166)</f>
        <v>0</v>
      </c>
      <c r="BB166" s="134">
        <f>IF(ISBLANK(Governance_Clauses_by_Source!AY166),0,$G166)</f>
        <v>0</v>
      </c>
      <c r="BC166" s="134">
        <f>IF(ISBLANK(Governance_Clauses_by_Source!AZ166),0,$G166)</f>
        <v>0</v>
      </c>
      <c r="BD166" s="134">
        <f>IF(ISBLANK(Governance_Clauses_by_Source!BA166),0,$G166)</f>
        <v>0</v>
      </c>
      <c r="BE166" s="134">
        <f>IF(ISBLANK(Governance_Clauses_by_Source!BB166),0,$G166)</f>
        <v>0</v>
      </c>
      <c r="BF166" s="134">
        <f>IF(ISBLANK(Governance_Clauses_by_Source!BC166),0,$G166)</f>
        <v>0</v>
      </c>
      <c r="BG166" s="134">
        <f>IF(ISBLANK(Governance_Clauses_by_Source!BD166),0,$G166)</f>
        <v>0</v>
      </c>
      <c r="BH166" s="134">
        <f>IF(ISBLANK(Governance_Clauses_by_Source!BE166),0,$G166)</f>
        <v>0</v>
      </c>
      <c r="BI166" s="134">
        <f>IF(ISBLANK(Governance_Clauses_by_Source!BF166),0,$G166)</f>
        <v>0</v>
      </c>
      <c r="BJ166" s="134">
        <f>IF(ISBLANK(Governance_Clauses_by_Source!BG166),0,$G166)</f>
        <v>0</v>
      </c>
      <c r="BK166" s="134">
        <f>IF(ISBLANK(Governance_Clauses_by_Source!BH166),0,$G166)</f>
        <v>0</v>
      </c>
      <c r="BL166" s="134">
        <f>IF(ISBLANK(Governance_Clauses_by_Source!BI166),0,$G166)</f>
        <v>0</v>
      </c>
      <c r="BM166" s="134">
        <f>IF(ISBLANK(Governance_Clauses_by_Source!BJ166),0,$G166)</f>
        <v>0</v>
      </c>
      <c r="BN166" s="134">
        <f>IF(ISBLANK(Governance_Clauses_by_Source!BK166),0,$G166)</f>
        <v>0</v>
      </c>
      <c r="BO166" s="134">
        <f>IF(ISBLANK(Governance_Clauses_by_Source!BL166),0,$G166)</f>
        <v>0</v>
      </c>
      <c r="BP166" s="134">
        <f>IF(ISBLANK(Governance_Clauses_by_Source!BM166),0,$G166)</f>
        <v>0</v>
      </c>
      <c r="BQ166" s="134">
        <f>IF(ISBLANK(Governance_Clauses_by_Source!BN166),0,$G166)</f>
        <v>0</v>
      </c>
      <c r="BR166" s="134">
        <f>IF(ISBLANK(Governance_Clauses_by_Source!BO166),0,$G166)</f>
        <v>0</v>
      </c>
      <c r="BS166" s="134">
        <f>IF(ISBLANK(Governance_Clauses_by_Source!BP166),0,$G166)</f>
        <v>0</v>
      </c>
      <c r="BT166" s="134">
        <f>IF(ISBLANK(Governance_Clauses_by_Source!BQ166),0,$G166)</f>
        <v>0</v>
      </c>
      <c r="BU166" s="134">
        <f>IF(ISBLANK(Governance_Clauses_by_Source!BR166),0,$G166)</f>
        <v>0</v>
      </c>
      <c r="BV166" s="134">
        <f>IF(ISBLANK(Governance_Clauses_by_Source!BS166),0,$G166)</f>
        <v>0</v>
      </c>
      <c r="BW166" s="134">
        <f>IF(ISBLANK(Governance_Clauses_by_Source!BT166),0,$G166)</f>
        <v>0</v>
      </c>
      <c r="BX166" s="134">
        <f>IF(ISBLANK(Governance_Clauses_by_Source!BU166),0,$G166)</f>
        <v>0</v>
      </c>
      <c r="BY166" s="134">
        <f>IF(ISBLANK(Governance_Clauses_by_Source!BV166),0,$G166)</f>
        <v>0</v>
      </c>
      <c r="BZ166" s="134">
        <f>IF(ISBLANK(Governance_Clauses_by_Source!BW166),0,$G166)</f>
        <v>0</v>
      </c>
      <c r="CA166" s="134">
        <f>IF(ISBLANK(Governance_Clauses_by_Source!BX166),0,$G166)</f>
        <v>0</v>
      </c>
      <c r="CB166" s="134">
        <f>IF(ISBLANK(Governance_Clauses_by_Source!BY166),0,$G166)</f>
        <v>0</v>
      </c>
      <c r="CC166" s="134">
        <f>IF(ISBLANK(Governance_Clauses_by_Source!BZ166),0,$G166)</f>
        <v>0</v>
      </c>
      <c r="CD166" s="134">
        <f>IF(ISBLANK(Governance_Clauses_by_Source!CA166),0,$G166)</f>
        <v>0</v>
      </c>
      <c r="CE166" s="134">
        <f>IF(ISBLANK(Governance_Clauses_by_Source!CB166),0,$G166)</f>
        <v>0</v>
      </c>
      <c r="CF166" s="134">
        <f>IF(ISBLANK(Governance_Clauses_by_Source!CC166),0,$G166)</f>
        <v>0</v>
      </c>
      <c r="CG166" s="134">
        <f>IF(ISBLANK(Governance_Clauses_by_Source!CD166),0,$G166)</f>
        <v>0</v>
      </c>
      <c r="CH166" s="134">
        <f>IF(ISBLANK(Governance_Clauses_by_Source!CE166),0,$G166)</f>
        <v>0</v>
      </c>
      <c r="CI166" s="134">
        <f>IF(ISBLANK(Governance_Clauses_by_Source!CF166),0,$G166)</f>
        <v>0</v>
      </c>
      <c r="CJ166" s="134">
        <f>IF(ISBLANK(Governance_Clauses_by_Source!CG166),0,$G166)</f>
        <v>0</v>
      </c>
      <c r="CK166" s="134">
        <f>IF(ISBLANK(Governance_Clauses_by_Source!CH166),0,$G166)</f>
        <v>0</v>
      </c>
      <c r="CL166" s="134">
        <f>IF(ISBLANK(Governance_Clauses_by_Source!CI166),0,$G166)</f>
        <v>0</v>
      </c>
      <c r="CM166" s="134">
        <f>IF(ISBLANK(Governance_Clauses_by_Source!CJ166),0,$G166)</f>
        <v>0</v>
      </c>
      <c r="CN166" s="134">
        <f>IF(ISBLANK(Governance_Clauses_by_Source!CK166),0,$G166)</f>
        <v>0</v>
      </c>
      <c r="CO166" s="134">
        <f>IF(ISBLANK(Governance_Clauses_by_Source!CL166),0,$G166)</f>
        <v>0</v>
      </c>
      <c r="CP166" s="134">
        <f>IF(ISBLANK(Governance_Clauses_by_Source!CM166),0,$G166)</f>
        <v>0</v>
      </c>
      <c r="CQ166" s="151">
        <f>IF(ISBLANK(Governance_Clauses_by_Source!CN166),0,$G166)</f>
        <v>0</v>
      </c>
    </row>
    <row r="167" spans="1:95">
      <c r="A167" s="2" t="s">
        <v>281</v>
      </c>
      <c r="B167" s="2" t="s">
        <v>567</v>
      </c>
      <c r="C167" s="2" t="s">
        <v>607</v>
      </c>
      <c r="D167" s="2" t="s">
        <v>618</v>
      </c>
      <c r="E167" s="2">
        <f t="shared" si="16"/>
        <v>6</v>
      </c>
      <c r="F167" s="2">
        <v>5</v>
      </c>
      <c r="G167" s="2">
        <f t="shared" si="20"/>
        <v>0.12738853503184713</v>
      </c>
      <c r="H167" s="3" t="s">
        <v>1356</v>
      </c>
      <c r="I167" s="120">
        <f>IF(ISBLANK(Governance_Clauses_by_Source!F167),0,G167)*1*1.01</f>
        <v>0.1286624203821656</v>
      </c>
      <c r="J167" s="134">
        <f>IF(ISBLANK(Governance_Clauses_by_Source!G167),0,$G167)</f>
        <v>0</v>
      </c>
      <c r="K167" s="134">
        <f>IF(ISBLANK(Governance_Clauses_by_Source!H167),0,$G167)</f>
        <v>0</v>
      </c>
      <c r="L167" s="134">
        <f>IF(ISBLANK(Governance_Clauses_by_Source!I167),0,$G167)</f>
        <v>0</v>
      </c>
      <c r="M167" s="134">
        <f>IF(ISBLANK(Governance_Clauses_by_Source!J167),0,$G167)</f>
        <v>0</v>
      </c>
      <c r="N167" s="134">
        <f>IF(ISBLANK(Governance_Clauses_by_Source!K167),0,$G167)</f>
        <v>0</v>
      </c>
      <c r="O167" s="134">
        <f>IF(ISBLANK(Governance_Clauses_by_Source!L167),0,$G167)</f>
        <v>0</v>
      </c>
      <c r="P167" s="134">
        <f>IF(ISBLANK(Governance_Clauses_by_Source!M167),0,$G167)</f>
        <v>0</v>
      </c>
      <c r="Q167" s="134">
        <f>IF(ISBLANK(Governance_Clauses_by_Source!N167),0,$G167)</f>
        <v>0</v>
      </c>
      <c r="R167" s="134">
        <f>IF(ISBLANK(Governance_Clauses_by_Source!O167),0,$G167)</f>
        <v>0</v>
      </c>
      <c r="S167" s="134">
        <f>IF(ISBLANK(Governance_Clauses_by_Source!P167),0,$G167)*4*4</f>
        <v>2.0382165605095541</v>
      </c>
      <c r="T167" s="134">
        <f>IF(ISBLANK(Governance_Clauses_by_Source!Q167),0,$G167)</f>
        <v>0</v>
      </c>
      <c r="U167" s="134">
        <f>IF(ISBLANK(Governance_Clauses_by_Source!R167),0,$G167)</f>
        <v>0</v>
      </c>
      <c r="V167" s="134">
        <f>IF(ISBLANK(Governance_Clauses_by_Source!S167),0,$G167)</f>
        <v>0</v>
      </c>
      <c r="W167" s="134">
        <f>IF(ISBLANK(Governance_Clauses_by_Source!T167),0,$G167)</f>
        <v>0</v>
      </c>
      <c r="X167" s="134">
        <f>IF(ISBLANK(Governance_Clauses_by_Source!U167),0,$G167)</f>
        <v>0</v>
      </c>
      <c r="Y167" s="134">
        <f>IF(ISBLANK(Governance_Clauses_by_Source!V167),0,$G167)</f>
        <v>0</v>
      </c>
      <c r="Z167" s="134">
        <f>IF(ISBLANK(Governance_Clauses_by_Source!W167),0,$G167)</f>
        <v>0</v>
      </c>
      <c r="AA167" s="134">
        <f>IF(ISBLANK(Governance_Clauses_by_Source!X167),0,$G167)</f>
        <v>0</v>
      </c>
      <c r="AB167" s="134">
        <f>IF(ISBLANK(Governance_Clauses_by_Source!Y167),0,$G167)</f>
        <v>0</v>
      </c>
      <c r="AC167" s="134">
        <f>IF(ISBLANK(Governance_Clauses_by_Source!Z167),0,$G167)</f>
        <v>0</v>
      </c>
      <c r="AD167" s="134">
        <f>IF(ISBLANK(Governance_Clauses_by_Source!AA167),0,$G167)</f>
        <v>0</v>
      </c>
      <c r="AE167" s="134">
        <f>IF(ISBLANK(Governance_Clauses_by_Source!AB167),0,$G167)</f>
        <v>0</v>
      </c>
      <c r="AF167" s="134">
        <f>IF(ISBLANK(Governance_Clauses_by_Source!AC167),0,$G167)</f>
        <v>0</v>
      </c>
      <c r="AG167" s="134">
        <f>IF(ISBLANK(Governance_Clauses_by_Source!AD167),0,$G167)</f>
        <v>0</v>
      </c>
      <c r="AH167" s="134">
        <f>IF(ISBLANK(Governance_Clauses_by_Source!AE167),0,$G167)</f>
        <v>0</v>
      </c>
      <c r="AI167" s="134">
        <f>IF(ISBLANK(Governance_Clauses_by_Source!AF167),0,$G167)</f>
        <v>0</v>
      </c>
      <c r="AJ167" s="134">
        <f>IF(ISBLANK(Governance_Clauses_by_Source!AG167),0,$G167)</f>
        <v>0</v>
      </c>
      <c r="AK167" s="134">
        <f>IF(ISBLANK(Governance_Clauses_by_Source!AH167),0,$G167)</f>
        <v>0</v>
      </c>
      <c r="AL167" s="134">
        <f>IF(ISBLANK(Governance_Clauses_by_Source!AI167),0,$G167)</f>
        <v>0</v>
      </c>
      <c r="AM167" s="134">
        <f>IF(ISBLANK(Governance_Clauses_by_Source!AJ167),0,$G167)</f>
        <v>0</v>
      </c>
      <c r="AN167" s="134">
        <f>IF(ISBLANK(Governance_Clauses_by_Source!AK167),0,$G167)</f>
        <v>0</v>
      </c>
      <c r="AO167" s="134">
        <f>IF(ISBLANK(Governance_Clauses_by_Source!AL167),0,$G167)</f>
        <v>0</v>
      </c>
      <c r="AP167" s="134">
        <f>IF(ISBLANK(Governance_Clauses_by_Source!AM167),0,$G167)</f>
        <v>0</v>
      </c>
      <c r="AQ167" s="134">
        <f>IF(ISBLANK(Governance_Clauses_by_Source!AN167),0,$G167)</f>
        <v>0</v>
      </c>
      <c r="AR167" s="134">
        <f>IF(ISBLANK(Governance_Clauses_by_Source!AO167),0,$G167)</f>
        <v>0</v>
      </c>
      <c r="AS167" s="134">
        <f>IF(ISBLANK(Governance_Clauses_by_Source!AP167),0,$G167)</f>
        <v>0</v>
      </c>
      <c r="AT167" s="134">
        <f>IF(ISBLANK(Governance_Clauses_by_Source!AQ167),0,$G167)</f>
        <v>0</v>
      </c>
      <c r="AU167" s="134">
        <f>IF(ISBLANK(Governance_Clauses_by_Source!AR167),0,$G167)</f>
        <v>0</v>
      </c>
      <c r="AV167" s="134">
        <f>IF(ISBLANK(Governance_Clauses_by_Source!AS167),0,$G167)</f>
        <v>0</v>
      </c>
      <c r="AW167" s="134">
        <f>IF(ISBLANK(Governance_Clauses_by_Source!AT167),0,$G167)</f>
        <v>0</v>
      </c>
      <c r="AX167" s="134">
        <f>IF(ISBLANK(Governance_Clauses_by_Source!AU167),0,$G167)</f>
        <v>0</v>
      </c>
      <c r="AY167" s="134">
        <f>IF(ISBLANK(Governance_Clauses_by_Source!AV167),0,$G167)</f>
        <v>0</v>
      </c>
      <c r="AZ167" s="134">
        <f>IF(ISBLANK(Governance_Clauses_by_Source!AW167),0,$G167)</f>
        <v>0</v>
      </c>
      <c r="BA167" s="134">
        <f>IF(ISBLANK(Governance_Clauses_by_Source!AX167),0,$G167)</f>
        <v>0</v>
      </c>
      <c r="BB167" s="134">
        <f>IF(ISBLANK(Governance_Clauses_by_Source!AY167),0,$G167)</f>
        <v>0</v>
      </c>
      <c r="BC167" s="134">
        <f>IF(ISBLANK(Governance_Clauses_by_Source!AZ167),0,$G167)</f>
        <v>0</v>
      </c>
      <c r="BD167" s="134">
        <f>IF(ISBLANK(Governance_Clauses_by_Source!BA167),0,$G167)</f>
        <v>0</v>
      </c>
      <c r="BE167" s="134">
        <f>IF(ISBLANK(Governance_Clauses_by_Source!BB167),0,$G167)</f>
        <v>0</v>
      </c>
      <c r="BF167" s="134">
        <f>IF(ISBLANK(Governance_Clauses_by_Source!BC167),0,$G167)</f>
        <v>0</v>
      </c>
      <c r="BG167" s="134">
        <f>IF(ISBLANK(Governance_Clauses_by_Source!BD167),0,$G167)</f>
        <v>0</v>
      </c>
      <c r="BH167" s="134">
        <f>IF(ISBLANK(Governance_Clauses_by_Source!BE167),0,$G167)</f>
        <v>0</v>
      </c>
      <c r="BI167" s="134">
        <f>IF(ISBLANK(Governance_Clauses_by_Source!BF167),0,$G167)</f>
        <v>0</v>
      </c>
      <c r="BJ167" s="134">
        <f>IF(ISBLANK(Governance_Clauses_by_Source!BG167),0,$G167)</f>
        <v>0</v>
      </c>
      <c r="BK167" s="134">
        <f>IF(ISBLANK(Governance_Clauses_by_Source!BH167),0,$G167)</f>
        <v>0</v>
      </c>
      <c r="BL167" s="134">
        <f>IF(ISBLANK(Governance_Clauses_by_Source!BI167),0,$G167)</f>
        <v>0</v>
      </c>
      <c r="BM167" s="134">
        <f>IF(ISBLANK(Governance_Clauses_by_Source!BJ167),0,$G167)</f>
        <v>0</v>
      </c>
      <c r="BN167" s="134">
        <f>IF(ISBLANK(Governance_Clauses_by_Source!BK167),0,$G167)*3*4</f>
        <v>1.5286624203821657</v>
      </c>
      <c r="BO167" s="134">
        <f>IF(ISBLANK(Governance_Clauses_by_Source!BL167),0,$G167)</f>
        <v>0</v>
      </c>
      <c r="BP167" s="134">
        <f>IF(ISBLANK(Governance_Clauses_by_Source!BM167),0,$G167)</f>
        <v>0</v>
      </c>
      <c r="BQ167" s="134">
        <f>IF(ISBLANK(Governance_Clauses_by_Source!BN167),0,$G167)</f>
        <v>0</v>
      </c>
      <c r="BR167" s="134">
        <f>IF(ISBLANK(Governance_Clauses_by_Source!BO167),0,$G167)</f>
        <v>0</v>
      </c>
      <c r="BS167" s="134">
        <f>IF(ISBLANK(Governance_Clauses_by_Source!BP167),0,$G167)</f>
        <v>0</v>
      </c>
      <c r="BT167" s="134">
        <f>IF(ISBLANK(Governance_Clauses_by_Source!BQ167),0,$G167)</f>
        <v>0</v>
      </c>
      <c r="BU167" s="134">
        <f>IF(ISBLANK(Governance_Clauses_by_Source!BR167),0,$G167)</f>
        <v>0</v>
      </c>
      <c r="BV167" s="134">
        <f>IF(ISBLANK(Governance_Clauses_by_Source!BS167),0,$G167)</f>
        <v>0</v>
      </c>
      <c r="BW167" s="134">
        <f>IF(ISBLANK(Governance_Clauses_by_Source!BT167),0,$G167)</f>
        <v>0</v>
      </c>
      <c r="BX167" s="134">
        <f>IF(ISBLANK(Governance_Clauses_by_Source!BU167),0,$G167)</f>
        <v>0</v>
      </c>
      <c r="BY167" s="134">
        <f>IF(ISBLANK(Governance_Clauses_by_Source!BV167),0,$G167)</f>
        <v>0</v>
      </c>
      <c r="BZ167" s="134">
        <f>IF(ISBLANK(Governance_Clauses_by_Source!BW167),0,$G167)*2*2</f>
        <v>0.50955414012738853</v>
      </c>
      <c r="CA167" s="134">
        <f>IF(ISBLANK(Governance_Clauses_by_Source!BX167),0,$G167)</f>
        <v>0</v>
      </c>
      <c r="CB167" s="134">
        <f>IF(ISBLANK(Governance_Clauses_by_Source!BY167),0,$G167)</f>
        <v>0</v>
      </c>
      <c r="CC167" s="134">
        <f>IF(ISBLANK(Governance_Clauses_by_Source!BZ167),0,$G167)*3*3</f>
        <v>1.1464968152866244</v>
      </c>
      <c r="CD167" s="134">
        <f>IF(ISBLANK(Governance_Clauses_by_Source!CA167),0,$G167)</f>
        <v>0</v>
      </c>
      <c r="CE167" s="134">
        <f>IF(ISBLANK(Governance_Clauses_by_Source!CB167),0,$G167)*3*3</f>
        <v>1.1464968152866244</v>
      </c>
      <c r="CF167" s="134">
        <f>IF(ISBLANK(Governance_Clauses_by_Source!CC167),0,$G167)</f>
        <v>0</v>
      </c>
      <c r="CG167" s="134">
        <f>IF(ISBLANK(Governance_Clauses_by_Source!CD167),0,$G167)</f>
        <v>0</v>
      </c>
      <c r="CH167" s="134">
        <f>IF(ISBLANK(Governance_Clauses_by_Source!CE167),0,$G167)</f>
        <v>0</v>
      </c>
      <c r="CI167" s="134">
        <f>IF(ISBLANK(Governance_Clauses_by_Source!CF167),0,$G167)</f>
        <v>0</v>
      </c>
      <c r="CJ167" s="134">
        <f>IF(ISBLANK(Governance_Clauses_by_Source!CG167),0,$G167)</f>
        <v>0</v>
      </c>
      <c r="CK167" s="134">
        <f>IF(ISBLANK(Governance_Clauses_by_Source!CH167),0,$G167)</f>
        <v>0</v>
      </c>
      <c r="CL167" s="134">
        <f>IF(ISBLANK(Governance_Clauses_by_Source!CI167),0,$G167)</f>
        <v>0</v>
      </c>
      <c r="CM167" s="134">
        <f>IF(ISBLANK(Governance_Clauses_by_Source!CJ167),0,$G167)</f>
        <v>0</v>
      </c>
      <c r="CN167" s="134">
        <f>IF(ISBLANK(Governance_Clauses_by_Source!CK167),0,$G167)</f>
        <v>0</v>
      </c>
      <c r="CO167" s="134">
        <f>IF(ISBLANK(Governance_Clauses_by_Source!CL167),0,$G167)</f>
        <v>0</v>
      </c>
      <c r="CP167" s="134">
        <f>IF(ISBLANK(Governance_Clauses_by_Source!CM167),0,$G167)</f>
        <v>0</v>
      </c>
      <c r="CQ167" s="151">
        <f>IF(ISBLANK(Governance_Clauses_by_Source!CN167),0,$G167)</f>
        <v>0</v>
      </c>
    </row>
    <row r="168" spans="1:95">
      <c r="A168" s="2" t="s">
        <v>281</v>
      </c>
      <c r="B168" s="2" t="s">
        <v>567</v>
      </c>
      <c r="C168" s="2" t="s">
        <v>364</v>
      </c>
      <c r="D168" s="2" t="s">
        <v>360</v>
      </c>
      <c r="E168" s="2">
        <f t="shared" si="16"/>
        <v>3</v>
      </c>
      <c r="F168" s="2">
        <v>4</v>
      </c>
      <c r="G168" s="2">
        <f t="shared" si="20"/>
        <v>0.10191082802547771</v>
      </c>
      <c r="H168" s="3" t="s">
        <v>552</v>
      </c>
      <c r="I168" s="120">
        <f>IF(ISBLANK(Governance_Clauses_by_Source!F168),0,G168)</f>
        <v>0</v>
      </c>
      <c r="J168" s="134">
        <f>IF(ISBLANK(Governance_Clauses_by_Source!G168),0,$G168)</f>
        <v>0</v>
      </c>
      <c r="K168" s="134">
        <f>IF(ISBLANK(Governance_Clauses_by_Source!H168),0,$G168)</f>
        <v>0</v>
      </c>
      <c r="L168" s="134">
        <f>IF(ISBLANK(Governance_Clauses_by_Source!I168),0,$G168)</f>
        <v>0</v>
      </c>
      <c r="M168" s="134">
        <f>IF(ISBLANK(Governance_Clauses_by_Source!J168),0,$G168)</f>
        <v>0</v>
      </c>
      <c r="N168" s="134">
        <f>IF(ISBLANK(Governance_Clauses_by_Source!K168),0,$G168)</f>
        <v>0</v>
      </c>
      <c r="O168" s="134">
        <f>IF(ISBLANK(Governance_Clauses_by_Source!L168),0,$G168)</f>
        <v>0</v>
      </c>
      <c r="P168" s="134">
        <f>IF(ISBLANK(Governance_Clauses_by_Source!M168),0,$G168)</f>
        <v>0</v>
      </c>
      <c r="Q168" s="134">
        <f>IF(ISBLANK(Governance_Clauses_by_Source!N168),0,$G168)</f>
        <v>0</v>
      </c>
      <c r="R168" s="134">
        <f>IF(ISBLANK(Governance_Clauses_by_Source!O168),0,$G168)</f>
        <v>0</v>
      </c>
      <c r="S168" s="134">
        <f>IF(ISBLANK(Governance_Clauses_by_Source!P168),0,$G168)*4*4</f>
        <v>1.6305732484076434</v>
      </c>
      <c r="T168" s="134">
        <f>IF(ISBLANK(Governance_Clauses_by_Source!Q168),0,$G168)</f>
        <v>0</v>
      </c>
      <c r="U168" s="134">
        <f>IF(ISBLANK(Governance_Clauses_by_Source!R168),0,$G168)</f>
        <v>0</v>
      </c>
      <c r="V168" s="134">
        <f>IF(ISBLANK(Governance_Clauses_by_Source!S168),0,$G168)</f>
        <v>0</v>
      </c>
      <c r="W168" s="134">
        <f>IF(ISBLANK(Governance_Clauses_by_Source!T168),0,$G168)</f>
        <v>0</v>
      </c>
      <c r="X168" s="134">
        <f>IF(ISBLANK(Governance_Clauses_by_Source!U168),0,$G168)</f>
        <v>0</v>
      </c>
      <c r="Y168" s="134">
        <f>IF(ISBLANK(Governance_Clauses_by_Source!V168),0,$G168)</f>
        <v>0</v>
      </c>
      <c r="Z168" s="134">
        <f>IF(ISBLANK(Governance_Clauses_by_Source!W168),0,$G168)</f>
        <v>0</v>
      </c>
      <c r="AA168" s="134">
        <f>IF(ISBLANK(Governance_Clauses_by_Source!X168),0,$G168)</f>
        <v>0</v>
      </c>
      <c r="AB168" s="134">
        <f>IF(ISBLANK(Governance_Clauses_by_Source!Y168),0,$G168)</f>
        <v>0</v>
      </c>
      <c r="AC168" s="134">
        <f>IF(ISBLANK(Governance_Clauses_by_Source!Z168),0,$G168)</f>
        <v>0</v>
      </c>
      <c r="AD168" s="134">
        <f>IF(ISBLANK(Governance_Clauses_by_Source!AA168),0,$G168)</f>
        <v>0</v>
      </c>
      <c r="AE168" s="134">
        <f>IF(ISBLANK(Governance_Clauses_by_Source!AB168),0,$G168)</f>
        <v>0</v>
      </c>
      <c r="AF168" s="134">
        <f>IF(ISBLANK(Governance_Clauses_by_Source!AC168),0,$G168)</f>
        <v>0</v>
      </c>
      <c r="AG168" s="134">
        <f>IF(ISBLANK(Governance_Clauses_by_Source!AD168),0,$G168)</f>
        <v>0</v>
      </c>
      <c r="AH168" s="134">
        <f>IF(ISBLANK(Governance_Clauses_by_Source!AE168),0,$G168)*2*2</f>
        <v>0.40764331210191085</v>
      </c>
      <c r="AI168" s="134">
        <f>IF(ISBLANK(Governance_Clauses_by_Source!AF168),0,$G168)</f>
        <v>0</v>
      </c>
      <c r="AJ168" s="134">
        <f>IF(ISBLANK(Governance_Clauses_by_Source!AG168),0,$G168)</f>
        <v>0</v>
      </c>
      <c r="AK168" s="134">
        <f>IF(ISBLANK(Governance_Clauses_by_Source!AH168),0,$G168)</f>
        <v>0</v>
      </c>
      <c r="AL168" s="134">
        <f>IF(ISBLANK(Governance_Clauses_by_Source!AI168),0,$G168)</f>
        <v>0</v>
      </c>
      <c r="AM168" s="134">
        <f>IF(ISBLANK(Governance_Clauses_by_Source!AJ168),0,$G168)</f>
        <v>0</v>
      </c>
      <c r="AN168" s="134">
        <f>IF(ISBLANK(Governance_Clauses_by_Source!AK168),0,$G168)</f>
        <v>0</v>
      </c>
      <c r="AO168" s="134">
        <f>IF(ISBLANK(Governance_Clauses_by_Source!AL168),0,$G168)</f>
        <v>0</v>
      </c>
      <c r="AP168" s="134">
        <f>IF(ISBLANK(Governance_Clauses_by_Source!AM168),0,$G168)</f>
        <v>0</v>
      </c>
      <c r="AQ168" s="134">
        <f>IF(ISBLANK(Governance_Clauses_by_Source!AN168),0,$G168)</f>
        <v>0</v>
      </c>
      <c r="AR168" s="134">
        <f>IF(ISBLANK(Governance_Clauses_by_Source!AO168),0,$G168)</f>
        <v>0</v>
      </c>
      <c r="AS168" s="134">
        <f>IF(ISBLANK(Governance_Clauses_by_Source!AP168),0,$G168)</f>
        <v>0</v>
      </c>
      <c r="AT168" s="134">
        <f>IF(ISBLANK(Governance_Clauses_by_Source!AQ168),0,$G168)</f>
        <v>0</v>
      </c>
      <c r="AU168" s="134">
        <f>IF(ISBLANK(Governance_Clauses_by_Source!AR168),0,$G168)</f>
        <v>0</v>
      </c>
      <c r="AV168" s="134">
        <f>IF(ISBLANK(Governance_Clauses_by_Source!AS168),0,$G168)</f>
        <v>0</v>
      </c>
      <c r="AW168" s="134">
        <f>IF(ISBLANK(Governance_Clauses_by_Source!AT168),0,$G168)</f>
        <v>0</v>
      </c>
      <c r="AX168" s="134">
        <f>IF(ISBLANK(Governance_Clauses_by_Source!AU168),0,$G168)</f>
        <v>0</v>
      </c>
      <c r="AY168" s="134">
        <f>IF(ISBLANK(Governance_Clauses_by_Source!AV168),0,$G168)</f>
        <v>0</v>
      </c>
      <c r="AZ168" s="134">
        <f>IF(ISBLANK(Governance_Clauses_by_Source!AW168),0,$G168)</f>
        <v>0</v>
      </c>
      <c r="BA168" s="134">
        <f>IF(ISBLANK(Governance_Clauses_by_Source!AX168),0,$G168)</f>
        <v>0</v>
      </c>
      <c r="BB168" s="134">
        <f>IF(ISBLANK(Governance_Clauses_by_Source!AY168),0,$G168)</f>
        <v>0</v>
      </c>
      <c r="BC168" s="134">
        <f>IF(ISBLANK(Governance_Clauses_by_Source!AZ168),0,$G168)</f>
        <v>0</v>
      </c>
      <c r="BD168" s="134">
        <f>IF(ISBLANK(Governance_Clauses_by_Source!BA168),0,$G168)</f>
        <v>0</v>
      </c>
      <c r="BE168" s="134">
        <f>IF(ISBLANK(Governance_Clauses_by_Source!BB168),0,$G168)</f>
        <v>0</v>
      </c>
      <c r="BF168" s="134">
        <f>IF(ISBLANK(Governance_Clauses_by_Source!BC168),0,$G168)</f>
        <v>0</v>
      </c>
      <c r="BG168" s="134">
        <f>IF(ISBLANK(Governance_Clauses_by_Source!BD168),0,$G168)</f>
        <v>0</v>
      </c>
      <c r="BH168" s="134">
        <f>IF(ISBLANK(Governance_Clauses_by_Source!BE168),0,$G168)*2*2</f>
        <v>0.40764331210191085</v>
      </c>
      <c r="BI168" s="134">
        <f>IF(ISBLANK(Governance_Clauses_by_Source!BF168),0,$G168)</f>
        <v>0</v>
      </c>
      <c r="BJ168" s="134">
        <f>IF(ISBLANK(Governance_Clauses_by_Source!BG168),0,$G168)</f>
        <v>0</v>
      </c>
      <c r="BK168" s="134">
        <f>IF(ISBLANK(Governance_Clauses_by_Source!BH168),0,$G168)</f>
        <v>0</v>
      </c>
      <c r="BL168" s="134">
        <f>IF(ISBLANK(Governance_Clauses_by_Source!BI168),0,$G168)</f>
        <v>0</v>
      </c>
      <c r="BM168" s="134">
        <f>IF(ISBLANK(Governance_Clauses_by_Source!BJ168),0,$G168)</f>
        <v>0</v>
      </c>
      <c r="BN168" s="134">
        <f>IF(ISBLANK(Governance_Clauses_by_Source!BK168),0,$G168)</f>
        <v>0</v>
      </c>
      <c r="BO168" s="134">
        <f>IF(ISBLANK(Governance_Clauses_by_Source!BL168),0,$G168)</f>
        <v>0</v>
      </c>
      <c r="BP168" s="134">
        <f>IF(ISBLANK(Governance_Clauses_by_Source!BM168),0,$G168)</f>
        <v>0</v>
      </c>
      <c r="BQ168" s="134">
        <f>IF(ISBLANK(Governance_Clauses_by_Source!BN168),0,$G168)</f>
        <v>0</v>
      </c>
      <c r="BR168" s="134">
        <f>IF(ISBLANK(Governance_Clauses_by_Source!BO168),0,$G168)</f>
        <v>0</v>
      </c>
      <c r="BS168" s="134">
        <f>IF(ISBLANK(Governance_Clauses_by_Source!BP168),0,$G168)</f>
        <v>0</v>
      </c>
      <c r="BT168" s="134">
        <f>IF(ISBLANK(Governance_Clauses_by_Source!BQ168),0,$G168)</f>
        <v>0</v>
      </c>
      <c r="BU168" s="134">
        <f>IF(ISBLANK(Governance_Clauses_by_Source!BR168),0,$G168)</f>
        <v>0</v>
      </c>
      <c r="BV168" s="134">
        <f>IF(ISBLANK(Governance_Clauses_by_Source!BS168),0,$G168)</f>
        <v>0</v>
      </c>
      <c r="BW168" s="134">
        <f>IF(ISBLANK(Governance_Clauses_by_Source!BT168),0,$G168)</f>
        <v>0</v>
      </c>
      <c r="BX168" s="134">
        <f>IF(ISBLANK(Governance_Clauses_by_Source!BU168),0,$G168)</f>
        <v>0</v>
      </c>
      <c r="BY168" s="134">
        <f>IF(ISBLANK(Governance_Clauses_by_Source!BV168),0,$G168)</f>
        <v>0</v>
      </c>
      <c r="BZ168" s="134">
        <f>IF(ISBLANK(Governance_Clauses_by_Source!BW168),0,$G168)</f>
        <v>0</v>
      </c>
      <c r="CA168" s="134">
        <f>IF(ISBLANK(Governance_Clauses_by_Source!BX168),0,$G168)</f>
        <v>0</v>
      </c>
      <c r="CB168" s="134">
        <f>IF(ISBLANK(Governance_Clauses_by_Source!BY168),0,$G168)</f>
        <v>0</v>
      </c>
      <c r="CC168" s="134">
        <f>IF(ISBLANK(Governance_Clauses_by_Source!BZ168),0,$G168)</f>
        <v>0</v>
      </c>
      <c r="CD168" s="134">
        <f>IF(ISBLANK(Governance_Clauses_by_Source!CA168),0,$G168)</f>
        <v>0</v>
      </c>
      <c r="CE168" s="134">
        <f>IF(ISBLANK(Governance_Clauses_by_Source!CB168),0,$G168)</f>
        <v>0</v>
      </c>
      <c r="CF168" s="134">
        <f>IF(ISBLANK(Governance_Clauses_by_Source!CC168),0,$G168)</f>
        <v>0</v>
      </c>
      <c r="CG168" s="134">
        <f>IF(ISBLANK(Governance_Clauses_by_Source!CD168),0,$G168)</f>
        <v>0</v>
      </c>
      <c r="CH168" s="134">
        <f>IF(ISBLANK(Governance_Clauses_by_Source!CE168),0,$G168)</f>
        <v>0</v>
      </c>
      <c r="CI168" s="134">
        <f>IF(ISBLANK(Governance_Clauses_by_Source!CF168),0,$G168)</f>
        <v>0</v>
      </c>
      <c r="CJ168" s="134">
        <f>IF(ISBLANK(Governance_Clauses_by_Source!CG168),0,$G168)</f>
        <v>0</v>
      </c>
      <c r="CK168" s="134">
        <f>IF(ISBLANK(Governance_Clauses_by_Source!CH168),0,$G168)</f>
        <v>0</v>
      </c>
      <c r="CL168" s="134">
        <f>IF(ISBLANK(Governance_Clauses_by_Source!CI168),0,$G168)</f>
        <v>0</v>
      </c>
      <c r="CM168" s="134">
        <f>IF(ISBLANK(Governance_Clauses_by_Source!CJ168),0,$G168)</f>
        <v>0</v>
      </c>
      <c r="CN168" s="134">
        <f>IF(ISBLANK(Governance_Clauses_by_Source!CK168),0,$G168)</f>
        <v>0</v>
      </c>
      <c r="CO168" s="134">
        <f>IF(ISBLANK(Governance_Clauses_by_Source!CL168),0,$G168)</f>
        <v>0</v>
      </c>
      <c r="CP168" s="134">
        <f>IF(ISBLANK(Governance_Clauses_by_Source!CM168),0,$G168)</f>
        <v>0</v>
      </c>
      <c r="CQ168" s="151">
        <f>IF(ISBLANK(Governance_Clauses_by_Source!CN168),0,$G168)</f>
        <v>0</v>
      </c>
    </row>
    <row r="169" spans="1:95">
      <c r="A169" s="2" t="s">
        <v>281</v>
      </c>
      <c r="B169" s="2" t="s">
        <v>565</v>
      </c>
      <c r="C169" s="2" t="s">
        <v>364</v>
      </c>
      <c r="D169" s="2" t="s">
        <v>618</v>
      </c>
      <c r="E169" s="2">
        <f t="shared" si="16"/>
        <v>3</v>
      </c>
      <c r="F169" s="2">
        <v>4</v>
      </c>
      <c r="G169" s="2">
        <f t="shared" si="20"/>
        <v>0.10191082802547771</v>
      </c>
      <c r="H169" s="3" t="s">
        <v>552</v>
      </c>
      <c r="I169" s="120">
        <f>IF(ISBLANK(Governance_Clauses_by_Source!F169),0,G169)</f>
        <v>0</v>
      </c>
      <c r="J169" s="134">
        <f>IF(ISBLANK(Governance_Clauses_by_Source!G169),0,$G169)</f>
        <v>0</v>
      </c>
      <c r="K169" s="134">
        <f>IF(ISBLANK(Governance_Clauses_by_Source!H169),0,$G169)</f>
        <v>0</v>
      </c>
      <c r="L169" s="134">
        <f>IF(ISBLANK(Governance_Clauses_by_Source!I169),0,$G169)</f>
        <v>0</v>
      </c>
      <c r="M169" s="134">
        <f>IF(ISBLANK(Governance_Clauses_by_Source!J169),0,$G169)</f>
        <v>0</v>
      </c>
      <c r="N169" s="134">
        <f>IF(ISBLANK(Governance_Clauses_by_Source!K169),0,$G169)</f>
        <v>0</v>
      </c>
      <c r="O169" s="134">
        <f>IF(ISBLANK(Governance_Clauses_by_Source!L169),0,$G169)</f>
        <v>0</v>
      </c>
      <c r="P169" s="134">
        <f>IF(ISBLANK(Governance_Clauses_by_Source!M169),0,$G169)</f>
        <v>0</v>
      </c>
      <c r="Q169" s="134">
        <f>IF(ISBLANK(Governance_Clauses_by_Source!N169),0,$G169)*1.5*1.5</f>
        <v>0.22929936305732487</v>
      </c>
      <c r="R169" s="134">
        <f>IF(ISBLANK(Governance_Clauses_by_Source!O169),0,$G169)</f>
        <v>0</v>
      </c>
      <c r="S169" s="134">
        <f>IF(ISBLANK(Governance_Clauses_by_Source!P169),0,$G169)*4*4</f>
        <v>1.6305732484076434</v>
      </c>
      <c r="T169" s="134">
        <f>IF(ISBLANK(Governance_Clauses_by_Source!Q169),0,$G169)</f>
        <v>0</v>
      </c>
      <c r="U169" s="134">
        <f>IF(ISBLANK(Governance_Clauses_by_Source!R169),0,$G169)</f>
        <v>0</v>
      </c>
      <c r="V169" s="134">
        <f>IF(ISBLANK(Governance_Clauses_by_Source!S169),0,$G169)</f>
        <v>0</v>
      </c>
      <c r="W169" s="134">
        <f>IF(ISBLANK(Governance_Clauses_by_Source!T169),0,$G169)</f>
        <v>0</v>
      </c>
      <c r="X169" s="134">
        <f>IF(ISBLANK(Governance_Clauses_by_Source!U169),0,$G169)</f>
        <v>0</v>
      </c>
      <c r="Y169" s="134">
        <f>IF(ISBLANK(Governance_Clauses_by_Source!V169),0,$G169)</f>
        <v>0</v>
      </c>
      <c r="Z169" s="134">
        <f>IF(ISBLANK(Governance_Clauses_by_Source!W169),0,$G169)</f>
        <v>0</v>
      </c>
      <c r="AA169" s="134">
        <f>IF(ISBLANK(Governance_Clauses_by_Source!X169),0,$G169)</f>
        <v>0</v>
      </c>
      <c r="AB169" s="134">
        <f>IF(ISBLANK(Governance_Clauses_by_Source!Y169),0,$G169)</f>
        <v>0</v>
      </c>
      <c r="AC169" s="134">
        <f>IF(ISBLANK(Governance_Clauses_by_Source!Z169),0,$G169)</f>
        <v>0</v>
      </c>
      <c r="AD169" s="134">
        <f>IF(ISBLANK(Governance_Clauses_by_Source!AA169),0,$G169)</f>
        <v>0</v>
      </c>
      <c r="AE169" s="134">
        <f>IF(ISBLANK(Governance_Clauses_by_Source!AB169),0,$G169)</f>
        <v>0</v>
      </c>
      <c r="AF169" s="134">
        <f>IF(ISBLANK(Governance_Clauses_by_Source!AC169),0,$G169)</f>
        <v>0</v>
      </c>
      <c r="AG169" s="134">
        <f>IF(ISBLANK(Governance_Clauses_by_Source!AD169),0,$G169)</f>
        <v>0</v>
      </c>
      <c r="AH169" s="134">
        <f>IF(ISBLANK(Governance_Clauses_by_Source!AE169),0,$G169)</f>
        <v>0</v>
      </c>
      <c r="AI169" s="134">
        <f>IF(ISBLANK(Governance_Clauses_by_Source!AF169),0,$G169)</f>
        <v>0</v>
      </c>
      <c r="AJ169" s="134">
        <f>IF(ISBLANK(Governance_Clauses_by_Source!AG169),0,$G169)</f>
        <v>0</v>
      </c>
      <c r="AK169" s="134">
        <f>IF(ISBLANK(Governance_Clauses_by_Source!AH169),0,$G169)</f>
        <v>0</v>
      </c>
      <c r="AL169" s="134">
        <f>IF(ISBLANK(Governance_Clauses_by_Source!AI169),0,$G169)</f>
        <v>0</v>
      </c>
      <c r="AM169" s="134">
        <f>IF(ISBLANK(Governance_Clauses_by_Source!AJ169),0,$G169)</f>
        <v>0</v>
      </c>
      <c r="AN169" s="134">
        <f>IF(ISBLANK(Governance_Clauses_by_Source!AK169),0,$G169)</f>
        <v>0</v>
      </c>
      <c r="AO169" s="134">
        <f>IF(ISBLANK(Governance_Clauses_by_Source!AL169),0,$G169)</f>
        <v>0</v>
      </c>
      <c r="AP169" s="134">
        <f>IF(ISBLANK(Governance_Clauses_by_Source!AM169),0,$G169)</f>
        <v>0</v>
      </c>
      <c r="AQ169" s="134">
        <f>IF(ISBLANK(Governance_Clauses_by_Source!AN169),0,$G169)</f>
        <v>0</v>
      </c>
      <c r="AR169" s="134">
        <f>IF(ISBLANK(Governance_Clauses_by_Source!AO169),0,$G169)</f>
        <v>0</v>
      </c>
      <c r="AS169" s="134">
        <f>IF(ISBLANK(Governance_Clauses_by_Source!AP169),0,$G169)</f>
        <v>0</v>
      </c>
      <c r="AT169" s="134">
        <f>IF(ISBLANK(Governance_Clauses_by_Source!AQ169),0,$G169)</f>
        <v>0</v>
      </c>
      <c r="AU169" s="134">
        <f>IF(ISBLANK(Governance_Clauses_by_Source!AR169),0,$G169)</f>
        <v>0</v>
      </c>
      <c r="AV169" s="134">
        <f>IF(ISBLANK(Governance_Clauses_by_Source!AS169),0,$G169)</f>
        <v>0</v>
      </c>
      <c r="AW169" s="134">
        <f>IF(ISBLANK(Governance_Clauses_by_Source!AT169),0,$G169)</f>
        <v>0</v>
      </c>
      <c r="AX169" s="134">
        <f>IF(ISBLANK(Governance_Clauses_by_Source!AU169),0,$G169)</f>
        <v>0</v>
      </c>
      <c r="AY169" s="134">
        <f>IF(ISBLANK(Governance_Clauses_by_Source!AV169),0,$G169)</f>
        <v>0</v>
      </c>
      <c r="AZ169" s="134">
        <f>IF(ISBLANK(Governance_Clauses_by_Source!AW169),0,$G169)</f>
        <v>0</v>
      </c>
      <c r="BA169" s="134">
        <f>IF(ISBLANK(Governance_Clauses_by_Source!AX169),0,$G169)</f>
        <v>0</v>
      </c>
      <c r="BB169" s="134">
        <f>IF(ISBLANK(Governance_Clauses_by_Source!AY169),0,$G169)</f>
        <v>0</v>
      </c>
      <c r="BC169" s="134">
        <f>IF(ISBLANK(Governance_Clauses_by_Source!AZ169),0,$G169)</f>
        <v>0</v>
      </c>
      <c r="BD169" s="134">
        <f>IF(ISBLANK(Governance_Clauses_by_Source!BA169),0,$G169)</f>
        <v>0</v>
      </c>
      <c r="BE169" s="134">
        <f>IF(ISBLANK(Governance_Clauses_by_Source!BB169),0,$G169)</f>
        <v>0</v>
      </c>
      <c r="BF169" s="134">
        <f>IF(ISBLANK(Governance_Clauses_by_Source!BC169),0,$G169)</f>
        <v>0</v>
      </c>
      <c r="BG169" s="134">
        <f>IF(ISBLANK(Governance_Clauses_by_Source!BD169),0,$G169)</f>
        <v>0</v>
      </c>
      <c r="BH169" s="134">
        <f>IF(ISBLANK(Governance_Clauses_by_Source!BE169),0,$G169)</f>
        <v>0</v>
      </c>
      <c r="BI169" s="134">
        <f>IF(ISBLANK(Governance_Clauses_by_Source!BF169),0,$G169)</f>
        <v>0</v>
      </c>
      <c r="BJ169" s="134">
        <f>IF(ISBLANK(Governance_Clauses_by_Source!BG169),0,$G169)</f>
        <v>0</v>
      </c>
      <c r="BK169" s="134">
        <f>IF(ISBLANK(Governance_Clauses_by_Source!BH169),0,$G169)</f>
        <v>0</v>
      </c>
      <c r="BL169" s="134">
        <f>IF(ISBLANK(Governance_Clauses_by_Source!BI169),0,$G169)</f>
        <v>0</v>
      </c>
      <c r="BM169" s="134">
        <f>IF(ISBLANK(Governance_Clauses_by_Source!BJ169),0,$G169)</f>
        <v>0</v>
      </c>
      <c r="BN169" s="134">
        <f>IF(ISBLANK(Governance_Clauses_by_Source!BK169),0,$G169)</f>
        <v>0</v>
      </c>
      <c r="BO169" s="134">
        <f>IF(ISBLANK(Governance_Clauses_by_Source!BL169),0,$G169)</f>
        <v>0</v>
      </c>
      <c r="BP169" s="134">
        <f>IF(ISBLANK(Governance_Clauses_by_Source!BM169),0,$G169)</f>
        <v>0</v>
      </c>
      <c r="BQ169" s="134">
        <f>IF(ISBLANK(Governance_Clauses_by_Source!BN169),0,$G169)</f>
        <v>0</v>
      </c>
      <c r="BR169" s="134">
        <f>IF(ISBLANK(Governance_Clauses_by_Source!BO169),0,$G169)</f>
        <v>0</v>
      </c>
      <c r="BS169" s="134">
        <f>IF(ISBLANK(Governance_Clauses_by_Source!BP169),0,$G169)</f>
        <v>0</v>
      </c>
      <c r="BT169" s="134">
        <f>IF(ISBLANK(Governance_Clauses_by_Source!BQ169),0,$G169)</f>
        <v>0</v>
      </c>
      <c r="BU169" s="134">
        <f>IF(ISBLANK(Governance_Clauses_by_Source!BR169),0,$G169)</f>
        <v>0</v>
      </c>
      <c r="BV169" s="134">
        <f>IF(ISBLANK(Governance_Clauses_by_Source!BS169),0,$G169)</f>
        <v>0</v>
      </c>
      <c r="BW169" s="134">
        <f>IF(ISBLANK(Governance_Clauses_by_Source!BT169),0,$G169)</f>
        <v>0</v>
      </c>
      <c r="BX169" s="134">
        <f>IF(ISBLANK(Governance_Clauses_by_Source!BU169),0,$G169)</f>
        <v>0</v>
      </c>
      <c r="BY169" s="134">
        <f>IF(ISBLANK(Governance_Clauses_by_Source!BV169),0,$G169)</f>
        <v>0</v>
      </c>
      <c r="BZ169" s="134">
        <f>IF(ISBLANK(Governance_Clauses_by_Source!BW169),0,$G169)</f>
        <v>0</v>
      </c>
      <c r="CA169" s="134">
        <f>IF(ISBLANK(Governance_Clauses_by_Source!BX169),0,$G169)</f>
        <v>0</v>
      </c>
      <c r="CB169" s="134">
        <f>IF(ISBLANK(Governance_Clauses_by_Source!BY169),0,$G169)</f>
        <v>0</v>
      </c>
      <c r="CC169" s="134">
        <f>IF(ISBLANK(Governance_Clauses_by_Source!BZ169),0,$G169)</f>
        <v>0</v>
      </c>
      <c r="CD169" s="134">
        <f>IF(ISBLANK(Governance_Clauses_by_Source!CA169),0,$G169)</f>
        <v>0</v>
      </c>
      <c r="CE169" s="134">
        <f>IF(ISBLANK(Governance_Clauses_by_Source!CB169),0,$G169)*3*3</f>
        <v>0.91719745222929949</v>
      </c>
      <c r="CF169" s="134">
        <f>IF(ISBLANK(Governance_Clauses_by_Source!CC169),0,$G169)</f>
        <v>0</v>
      </c>
      <c r="CG169" s="134">
        <f>IF(ISBLANK(Governance_Clauses_by_Source!CD169),0,$G169)</f>
        <v>0</v>
      </c>
      <c r="CH169" s="134">
        <f>IF(ISBLANK(Governance_Clauses_by_Source!CE169),0,$G169)</f>
        <v>0</v>
      </c>
      <c r="CI169" s="134">
        <f>IF(ISBLANK(Governance_Clauses_by_Source!CF169),0,$G169)</f>
        <v>0</v>
      </c>
      <c r="CJ169" s="134">
        <f>IF(ISBLANK(Governance_Clauses_by_Source!CG169),0,$G169)</f>
        <v>0</v>
      </c>
      <c r="CK169" s="134">
        <f>IF(ISBLANK(Governance_Clauses_by_Source!CH169),0,$G169)</f>
        <v>0</v>
      </c>
      <c r="CL169" s="134">
        <f>IF(ISBLANK(Governance_Clauses_by_Source!CI169),0,$G169)</f>
        <v>0</v>
      </c>
      <c r="CM169" s="134">
        <f>IF(ISBLANK(Governance_Clauses_by_Source!CJ169),0,$G169)</f>
        <v>0</v>
      </c>
      <c r="CN169" s="134">
        <f>IF(ISBLANK(Governance_Clauses_by_Source!CK169),0,$G169)</f>
        <v>0</v>
      </c>
      <c r="CO169" s="134">
        <f>IF(ISBLANK(Governance_Clauses_by_Source!CL169),0,$G169)</f>
        <v>0</v>
      </c>
      <c r="CP169" s="134">
        <f>IF(ISBLANK(Governance_Clauses_by_Source!CM169),0,$G169)</f>
        <v>0</v>
      </c>
      <c r="CQ169" s="151">
        <f>IF(ISBLANK(Governance_Clauses_by_Source!CN169),0,$G169)</f>
        <v>0</v>
      </c>
    </row>
    <row r="170" spans="1:95">
      <c r="A170" s="2" t="s">
        <v>281</v>
      </c>
      <c r="B170" s="2" t="s">
        <v>567</v>
      </c>
      <c r="C170" s="2" t="s">
        <v>364</v>
      </c>
      <c r="D170" s="2" t="s">
        <v>354</v>
      </c>
      <c r="E170" s="2">
        <f t="shared" si="16"/>
        <v>7</v>
      </c>
      <c r="F170" s="2">
        <v>3</v>
      </c>
      <c r="G170" s="2">
        <f t="shared" si="20"/>
        <v>7.6433121019108277E-2</v>
      </c>
      <c r="H170" s="3" t="s">
        <v>830</v>
      </c>
      <c r="I170" s="120">
        <f>IF(ISBLANK(Governance_Clauses_by_Source!F170),0,G170)</f>
        <v>0</v>
      </c>
      <c r="J170" s="134">
        <f>IF(ISBLANK(Governance_Clauses_by_Source!G170),0,$G170)</f>
        <v>0</v>
      </c>
      <c r="K170" s="134">
        <f>IF(ISBLANK(Governance_Clauses_by_Source!H170),0,$G170)</f>
        <v>0</v>
      </c>
      <c r="L170" s="134">
        <f>IF(ISBLANK(Governance_Clauses_by_Source!I170),0,$G170)</f>
        <v>0</v>
      </c>
      <c r="M170" s="134">
        <f>IF(ISBLANK(Governance_Clauses_by_Source!J170),0,$G170)</f>
        <v>0</v>
      </c>
      <c r="N170" s="134">
        <f>IF(ISBLANK(Governance_Clauses_by_Source!K170),0,$G170)</f>
        <v>0</v>
      </c>
      <c r="O170" s="134">
        <f>IF(ISBLANK(Governance_Clauses_by_Source!L170),0,$G170)</f>
        <v>0</v>
      </c>
      <c r="P170" s="134">
        <f>IF(ISBLANK(Governance_Clauses_by_Source!M170),0,$G170)</f>
        <v>0</v>
      </c>
      <c r="Q170" s="134">
        <f>IF(ISBLANK(Governance_Clauses_by_Source!N170),0,$G170)</f>
        <v>0</v>
      </c>
      <c r="R170" s="134">
        <f>IF(ISBLANK(Governance_Clauses_by_Source!O170),0,$G170)</f>
        <v>0</v>
      </c>
      <c r="S170" s="134">
        <f>IF(ISBLANK(Governance_Clauses_by_Source!P170),0,$G170)*4*4</f>
        <v>1.2229299363057324</v>
      </c>
      <c r="T170" s="134">
        <f>IF(ISBLANK(Governance_Clauses_by_Source!Q170),0,$G170)</f>
        <v>0</v>
      </c>
      <c r="U170" s="134">
        <f>IF(ISBLANK(Governance_Clauses_by_Source!R170),0,$G170)</f>
        <v>0</v>
      </c>
      <c r="V170" s="134">
        <f>IF(ISBLANK(Governance_Clauses_by_Source!S170),0,$G170)</f>
        <v>0</v>
      </c>
      <c r="W170" s="134">
        <f>IF(ISBLANK(Governance_Clauses_by_Source!T170),0,$G170)</f>
        <v>0</v>
      </c>
      <c r="X170" s="134">
        <f>IF(ISBLANK(Governance_Clauses_by_Source!U170),0,$G170)</f>
        <v>0</v>
      </c>
      <c r="Y170" s="134">
        <f>IF(ISBLANK(Governance_Clauses_by_Source!V170),0,$G170)</f>
        <v>0</v>
      </c>
      <c r="Z170" s="134">
        <f>IF(ISBLANK(Governance_Clauses_by_Source!W170),0,$G170)</f>
        <v>0</v>
      </c>
      <c r="AA170" s="134">
        <f>IF(ISBLANK(Governance_Clauses_by_Source!X170),0,$G170)</f>
        <v>0</v>
      </c>
      <c r="AB170" s="134">
        <f>IF(ISBLANK(Governance_Clauses_by_Source!Y170),0,$G170)</f>
        <v>0</v>
      </c>
      <c r="AC170" s="134">
        <f>IF(ISBLANK(Governance_Clauses_by_Source!Z170),0,$G170)</f>
        <v>0</v>
      </c>
      <c r="AD170" s="134">
        <f>IF(ISBLANK(Governance_Clauses_by_Source!AA170),0,$G170)</f>
        <v>0</v>
      </c>
      <c r="AE170" s="134">
        <f>IF(ISBLANK(Governance_Clauses_by_Source!AB170),0,$G170)</f>
        <v>0</v>
      </c>
      <c r="AF170" s="134">
        <f>IF(ISBLANK(Governance_Clauses_by_Source!AC170),0,$G170)</f>
        <v>0</v>
      </c>
      <c r="AG170" s="134">
        <f>IF(ISBLANK(Governance_Clauses_by_Source!AD170),0,$G170)</f>
        <v>0</v>
      </c>
      <c r="AH170" s="134">
        <f>IF(ISBLANK(Governance_Clauses_by_Source!AE170),0,$G170)</f>
        <v>0</v>
      </c>
      <c r="AI170" s="134">
        <f>IF(ISBLANK(Governance_Clauses_by_Source!AF170),0,$G170)</f>
        <v>0</v>
      </c>
      <c r="AJ170" s="134">
        <f>IF(ISBLANK(Governance_Clauses_by_Source!AG170),0,$G170)</f>
        <v>0</v>
      </c>
      <c r="AK170" s="134">
        <f>IF(ISBLANK(Governance_Clauses_by_Source!AH170),0,$G170)</f>
        <v>0</v>
      </c>
      <c r="AL170" s="134">
        <f>IF(ISBLANK(Governance_Clauses_by_Source!AI170),0,$G170)</f>
        <v>0</v>
      </c>
      <c r="AM170" s="134">
        <f>IF(ISBLANK(Governance_Clauses_by_Source!AJ170),0,$G170)</f>
        <v>0</v>
      </c>
      <c r="AN170" s="134">
        <f>IF(ISBLANK(Governance_Clauses_by_Source!AK170),0,$G170)</f>
        <v>0</v>
      </c>
      <c r="AO170" s="134">
        <f>IF(ISBLANK(Governance_Clauses_by_Source!AL170),0,$G170)</f>
        <v>0</v>
      </c>
      <c r="AP170" s="134">
        <f>IF(ISBLANK(Governance_Clauses_by_Source!AM170),0,$G170)</f>
        <v>0</v>
      </c>
      <c r="AQ170" s="134">
        <f>IF(ISBLANK(Governance_Clauses_by_Source!AN170),0,$G170)</f>
        <v>0</v>
      </c>
      <c r="AR170" s="134">
        <f>IF(ISBLANK(Governance_Clauses_by_Source!AO170),0,$G170)</f>
        <v>0</v>
      </c>
      <c r="AS170" s="134">
        <f>IF(ISBLANK(Governance_Clauses_by_Source!AP170),0,$G170)</f>
        <v>0</v>
      </c>
      <c r="AT170" s="134">
        <f>IF(ISBLANK(Governance_Clauses_by_Source!AQ170),0,$G170)</f>
        <v>0</v>
      </c>
      <c r="AU170" s="134">
        <f>IF(ISBLANK(Governance_Clauses_by_Source!AR170),0,$G170)</f>
        <v>0</v>
      </c>
      <c r="AV170" s="134">
        <f>IF(ISBLANK(Governance_Clauses_by_Source!AS170),0,$G170)</f>
        <v>0</v>
      </c>
      <c r="AW170" s="134">
        <f>IF(ISBLANK(Governance_Clauses_by_Source!AT170),0,$G170)</f>
        <v>0</v>
      </c>
      <c r="AX170" s="134">
        <f>IF(ISBLANK(Governance_Clauses_by_Source!AU170),0,$G170)</f>
        <v>0</v>
      </c>
      <c r="AY170" s="134">
        <f>IF(ISBLANK(Governance_Clauses_by_Source!AV170),0,$G170)</f>
        <v>0</v>
      </c>
      <c r="AZ170" s="134">
        <f>IF(ISBLANK(Governance_Clauses_by_Source!AW170),0,$G170)</f>
        <v>0</v>
      </c>
      <c r="BA170" s="134">
        <f>IF(ISBLANK(Governance_Clauses_by_Source!AX170),0,$G170)</f>
        <v>0</v>
      </c>
      <c r="BB170" s="134">
        <f>IF(ISBLANK(Governance_Clauses_by_Source!AY170),0,$G170)</f>
        <v>0</v>
      </c>
      <c r="BC170" s="134">
        <f>IF(ISBLANK(Governance_Clauses_by_Source!AZ170),0,$G170)</f>
        <v>0</v>
      </c>
      <c r="BD170" s="134">
        <f>IF(ISBLANK(Governance_Clauses_by_Source!BA170),0,$G170)</f>
        <v>0</v>
      </c>
      <c r="BE170" s="134">
        <f>IF(ISBLANK(Governance_Clauses_by_Source!BB170),0,$G170)</f>
        <v>0</v>
      </c>
      <c r="BF170" s="134">
        <f>IF(ISBLANK(Governance_Clauses_by_Source!BC170),0,$G170)</f>
        <v>0</v>
      </c>
      <c r="BG170" s="134">
        <f>IF(ISBLANK(Governance_Clauses_by_Source!BD170),0,$G170)</f>
        <v>0</v>
      </c>
      <c r="BH170" s="134">
        <f>IF(ISBLANK(Governance_Clauses_by_Source!BE170),0,$G170)</f>
        <v>0</v>
      </c>
      <c r="BI170" s="134">
        <f>IF(ISBLANK(Governance_Clauses_by_Source!BF170),0,$G170)*2*3</f>
        <v>0.45859872611464969</v>
      </c>
      <c r="BJ170" s="134">
        <f>IF(ISBLANK(Governance_Clauses_by_Source!BG170),0,$G170)</f>
        <v>0</v>
      </c>
      <c r="BK170" s="134">
        <f>IF(ISBLANK(Governance_Clauses_by_Source!BH170),0,$G170)</f>
        <v>0</v>
      </c>
      <c r="BL170" s="134">
        <f>IF(ISBLANK(Governance_Clauses_by_Source!BI170),0,$G170)</f>
        <v>0</v>
      </c>
      <c r="BM170" s="134">
        <f>IF(ISBLANK(Governance_Clauses_by_Source!BJ170),0,$G170)</f>
        <v>0</v>
      </c>
      <c r="BN170" s="134">
        <f>IF(ISBLANK(Governance_Clauses_by_Source!BK170),0,$G170)*1.5*2.5</f>
        <v>0.28662420382165604</v>
      </c>
      <c r="BO170" s="134">
        <f>IF(ISBLANK(Governance_Clauses_by_Source!BL170),0,$G170)</f>
        <v>0</v>
      </c>
      <c r="BP170" s="134">
        <f>IF(ISBLANK(Governance_Clauses_by_Source!BM170),0,$G170)</f>
        <v>0</v>
      </c>
      <c r="BQ170" s="134">
        <f>IF(ISBLANK(Governance_Clauses_by_Source!BN170),0,$G170)</f>
        <v>0</v>
      </c>
      <c r="BR170" s="134">
        <f>IF(ISBLANK(Governance_Clauses_by_Source!BO170),0,$G170)</f>
        <v>0</v>
      </c>
      <c r="BS170" s="134">
        <f>IF(ISBLANK(Governance_Clauses_by_Source!BP170),0,$G170)*2*3</f>
        <v>0.45859872611464969</v>
      </c>
      <c r="BT170" s="134">
        <f>IF(ISBLANK(Governance_Clauses_by_Source!BQ170),0,$G170)</f>
        <v>0</v>
      </c>
      <c r="BU170" s="134">
        <f>IF(ISBLANK(Governance_Clauses_by_Source!BR170),0,$G170)</f>
        <v>0</v>
      </c>
      <c r="BV170" s="134">
        <f>IF(ISBLANK(Governance_Clauses_by_Source!BS170),0,$G170)</f>
        <v>0</v>
      </c>
      <c r="BW170" s="134">
        <f>IF(ISBLANK(Governance_Clauses_by_Source!BT170),0,$G170)</f>
        <v>0</v>
      </c>
      <c r="BX170" s="134">
        <f>IF(ISBLANK(Governance_Clauses_by_Source!BU170),0,$G170)</f>
        <v>0</v>
      </c>
      <c r="BY170" s="134">
        <f>IF(ISBLANK(Governance_Clauses_by_Source!BV170),0,$G170)</f>
        <v>0</v>
      </c>
      <c r="BZ170" s="134">
        <f>IF(ISBLANK(Governance_Clauses_by_Source!BW170),0,$G170)*2*2</f>
        <v>0.30573248407643311</v>
      </c>
      <c r="CA170" s="134">
        <f>IF(ISBLANK(Governance_Clauses_by_Source!BX170),0,$G170)</f>
        <v>0</v>
      </c>
      <c r="CB170" s="134">
        <f>IF(ISBLANK(Governance_Clauses_by_Source!BY170),0,$G170)</f>
        <v>0</v>
      </c>
      <c r="CC170" s="134">
        <f>IF(ISBLANK(Governance_Clauses_by_Source!BZ170),0,$G170)*3*3</f>
        <v>0.68789808917197459</v>
      </c>
      <c r="CD170" s="134">
        <f>IF(ISBLANK(Governance_Clauses_by_Source!CA170),0,$G170)</f>
        <v>0</v>
      </c>
      <c r="CE170" s="134">
        <f>IF(ISBLANK(Governance_Clauses_by_Source!CB170),0,$G170)*3*3</f>
        <v>0.68789808917197459</v>
      </c>
      <c r="CF170" s="134">
        <f>IF(ISBLANK(Governance_Clauses_by_Source!CC170),0,$G170)</f>
        <v>0</v>
      </c>
      <c r="CG170" s="134">
        <f>IF(ISBLANK(Governance_Clauses_by_Source!CD170),0,$G170)</f>
        <v>0</v>
      </c>
      <c r="CH170" s="134">
        <f>IF(ISBLANK(Governance_Clauses_by_Source!CE170),0,$G170)</f>
        <v>0</v>
      </c>
      <c r="CI170" s="134">
        <f>IF(ISBLANK(Governance_Clauses_by_Source!CF170),0,$G170)</f>
        <v>0</v>
      </c>
      <c r="CJ170" s="134">
        <f>IF(ISBLANK(Governance_Clauses_by_Source!CG170),0,$G170)</f>
        <v>0</v>
      </c>
      <c r="CK170" s="134">
        <f>IF(ISBLANK(Governance_Clauses_by_Source!CH170),0,$G170)</f>
        <v>0</v>
      </c>
      <c r="CL170" s="134">
        <f>IF(ISBLANK(Governance_Clauses_by_Source!CI170),0,$G170)</f>
        <v>0</v>
      </c>
      <c r="CM170" s="134">
        <f>IF(ISBLANK(Governance_Clauses_by_Source!CJ170),0,$G170)</f>
        <v>0</v>
      </c>
      <c r="CN170" s="134">
        <f>IF(ISBLANK(Governance_Clauses_by_Source!CK170),0,$G170)</f>
        <v>0</v>
      </c>
      <c r="CO170" s="134">
        <f>IF(ISBLANK(Governance_Clauses_by_Source!CL170),0,$G170)</f>
        <v>0</v>
      </c>
      <c r="CP170" s="134">
        <f>IF(ISBLANK(Governance_Clauses_by_Source!CM170),0,$G170)</f>
        <v>0</v>
      </c>
      <c r="CQ170" s="151">
        <f>IF(ISBLANK(Governance_Clauses_by_Source!CN170),0,$G170)</f>
        <v>0</v>
      </c>
    </row>
    <row r="171" spans="1:95">
      <c r="A171" s="2" t="s">
        <v>281</v>
      </c>
      <c r="B171" s="2" t="s">
        <v>565</v>
      </c>
      <c r="C171" s="2" t="s">
        <v>364</v>
      </c>
      <c r="D171" s="2" t="s">
        <v>360</v>
      </c>
      <c r="E171" s="2">
        <f t="shared" si="16"/>
        <v>1</v>
      </c>
      <c r="F171" s="2">
        <v>1</v>
      </c>
      <c r="G171" s="2">
        <f t="shared" si="20"/>
        <v>2.5477707006369428E-2</v>
      </c>
      <c r="H171" s="3" t="s">
        <v>556</v>
      </c>
      <c r="I171" s="120">
        <f>IF(ISBLANK(Governance_Clauses_by_Source!F171),0,G171)</f>
        <v>0</v>
      </c>
      <c r="J171" s="134">
        <f>IF(ISBLANK(Governance_Clauses_by_Source!G171),0,$G171)</f>
        <v>0</v>
      </c>
      <c r="K171" s="134">
        <f>IF(ISBLANK(Governance_Clauses_by_Source!H171),0,$G171)</f>
        <v>0</v>
      </c>
      <c r="L171" s="134">
        <f>IF(ISBLANK(Governance_Clauses_by_Source!I171),0,$G171)</f>
        <v>0</v>
      </c>
      <c r="M171" s="134">
        <f>IF(ISBLANK(Governance_Clauses_by_Source!J171),0,$G171)</f>
        <v>0</v>
      </c>
      <c r="N171" s="134">
        <f>IF(ISBLANK(Governance_Clauses_by_Source!K171),0,$G171)</f>
        <v>0</v>
      </c>
      <c r="O171" s="134">
        <f>IF(ISBLANK(Governance_Clauses_by_Source!L171),0,$G171)</f>
        <v>0</v>
      </c>
      <c r="P171" s="134">
        <f>IF(ISBLANK(Governance_Clauses_by_Source!M171),0,$G171)</f>
        <v>0</v>
      </c>
      <c r="Q171" s="134">
        <f>IF(ISBLANK(Governance_Clauses_by_Source!N171),0,$G171)*1.5*1.5</f>
        <v>5.7324840764331218E-2</v>
      </c>
      <c r="R171" s="134">
        <f>IF(ISBLANK(Governance_Clauses_by_Source!O171),0,$G171)</f>
        <v>0</v>
      </c>
      <c r="S171" s="134">
        <f>IF(ISBLANK(Governance_Clauses_by_Source!P171),0,$G171)</f>
        <v>0</v>
      </c>
      <c r="T171" s="134">
        <f>IF(ISBLANK(Governance_Clauses_by_Source!Q171),0,$G171)</f>
        <v>0</v>
      </c>
      <c r="U171" s="134">
        <f>IF(ISBLANK(Governance_Clauses_by_Source!R171),0,$G171)</f>
        <v>0</v>
      </c>
      <c r="V171" s="134">
        <f>IF(ISBLANK(Governance_Clauses_by_Source!S171),0,$G171)</f>
        <v>0</v>
      </c>
      <c r="W171" s="134">
        <f>IF(ISBLANK(Governance_Clauses_by_Source!T171),0,$G171)</f>
        <v>0</v>
      </c>
      <c r="X171" s="134">
        <f>IF(ISBLANK(Governance_Clauses_by_Source!U171),0,$G171)</f>
        <v>0</v>
      </c>
      <c r="Y171" s="134">
        <f>IF(ISBLANK(Governance_Clauses_by_Source!V171),0,$G171)</f>
        <v>0</v>
      </c>
      <c r="Z171" s="134">
        <f>IF(ISBLANK(Governance_Clauses_by_Source!W171),0,$G171)</f>
        <v>0</v>
      </c>
      <c r="AA171" s="134">
        <f>IF(ISBLANK(Governance_Clauses_by_Source!X171),0,$G171)</f>
        <v>0</v>
      </c>
      <c r="AB171" s="134">
        <f>IF(ISBLANK(Governance_Clauses_by_Source!Y171),0,$G171)</f>
        <v>0</v>
      </c>
      <c r="AC171" s="134">
        <f>IF(ISBLANK(Governance_Clauses_by_Source!Z171),0,$G171)</f>
        <v>0</v>
      </c>
      <c r="AD171" s="134">
        <f>IF(ISBLANK(Governance_Clauses_by_Source!AA171),0,$G171)</f>
        <v>0</v>
      </c>
      <c r="AE171" s="134">
        <f>IF(ISBLANK(Governance_Clauses_by_Source!AB171),0,$G171)</f>
        <v>0</v>
      </c>
      <c r="AF171" s="134">
        <f>IF(ISBLANK(Governance_Clauses_by_Source!AC171),0,$G171)</f>
        <v>0</v>
      </c>
      <c r="AG171" s="134">
        <f>IF(ISBLANK(Governance_Clauses_by_Source!AD171),0,$G171)</f>
        <v>0</v>
      </c>
      <c r="AH171" s="134">
        <f>IF(ISBLANK(Governance_Clauses_by_Source!AE171),0,$G171)</f>
        <v>0</v>
      </c>
      <c r="AI171" s="134">
        <f>IF(ISBLANK(Governance_Clauses_by_Source!AF171),0,$G171)</f>
        <v>0</v>
      </c>
      <c r="AJ171" s="134">
        <f>IF(ISBLANK(Governance_Clauses_by_Source!AG171),0,$G171)</f>
        <v>0</v>
      </c>
      <c r="AK171" s="134">
        <f>IF(ISBLANK(Governance_Clauses_by_Source!AH171),0,$G171)</f>
        <v>0</v>
      </c>
      <c r="AL171" s="134">
        <f>IF(ISBLANK(Governance_Clauses_by_Source!AI171),0,$G171)</f>
        <v>0</v>
      </c>
      <c r="AM171" s="134">
        <f>IF(ISBLANK(Governance_Clauses_by_Source!AJ171),0,$G171)</f>
        <v>0</v>
      </c>
      <c r="AN171" s="134">
        <f>IF(ISBLANK(Governance_Clauses_by_Source!AK171),0,$G171)</f>
        <v>0</v>
      </c>
      <c r="AO171" s="134">
        <f>IF(ISBLANK(Governance_Clauses_by_Source!AL171),0,$G171)</f>
        <v>0</v>
      </c>
      <c r="AP171" s="134">
        <f>IF(ISBLANK(Governance_Clauses_by_Source!AM171),0,$G171)</f>
        <v>0</v>
      </c>
      <c r="AQ171" s="134">
        <f>IF(ISBLANK(Governance_Clauses_by_Source!AN171),0,$G171)</f>
        <v>0</v>
      </c>
      <c r="AR171" s="134">
        <f>IF(ISBLANK(Governance_Clauses_by_Source!AO171),0,$G171)</f>
        <v>0</v>
      </c>
      <c r="AS171" s="134">
        <f>IF(ISBLANK(Governance_Clauses_by_Source!AP171),0,$G171)</f>
        <v>0</v>
      </c>
      <c r="AT171" s="134">
        <f>IF(ISBLANK(Governance_Clauses_by_Source!AQ171),0,$G171)</f>
        <v>0</v>
      </c>
      <c r="AU171" s="134">
        <f>IF(ISBLANK(Governance_Clauses_by_Source!AR171),0,$G171)</f>
        <v>0</v>
      </c>
      <c r="AV171" s="134">
        <f>IF(ISBLANK(Governance_Clauses_by_Source!AS171),0,$G171)</f>
        <v>0</v>
      </c>
      <c r="AW171" s="134">
        <f>IF(ISBLANK(Governance_Clauses_by_Source!AT171),0,$G171)</f>
        <v>0</v>
      </c>
      <c r="AX171" s="134">
        <f>IF(ISBLANK(Governance_Clauses_by_Source!AU171),0,$G171)</f>
        <v>0</v>
      </c>
      <c r="AY171" s="134">
        <f>IF(ISBLANK(Governance_Clauses_by_Source!AV171),0,$G171)</f>
        <v>0</v>
      </c>
      <c r="AZ171" s="134">
        <f>IF(ISBLANK(Governance_Clauses_by_Source!AW171),0,$G171)</f>
        <v>0</v>
      </c>
      <c r="BA171" s="134">
        <f>IF(ISBLANK(Governance_Clauses_by_Source!AX171),0,$G171)</f>
        <v>0</v>
      </c>
      <c r="BB171" s="134">
        <f>IF(ISBLANK(Governance_Clauses_by_Source!AY171),0,$G171)</f>
        <v>0</v>
      </c>
      <c r="BC171" s="134">
        <f>IF(ISBLANK(Governance_Clauses_by_Source!AZ171),0,$G171)</f>
        <v>0</v>
      </c>
      <c r="BD171" s="134">
        <f>IF(ISBLANK(Governance_Clauses_by_Source!BA171),0,$G171)</f>
        <v>0</v>
      </c>
      <c r="BE171" s="134">
        <f>IF(ISBLANK(Governance_Clauses_by_Source!BB171),0,$G171)</f>
        <v>0</v>
      </c>
      <c r="BF171" s="134">
        <f>IF(ISBLANK(Governance_Clauses_by_Source!BC171),0,$G171)</f>
        <v>0</v>
      </c>
      <c r="BG171" s="134">
        <f>IF(ISBLANK(Governance_Clauses_by_Source!BD171),0,$G171)</f>
        <v>0</v>
      </c>
      <c r="BH171" s="134">
        <f>IF(ISBLANK(Governance_Clauses_by_Source!BE171),0,$G171)</f>
        <v>0</v>
      </c>
      <c r="BI171" s="134">
        <f>IF(ISBLANK(Governance_Clauses_by_Source!BF171),0,$G171)</f>
        <v>0</v>
      </c>
      <c r="BJ171" s="134">
        <f>IF(ISBLANK(Governance_Clauses_by_Source!BG171),0,$G171)</f>
        <v>0</v>
      </c>
      <c r="BK171" s="134">
        <f>IF(ISBLANK(Governance_Clauses_by_Source!BH171),0,$G171)</f>
        <v>0</v>
      </c>
      <c r="BL171" s="134">
        <f>IF(ISBLANK(Governance_Clauses_by_Source!BI171),0,$G171)</f>
        <v>0</v>
      </c>
      <c r="BM171" s="134">
        <f>IF(ISBLANK(Governance_Clauses_by_Source!BJ171),0,$G171)</f>
        <v>0</v>
      </c>
      <c r="BN171" s="134">
        <f>IF(ISBLANK(Governance_Clauses_by_Source!BK171),0,$G171)</f>
        <v>0</v>
      </c>
      <c r="BO171" s="134">
        <f>IF(ISBLANK(Governance_Clauses_by_Source!BL171),0,$G171)</f>
        <v>0</v>
      </c>
      <c r="BP171" s="134">
        <f>IF(ISBLANK(Governance_Clauses_by_Source!BM171),0,$G171)</f>
        <v>0</v>
      </c>
      <c r="BQ171" s="134">
        <f>IF(ISBLANK(Governance_Clauses_by_Source!BN171),0,$G171)</f>
        <v>0</v>
      </c>
      <c r="BR171" s="134">
        <f>IF(ISBLANK(Governance_Clauses_by_Source!BO171),0,$G171)</f>
        <v>0</v>
      </c>
      <c r="BS171" s="134">
        <f>IF(ISBLANK(Governance_Clauses_by_Source!BP171),0,$G171)</f>
        <v>0</v>
      </c>
      <c r="BT171" s="134">
        <f>IF(ISBLANK(Governance_Clauses_by_Source!BQ171),0,$G171)</f>
        <v>0</v>
      </c>
      <c r="BU171" s="134">
        <f>IF(ISBLANK(Governance_Clauses_by_Source!BR171),0,$G171)</f>
        <v>0</v>
      </c>
      <c r="BV171" s="134">
        <f>IF(ISBLANK(Governance_Clauses_by_Source!BS171),0,$G171)</f>
        <v>0</v>
      </c>
      <c r="BW171" s="134">
        <f>IF(ISBLANK(Governance_Clauses_by_Source!BT171),0,$G171)</f>
        <v>0</v>
      </c>
      <c r="BX171" s="134">
        <f>IF(ISBLANK(Governance_Clauses_by_Source!BU171),0,$G171)</f>
        <v>0</v>
      </c>
      <c r="BY171" s="134">
        <f>IF(ISBLANK(Governance_Clauses_by_Source!BV171),0,$G171)</f>
        <v>0</v>
      </c>
      <c r="BZ171" s="134">
        <f>IF(ISBLANK(Governance_Clauses_by_Source!BW171),0,$G171)</f>
        <v>0</v>
      </c>
      <c r="CA171" s="134">
        <f>IF(ISBLANK(Governance_Clauses_by_Source!BX171),0,$G171)</f>
        <v>0</v>
      </c>
      <c r="CB171" s="134">
        <f>IF(ISBLANK(Governance_Clauses_by_Source!BY171),0,$G171)</f>
        <v>0</v>
      </c>
      <c r="CC171" s="134">
        <f>IF(ISBLANK(Governance_Clauses_by_Source!BZ171),0,$G171)</f>
        <v>0</v>
      </c>
      <c r="CD171" s="134">
        <f>IF(ISBLANK(Governance_Clauses_by_Source!CA171),0,$G171)</f>
        <v>0</v>
      </c>
      <c r="CE171" s="134">
        <f>IF(ISBLANK(Governance_Clauses_by_Source!CB171),0,$G171)</f>
        <v>0</v>
      </c>
      <c r="CF171" s="134">
        <f>IF(ISBLANK(Governance_Clauses_by_Source!CC171),0,$G171)</f>
        <v>0</v>
      </c>
      <c r="CG171" s="134">
        <f>IF(ISBLANK(Governance_Clauses_by_Source!CD171),0,$G171)</f>
        <v>0</v>
      </c>
      <c r="CH171" s="134">
        <f>IF(ISBLANK(Governance_Clauses_by_Source!CE171),0,$G171)</f>
        <v>0</v>
      </c>
      <c r="CI171" s="134">
        <f>IF(ISBLANK(Governance_Clauses_by_Source!CF171),0,$G171)</f>
        <v>0</v>
      </c>
      <c r="CJ171" s="134">
        <f>IF(ISBLANK(Governance_Clauses_by_Source!CG171),0,$G171)</f>
        <v>0</v>
      </c>
      <c r="CK171" s="134">
        <f>IF(ISBLANK(Governance_Clauses_by_Source!CH171),0,$G171)</f>
        <v>0</v>
      </c>
      <c r="CL171" s="134">
        <f>IF(ISBLANK(Governance_Clauses_by_Source!CI171),0,$G171)</f>
        <v>0</v>
      </c>
      <c r="CM171" s="134">
        <f>IF(ISBLANK(Governance_Clauses_by_Source!CJ171),0,$G171)</f>
        <v>0</v>
      </c>
      <c r="CN171" s="134">
        <f>IF(ISBLANK(Governance_Clauses_by_Source!CK171),0,$G171)</f>
        <v>0</v>
      </c>
      <c r="CO171" s="134">
        <f>IF(ISBLANK(Governance_Clauses_by_Source!CL171),0,$G171)</f>
        <v>0</v>
      </c>
      <c r="CP171" s="134">
        <f>IF(ISBLANK(Governance_Clauses_by_Source!CM171),0,$G171)</f>
        <v>0</v>
      </c>
      <c r="CQ171" s="151">
        <f>IF(ISBLANK(Governance_Clauses_by_Source!CN171),0,$G171)</f>
        <v>0</v>
      </c>
    </row>
    <row r="172" spans="1:95">
      <c r="A172" s="2" t="s">
        <v>281</v>
      </c>
      <c r="B172" s="2" t="s">
        <v>573</v>
      </c>
      <c r="C172" s="2" t="s">
        <v>364</v>
      </c>
      <c r="D172" s="2" t="s">
        <v>618</v>
      </c>
      <c r="E172" s="2">
        <f t="shared" si="16"/>
        <v>5</v>
      </c>
      <c r="F172" s="2">
        <v>3</v>
      </c>
      <c r="G172" s="2">
        <f t="shared" si="20"/>
        <v>7.6433121019108277E-2</v>
      </c>
      <c r="H172" s="3" t="s">
        <v>534</v>
      </c>
      <c r="I172" s="120">
        <f>IF(ISBLANK(Governance_Clauses_by_Source!F172),0,G172)</f>
        <v>0</v>
      </c>
      <c r="J172" s="134">
        <f>IF(ISBLANK(Governance_Clauses_by_Source!G172),0,$G172)</f>
        <v>0</v>
      </c>
      <c r="K172" s="134">
        <f>IF(ISBLANK(Governance_Clauses_by_Source!H172),0,$G172)</f>
        <v>0</v>
      </c>
      <c r="L172" s="134">
        <f>IF(ISBLANK(Governance_Clauses_by_Source!I172),0,$G172)</f>
        <v>0</v>
      </c>
      <c r="M172" s="134">
        <f>IF(ISBLANK(Governance_Clauses_by_Source!J172),0,$G172)</f>
        <v>0</v>
      </c>
      <c r="N172" s="134">
        <f>IF(ISBLANK(Governance_Clauses_by_Source!K172),0,$G172)</f>
        <v>0</v>
      </c>
      <c r="O172" s="134">
        <f>IF(ISBLANK(Governance_Clauses_by_Source!L172),0,$G172)</f>
        <v>0</v>
      </c>
      <c r="P172" s="134">
        <f>IF(ISBLANK(Governance_Clauses_by_Source!M172),0,$G172)</f>
        <v>0</v>
      </c>
      <c r="Q172" s="134">
        <f>IF(ISBLANK(Governance_Clauses_by_Source!N172),0,$G172)*1.5*1</f>
        <v>0.11464968152866242</v>
      </c>
      <c r="R172" s="134">
        <f>IF(ISBLANK(Governance_Clauses_by_Source!O172),0,$G172)</f>
        <v>0</v>
      </c>
      <c r="S172" s="134">
        <f>IF(ISBLANK(Governance_Clauses_by_Source!P172),0,$G172)*5*5</f>
        <v>1.9108280254777068</v>
      </c>
      <c r="T172" s="134">
        <f>IF(ISBLANK(Governance_Clauses_by_Source!Q172),0,$G172)</f>
        <v>0</v>
      </c>
      <c r="U172" s="134">
        <f>IF(ISBLANK(Governance_Clauses_by_Source!R172),0,$G172)</f>
        <v>0</v>
      </c>
      <c r="V172" s="134">
        <f>IF(ISBLANK(Governance_Clauses_by_Source!S172),0,$G172)</f>
        <v>0</v>
      </c>
      <c r="W172" s="134">
        <f>IF(ISBLANK(Governance_Clauses_by_Source!T172),0,$G172)</f>
        <v>0</v>
      </c>
      <c r="X172" s="134">
        <f>IF(ISBLANK(Governance_Clauses_by_Source!U172),0,$G172)</f>
        <v>0</v>
      </c>
      <c r="Y172" s="134">
        <f>IF(ISBLANK(Governance_Clauses_by_Source!V172),0,$G172)</f>
        <v>0</v>
      </c>
      <c r="Z172" s="134">
        <f>IF(ISBLANK(Governance_Clauses_by_Source!W172),0,$G172)</f>
        <v>0</v>
      </c>
      <c r="AA172" s="134">
        <f>IF(ISBLANK(Governance_Clauses_by_Source!X172),0,$G172)</f>
        <v>0</v>
      </c>
      <c r="AB172" s="134">
        <f>IF(ISBLANK(Governance_Clauses_by_Source!Y172),0,$G172)</f>
        <v>0</v>
      </c>
      <c r="AC172" s="134">
        <f>IF(ISBLANK(Governance_Clauses_by_Source!Z172),0,$G172)</f>
        <v>0</v>
      </c>
      <c r="AD172" s="134">
        <f>IF(ISBLANK(Governance_Clauses_by_Source!AA172),0,$G172)</f>
        <v>0</v>
      </c>
      <c r="AE172" s="134">
        <f>IF(ISBLANK(Governance_Clauses_by_Source!AB172),0,$G172)</f>
        <v>0</v>
      </c>
      <c r="AF172" s="134">
        <f>IF(ISBLANK(Governance_Clauses_by_Source!AC172),0,$G172)</f>
        <v>0</v>
      </c>
      <c r="AG172" s="134">
        <f>IF(ISBLANK(Governance_Clauses_by_Source!AD172),0,$G172)</f>
        <v>0</v>
      </c>
      <c r="AH172" s="134">
        <f>IF(ISBLANK(Governance_Clauses_by_Source!AE172),0,$G172)</f>
        <v>0</v>
      </c>
      <c r="AI172" s="134">
        <f>IF(ISBLANK(Governance_Clauses_by_Source!AF172),0,$G172)</f>
        <v>0</v>
      </c>
      <c r="AJ172" s="134">
        <f>IF(ISBLANK(Governance_Clauses_by_Source!AG172),0,$G172)</f>
        <v>0</v>
      </c>
      <c r="AK172" s="134">
        <f>IF(ISBLANK(Governance_Clauses_by_Source!AH172),0,$G172)</f>
        <v>0</v>
      </c>
      <c r="AL172" s="134">
        <f>IF(ISBLANK(Governance_Clauses_by_Source!AI172),0,$G172)</f>
        <v>0</v>
      </c>
      <c r="AM172" s="134">
        <f>IF(ISBLANK(Governance_Clauses_by_Source!AJ172),0,$G172)</f>
        <v>0</v>
      </c>
      <c r="AN172" s="134">
        <f>IF(ISBLANK(Governance_Clauses_by_Source!AK172),0,$G172)</f>
        <v>0</v>
      </c>
      <c r="AO172" s="134">
        <f>IF(ISBLANK(Governance_Clauses_by_Source!AL172),0,$G172)</f>
        <v>0</v>
      </c>
      <c r="AP172" s="134">
        <f>IF(ISBLANK(Governance_Clauses_by_Source!AM172),0,$G172)</f>
        <v>0</v>
      </c>
      <c r="AQ172" s="134">
        <f>IF(ISBLANK(Governance_Clauses_by_Source!AN172),0,$G172)</f>
        <v>0</v>
      </c>
      <c r="AR172" s="134">
        <f>IF(ISBLANK(Governance_Clauses_by_Source!AO172),0,$G172)</f>
        <v>0</v>
      </c>
      <c r="AS172" s="134">
        <f>IF(ISBLANK(Governance_Clauses_by_Source!AP172),0,$G172)</f>
        <v>0</v>
      </c>
      <c r="AT172" s="134">
        <f>IF(ISBLANK(Governance_Clauses_by_Source!AQ172),0,$G172)</f>
        <v>0</v>
      </c>
      <c r="AU172" s="134">
        <f>IF(ISBLANK(Governance_Clauses_by_Source!AR172),0,$G172)</f>
        <v>0</v>
      </c>
      <c r="AV172" s="134">
        <f>IF(ISBLANK(Governance_Clauses_by_Source!AS172),0,$G172)</f>
        <v>0</v>
      </c>
      <c r="AW172" s="134">
        <f>IF(ISBLANK(Governance_Clauses_by_Source!AT172),0,$G172)</f>
        <v>0</v>
      </c>
      <c r="AX172" s="134">
        <f>IF(ISBLANK(Governance_Clauses_by_Source!AU172),0,$G172)</f>
        <v>0</v>
      </c>
      <c r="AY172" s="134">
        <f>IF(ISBLANK(Governance_Clauses_by_Source!AV172),0,$G172)</f>
        <v>0</v>
      </c>
      <c r="AZ172" s="134">
        <f>IF(ISBLANK(Governance_Clauses_by_Source!AW172),0,$G172)</f>
        <v>0</v>
      </c>
      <c r="BA172" s="134">
        <f>IF(ISBLANK(Governance_Clauses_by_Source!AX172),0,$G172)</f>
        <v>0</v>
      </c>
      <c r="BB172" s="134">
        <f>IF(ISBLANK(Governance_Clauses_by_Source!AY172),0,$G172)</f>
        <v>0</v>
      </c>
      <c r="BC172" s="134">
        <f>IF(ISBLANK(Governance_Clauses_by_Source!AZ172),0,$G172)</f>
        <v>0</v>
      </c>
      <c r="BD172" s="134">
        <f>IF(ISBLANK(Governance_Clauses_by_Source!BA172),0,$G172)</f>
        <v>0</v>
      </c>
      <c r="BE172" s="134">
        <f>IF(ISBLANK(Governance_Clauses_by_Source!BB172),0,$G172)</f>
        <v>0</v>
      </c>
      <c r="BF172" s="134">
        <f>IF(ISBLANK(Governance_Clauses_by_Source!BC172),0,$G172)</f>
        <v>0</v>
      </c>
      <c r="BG172" s="134">
        <f>IF(ISBLANK(Governance_Clauses_by_Source!BD172),0,$G172)</f>
        <v>0</v>
      </c>
      <c r="BH172" s="134">
        <f>IF(ISBLANK(Governance_Clauses_by_Source!BE172),0,$G172)*2*3</f>
        <v>0.45859872611464969</v>
      </c>
      <c r="BI172" s="134">
        <f>IF(ISBLANK(Governance_Clauses_by_Source!BF172),0,$G172)</f>
        <v>0</v>
      </c>
      <c r="BJ172" s="134">
        <f>IF(ISBLANK(Governance_Clauses_by_Source!BG172),0,$G172)</f>
        <v>0</v>
      </c>
      <c r="BK172" s="134">
        <f>IF(ISBLANK(Governance_Clauses_by_Source!BH172),0,$G172)</f>
        <v>0</v>
      </c>
      <c r="BL172" s="134">
        <f>IF(ISBLANK(Governance_Clauses_by_Source!BI172),0,$G172)</f>
        <v>0</v>
      </c>
      <c r="BM172" s="134">
        <f>IF(ISBLANK(Governance_Clauses_by_Source!BJ172),0,$G172)</f>
        <v>0</v>
      </c>
      <c r="BN172" s="134">
        <f>IF(ISBLANK(Governance_Clauses_by_Source!BK172),0,$G172)</f>
        <v>0</v>
      </c>
      <c r="BO172" s="134">
        <f>IF(ISBLANK(Governance_Clauses_by_Source!BL172),0,$G172)</f>
        <v>0</v>
      </c>
      <c r="BP172" s="134">
        <f>IF(ISBLANK(Governance_Clauses_by_Source!BM172),0,$G172)</f>
        <v>0</v>
      </c>
      <c r="BQ172" s="134">
        <f>IF(ISBLANK(Governance_Clauses_by_Source!BN172),0,$G172)</f>
        <v>0</v>
      </c>
      <c r="BR172" s="134">
        <f>IF(ISBLANK(Governance_Clauses_by_Source!BO172),0,$G172)</f>
        <v>0</v>
      </c>
      <c r="BS172" s="134">
        <f>IF(ISBLANK(Governance_Clauses_by_Source!BP172),0,$G172)</f>
        <v>0</v>
      </c>
      <c r="BT172" s="134">
        <f>IF(ISBLANK(Governance_Clauses_by_Source!BQ172),0,$G172)</f>
        <v>0</v>
      </c>
      <c r="BU172" s="134">
        <f>IF(ISBLANK(Governance_Clauses_by_Source!BR172),0,$G172)</f>
        <v>0</v>
      </c>
      <c r="BV172" s="134">
        <f>IF(ISBLANK(Governance_Clauses_by_Source!BS172),0,$G172)</f>
        <v>0</v>
      </c>
      <c r="BW172" s="134">
        <f>IF(ISBLANK(Governance_Clauses_by_Source!BT172),0,$G172)</f>
        <v>0</v>
      </c>
      <c r="BX172" s="134">
        <f>IF(ISBLANK(Governance_Clauses_by_Source!BU172),0,$G172)</f>
        <v>0</v>
      </c>
      <c r="BY172" s="134">
        <f>IF(ISBLANK(Governance_Clauses_by_Source!BV172),0,$G172)</f>
        <v>0</v>
      </c>
      <c r="BZ172" s="134">
        <f>IF(ISBLANK(Governance_Clauses_by_Source!BW172),0,$G172)</f>
        <v>0</v>
      </c>
      <c r="CA172" s="134">
        <f>IF(ISBLANK(Governance_Clauses_by_Source!BX172),0,$G172)</f>
        <v>0</v>
      </c>
      <c r="CB172" s="134">
        <f>IF(ISBLANK(Governance_Clauses_by_Source!BY172),0,$G172)</f>
        <v>0</v>
      </c>
      <c r="CC172" s="134">
        <f>IF(ISBLANK(Governance_Clauses_by_Source!BZ172),0,$G172)*3*3</f>
        <v>0.68789808917197459</v>
      </c>
      <c r="CD172" s="134">
        <f>IF(ISBLANK(Governance_Clauses_by_Source!CA172),0,$G172)</f>
        <v>0</v>
      </c>
      <c r="CE172" s="134">
        <f>IF(ISBLANK(Governance_Clauses_by_Source!CB172),0,$G172)*2*2</f>
        <v>0.30573248407643311</v>
      </c>
      <c r="CF172" s="134">
        <f>IF(ISBLANK(Governance_Clauses_by_Source!CC172),0,$G172)</f>
        <v>0</v>
      </c>
      <c r="CG172" s="134">
        <f>IF(ISBLANK(Governance_Clauses_by_Source!CD172),0,$G172)</f>
        <v>0</v>
      </c>
      <c r="CH172" s="134">
        <f>IF(ISBLANK(Governance_Clauses_by_Source!CE172),0,$G172)</f>
        <v>0</v>
      </c>
      <c r="CI172" s="134">
        <f>IF(ISBLANK(Governance_Clauses_by_Source!CF172),0,$G172)</f>
        <v>0</v>
      </c>
      <c r="CJ172" s="134">
        <f>IF(ISBLANK(Governance_Clauses_by_Source!CG172),0,$G172)</f>
        <v>0</v>
      </c>
      <c r="CK172" s="134">
        <f>IF(ISBLANK(Governance_Clauses_by_Source!CH172),0,$G172)</f>
        <v>0</v>
      </c>
      <c r="CL172" s="134">
        <f>IF(ISBLANK(Governance_Clauses_by_Source!CI172),0,$G172)</f>
        <v>0</v>
      </c>
      <c r="CM172" s="134">
        <f>IF(ISBLANK(Governance_Clauses_by_Source!CJ172),0,$G172)</f>
        <v>0</v>
      </c>
      <c r="CN172" s="134">
        <f>IF(ISBLANK(Governance_Clauses_by_Source!CK172),0,$G172)</f>
        <v>0</v>
      </c>
      <c r="CO172" s="134">
        <f>IF(ISBLANK(Governance_Clauses_by_Source!CL172),0,$G172)</f>
        <v>0</v>
      </c>
      <c r="CP172" s="134">
        <f>IF(ISBLANK(Governance_Clauses_by_Source!CM172),0,$G172)</f>
        <v>0</v>
      </c>
      <c r="CQ172" s="151">
        <f>IF(ISBLANK(Governance_Clauses_by_Source!CN172),0,$G172)</f>
        <v>0</v>
      </c>
    </row>
    <row r="173" spans="1:95">
      <c r="A173" s="2" t="s">
        <v>281</v>
      </c>
      <c r="B173" s="2" t="s">
        <v>565</v>
      </c>
      <c r="C173" s="2" t="s">
        <v>364</v>
      </c>
      <c r="D173" s="2" t="s">
        <v>360</v>
      </c>
      <c r="E173" s="2">
        <f t="shared" si="16"/>
        <v>5</v>
      </c>
      <c r="F173" s="2">
        <v>4</v>
      </c>
      <c r="G173" s="2">
        <f t="shared" si="20"/>
        <v>0.10191082802547771</v>
      </c>
      <c r="H173" s="3" t="s">
        <v>561</v>
      </c>
      <c r="I173" s="120">
        <f>IF(ISBLANK(Governance_Clauses_by_Source!F173),0,G173)</f>
        <v>0</v>
      </c>
      <c r="J173" s="134">
        <f>IF(ISBLANK(Governance_Clauses_by_Source!G173),0,$G173)</f>
        <v>0</v>
      </c>
      <c r="K173" s="134">
        <f>IF(ISBLANK(Governance_Clauses_by_Source!H173),0,$G173)</f>
        <v>0</v>
      </c>
      <c r="L173" s="134">
        <f>IF(ISBLANK(Governance_Clauses_by_Source!I173),0,$G173)</f>
        <v>0</v>
      </c>
      <c r="M173" s="134">
        <f>IF(ISBLANK(Governance_Clauses_by_Source!J173),0,$G173)</f>
        <v>0</v>
      </c>
      <c r="N173" s="134">
        <f>IF(ISBLANK(Governance_Clauses_by_Source!K173),0,$G173)</f>
        <v>0</v>
      </c>
      <c r="O173" s="134">
        <f>IF(ISBLANK(Governance_Clauses_by_Source!L173),0,$G173)</f>
        <v>0</v>
      </c>
      <c r="P173" s="134">
        <f>IF(ISBLANK(Governance_Clauses_by_Source!M173),0,$G173)</f>
        <v>0</v>
      </c>
      <c r="Q173" s="134">
        <f>IF(ISBLANK(Governance_Clauses_by_Source!N173),0,$G173)*1.5*1</f>
        <v>0.15286624203821658</v>
      </c>
      <c r="R173" s="134">
        <f>IF(ISBLANK(Governance_Clauses_by_Source!O173),0,$G173)</f>
        <v>0</v>
      </c>
      <c r="S173" s="134">
        <f>IF(ISBLANK(Governance_Clauses_by_Source!P173),0,$G173)*4*4</f>
        <v>1.6305732484076434</v>
      </c>
      <c r="T173" s="134">
        <f>IF(ISBLANK(Governance_Clauses_by_Source!Q173),0,$G173)</f>
        <v>0</v>
      </c>
      <c r="U173" s="134">
        <f>IF(ISBLANK(Governance_Clauses_by_Source!R173),0,$G173)</f>
        <v>0</v>
      </c>
      <c r="V173" s="134">
        <f>IF(ISBLANK(Governance_Clauses_by_Source!S173),0,$G173)</f>
        <v>0</v>
      </c>
      <c r="W173" s="134">
        <f>IF(ISBLANK(Governance_Clauses_by_Source!T173),0,$G173)</f>
        <v>0</v>
      </c>
      <c r="X173" s="134">
        <f>IF(ISBLANK(Governance_Clauses_by_Source!U173),0,$G173)</f>
        <v>0</v>
      </c>
      <c r="Y173" s="134">
        <f>IF(ISBLANK(Governance_Clauses_by_Source!V173),0,$G173)</f>
        <v>0</v>
      </c>
      <c r="Z173" s="134">
        <f>IF(ISBLANK(Governance_Clauses_by_Source!W173),0,$G173)</f>
        <v>0</v>
      </c>
      <c r="AA173" s="134">
        <f>IF(ISBLANK(Governance_Clauses_by_Source!X173),0,$G173)</f>
        <v>0</v>
      </c>
      <c r="AB173" s="134">
        <f>IF(ISBLANK(Governance_Clauses_by_Source!Y173),0,$G173)</f>
        <v>0</v>
      </c>
      <c r="AC173" s="134">
        <f>IF(ISBLANK(Governance_Clauses_by_Source!Z173),0,$G173)</f>
        <v>0</v>
      </c>
      <c r="AD173" s="134">
        <f>IF(ISBLANK(Governance_Clauses_by_Source!AA173),0,$G173)</f>
        <v>0</v>
      </c>
      <c r="AE173" s="134">
        <f>IF(ISBLANK(Governance_Clauses_by_Source!AB173),0,$G173)</f>
        <v>0</v>
      </c>
      <c r="AF173" s="134">
        <f>IF(ISBLANK(Governance_Clauses_by_Source!AC173),0,$G173)</f>
        <v>0</v>
      </c>
      <c r="AG173" s="134">
        <f>IF(ISBLANK(Governance_Clauses_by_Source!AD173),0,$G173)</f>
        <v>0</v>
      </c>
      <c r="AH173" s="134">
        <f>IF(ISBLANK(Governance_Clauses_by_Source!AE173),0,$G173)</f>
        <v>0</v>
      </c>
      <c r="AI173" s="134">
        <f>IF(ISBLANK(Governance_Clauses_by_Source!AF173),0,$G173)</f>
        <v>0</v>
      </c>
      <c r="AJ173" s="134">
        <f>IF(ISBLANK(Governance_Clauses_by_Source!AG173),0,$G173)</f>
        <v>0</v>
      </c>
      <c r="AK173" s="134">
        <f>IF(ISBLANK(Governance_Clauses_by_Source!AH173),0,$G173)</f>
        <v>0</v>
      </c>
      <c r="AL173" s="134">
        <f>IF(ISBLANK(Governance_Clauses_by_Source!AI173),0,$G173)</f>
        <v>0</v>
      </c>
      <c r="AM173" s="134">
        <f>IF(ISBLANK(Governance_Clauses_by_Source!AJ173),0,$G173)</f>
        <v>0</v>
      </c>
      <c r="AN173" s="134">
        <f>IF(ISBLANK(Governance_Clauses_by_Source!AK173),0,$G173)</f>
        <v>0</v>
      </c>
      <c r="AO173" s="134">
        <f>IF(ISBLANK(Governance_Clauses_by_Source!AL173),0,$G173)</f>
        <v>0</v>
      </c>
      <c r="AP173" s="134">
        <f>IF(ISBLANK(Governance_Clauses_by_Source!AM173),0,$G173)</f>
        <v>0</v>
      </c>
      <c r="AQ173" s="134">
        <f>IF(ISBLANK(Governance_Clauses_by_Source!AN173),0,$G173)</f>
        <v>0</v>
      </c>
      <c r="AR173" s="134">
        <f>IF(ISBLANK(Governance_Clauses_by_Source!AO173),0,$G173)</f>
        <v>0</v>
      </c>
      <c r="AS173" s="134">
        <f>IF(ISBLANK(Governance_Clauses_by_Source!AP173),0,$G173)</f>
        <v>0</v>
      </c>
      <c r="AT173" s="134">
        <f>IF(ISBLANK(Governance_Clauses_by_Source!AQ173),0,$G173)</f>
        <v>0</v>
      </c>
      <c r="AU173" s="134">
        <f>IF(ISBLANK(Governance_Clauses_by_Source!AR173),0,$G173)</f>
        <v>0</v>
      </c>
      <c r="AV173" s="134">
        <f>IF(ISBLANK(Governance_Clauses_by_Source!AS173),0,$G173)</f>
        <v>0</v>
      </c>
      <c r="AW173" s="134">
        <f>IF(ISBLANK(Governance_Clauses_by_Source!AT173),0,$G173)</f>
        <v>0</v>
      </c>
      <c r="AX173" s="134">
        <f>IF(ISBLANK(Governance_Clauses_by_Source!AU173),0,$G173)</f>
        <v>0</v>
      </c>
      <c r="AY173" s="134">
        <f>IF(ISBLANK(Governance_Clauses_by_Source!AV173),0,$G173)</f>
        <v>0</v>
      </c>
      <c r="AZ173" s="134">
        <f>IF(ISBLANK(Governance_Clauses_by_Source!AW173),0,$G173)</f>
        <v>0</v>
      </c>
      <c r="BA173" s="134">
        <f>IF(ISBLANK(Governance_Clauses_by_Source!AX173),0,$G173)</f>
        <v>0</v>
      </c>
      <c r="BB173" s="134">
        <f>IF(ISBLANK(Governance_Clauses_by_Source!AY173),0,$G173)</f>
        <v>0</v>
      </c>
      <c r="BC173" s="134">
        <f>IF(ISBLANK(Governance_Clauses_by_Source!AZ173),0,$G173)</f>
        <v>0</v>
      </c>
      <c r="BD173" s="134">
        <f>IF(ISBLANK(Governance_Clauses_by_Source!BA173),0,$G173)</f>
        <v>0</v>
      </c>
      <c r="BE173" s="134">
        <f>IF(ISBLANK(Governance_Clauses_by_Source!BB173),0,$G173)</f>
        <v>0</v>
      </c>
      <c r="BF173" s="134">
        <f>IF(ISBLANK(Governance_Clauses_by_Source!BC173),0,$G173)</f>
        <v>0</v>
      </c>
      <c r="BG173" s="134">
        <f>IF(ISBLANK(Governance_Clauses_by_Source!BD173),0,$G173)</f>
        <v>0</v>
      </c>
      <c r="BH173" s="134">
        <f>IF(ISBLANK(Governance_Clauses_by_Source!BE173),0,$G173)*1*3</f>
        <v>0.30573248407643316</v>
      </c>
      <c r="BI173" s="134">
        <f>IF(ISBLANK(Governance_Clauses_by_Source!BF173),0,$G173)*4*4</f>
        <v>1.6305732484076434</v>
      </c>
      <c r="BJ173" s="134">
        <f>IF(ISBLANK(Governance_Clauses_by_Source!BG173),0,$G173)</f>
        <v>0</v>
      </c>
      <c r="BK173" s="134">
        <f>IF(ISBLANK(Governance_Clauses_by_Source!BH173),0,$G173)</f>
        <v>0</v>
      </c>
      <c r="BL173" s="134">
        <f>IF(ISBLANK(Governance_Clauses_by_Source!BI173),0,$G173)</f>
        <v>0</v>
      </c>
      <c r="BM173" s="134">
        <f>IF(ISBLANK(Governance_Clauses_by_Source!BJ173),0,$G173)</f>
        <v>0</v>
      </c>
      <c r="BN173" s="134">
        <f>IF(ISBLANK(Governance_Clauses_by_Source!BK173),0,$G173)</f>
        <v>0</v>
      </c>
      <c r="BO173" s="134">
        <f>IF(ISBLANK(Governance_Clauses_by_Source!BL173),0,$G173)</f>
        <v>0</v>
      </c>
      <c r="BP173" s="134">
        <f>IF(ISBLANK(Governance_Clauses_by_Source!BM173),0,$G173)</f>
        <v>0</v>
      </c>
      <c r="BQ173" s="134">
        <f>IF(ISBLANK(Governance_Clauses_by_Source!BN173),0,$G173)</f>
        <v>0</v>
      </c>
      <c r="BR173" s="134">
        <f>IF(ISBLANK(Governance_Clauses_by_Source!BO173),0,$G173)</f>
        <v>0</v>
      </c>
      <c r="BS173" s="134">
        <f>IF(ISBLANK(Governance_Clauses_by_Source!BP173),0,$G173)</f>
        <v>0</v>
      </c>
      <c r="BT173" s="134">
        <f>IF(ISBLANK(Governance_Clauses_by_Source!BQ173),0,$G173)</f>
        <v>0</v>
      </c>
      <c r="BU173" s="134">
        <f>IF(ISBLANK(Governance_Clauses_by_Source!BR173),0,$G173)</f>
        <v>0</v>
      </c>
      <c r="BV173" s="134">
        <f>IF(ISBLANK(Governance_Clauses_by_Source!BS173),0,$G173)</f>
        <v>0</v>
      </c>
      <c r="BW173" s="134">
        <f>IF(ISBLANK(Governance_Clauses_by_Source!BT173),0,$G173)</f>
        <v>0</v>
      </c>
      <c r="BX173" s="134">
        <f>IF(ISBLANK(Governance_Clauses_by_Source!BU173),0,$G173)</f>
        <v>0</v>
      </c>
      <c r="BY173" s="134">
        <f>IF(ISBLANK(Governance_Clauses_by_Source!BV173),0,$G173)</f>
        <v>0</v>
      </c>
      <c r="BZ173" s="134">
        <f>IF(ISBLANK(Governance_Clauses_by_Source!BW173),0,$G173)</f>
        <v>0</v>
      </c>
      <c r="CA173" s="134">
        <f>IF(ISBLANK(Governance_Clauses_by_Source!BX173),0,$G173)</f>
        <v>0</v>
      </c>
      <c r="CB173" s="134">
        <f>IF(ISBLANK(Governance_Clauses_by_Source!BY173),0,$G173)</f>
        <v>0</v>
      </c>
      <c r="CC173" s="134">
        <f>IF(ISBLANK(Governance_Clauses_by_Source!BZ173),0,$G173)</f>
        <v>0</v>
      </c>
      <c r="CD173" s="134">
        <f>IF(ISBLANK(Governance_Clauses_by_Source!CA173),0,$G173)</f>
        <v>0</v>
      </c>
      <c r="CE173" s="134">
        <f>IF(ISBLANK(Governance_Clauses_by_Source!CB173),0,$G173)*2*2</f>
        <v>0.40764331210191085</v>
      </c>
      <c r="CF173" s="134">
        <f>IF(ISBLANK(Governance_Clauses_by_Source!CC173),0,$G173)</f>
        <v>0</v>
      </c>
      <c r="CG173" s="134">
        <f>IF(ISBLANK(Governance_Clauses_by_Source!CD173),0,$G173)</f>
        <v>0</v>
      </c>
      <c r="CH173" s="134">
        <f>IF(ISBLANK(Governance_Clauses_by_Source!CE173),0,$G173)</f>
        <v>0</v>
      </c>
      <c r="CI173" s="134">
        <f>IF(ISBLANK(Governance_Clauses_by_Source!CF173),0,$G173)</f>
        <v>0</v>
      </c>
      <c r="CJ173" s="134">
        <f>IF(ISBLANK(Governance_Clauses_by_Source!CG173),0,$G173)</f>
        <v>0</v>
      </c>
      <c r="CK173" s="134">
        <f>IF(ISBLANK(Governance_Clauses_by_Source!CH173),0,$G173)</f>
        <v>0</v>
      </c>
      <c r="CL173" s="134">
        <f>IF(ISBLANK(Governance_Clauses_by_Source!CI173),0,$G173)</f>
        <v>0</v>
      </c>
      <c r="CM173" s="134">
        <f>IF(ISBLANK(Governance_Clauses_by_Source!CJ173),0,$G173)</f>
        <v>0</v>
      </c>
      <c r="CN173" s="134">
        <f>IF(ISBLANK(Governance_Clauses_by_Source!CK173),0,$G173)</f>
        <v>0</v>
      </c>
      <c r="CO173" s="134">
        <f>IF(ISBLANK(Governance_Clauses_by_Source!CL173),0,$G173)</f>
        <v>0</v>
      </c>
      <c r="CP173" s="134">
        <f>IF(ISBLANK(Governance_Clauses_by_Source!CM173),0,$G173)</f>
        <v>0</v>
      </c>
      <c r="CQ173" s="151">
        <f>IF(ISBLANK(Governance_Clauses_by_Source!CN173),0,$G173)</f>
        <v>0</v>
      </c>
    </row>
    <row r="174" spans="1:95">
      <c r="A174" s="2" t="s">
        <v>281</v>
      </c>
      <c r="B174" s="2" t="s">
        <v>567</v>
      </c>
      <c r="C174" s="2" t="s">
        <v>607</v>
      </c>
      <c r="D174" s="2" t="s">
        <v>618</v>
      </c>
      <c r="E174" s="2">
        <f t="shared" si="16"/>
        <v>1</v>
      </c>
      <c r="F174" s="2">
        <v>4</v>
      </c>
      <c r="G174" s="2">
        <f t="shared" si="20"/>
        <v>0.10191082802547771</v>
      </c>
      <c r="H174" s="3" t="s">
        <v>965</v>
      </c>
      <c r="I174" s="120">
        <f>IF(ISBLANK(Governance_Clauses_by_Source!F174),0,G174)</f>
        <v>0</v>
      </c>
      <c r="J174" s="134">
        <f>IF(ISBLANK(Governance_Clauses_by_Source!G174),0,$G174)</f>
        <v>0</v>
      </c>
      <c r="K174" s="134">
        <f>IF(ISBLANK(Governance_Clauses_by_Source!H174),0,$G174)</f>
        <v>0</v>
      </c>
      <c r="L174" s="134">
        <f>IF(ISBLANK(Governance_Clauses_by_Source!I174),0,$G174)</f>
        <v>0</v>
      </c>
      <c r="M174" s="134">
        <f>IF(ISBLANK(Governance_Clauses_by_Source!J174),0,$G174)</f>
        <v>0</v>
      </c>
      <c r="N174" s="134">
        <f>IF(ISBLANK(Governance_Clauses_by_Source!K174),0,$G174)</f>
        <v>0</v>
      </c>
      <c r="O174" s="134">
        <f>IF(ISBLANK(Governance_Clauses_by_Source!L174),0,$G174)</f>
        <v>0</v>
      </c>
      <c r="P174" s="134">
        <f>IF(ISBLANK(Governance_Clauses_by_Source!M174),0,$G174)</f>
        <v>0</v>
      </c>
      <c r="Q174" s="134">
        <f>IF(ISBLANK(Governance_Clauses_by_Source!N174),0,$G174)</f>
        <v>0</v>
      </c>
      <c r="R174" s="134">
        <f>IF(ISBLANK(Governance_Clauses_by_Source!O174),0,$G174)</f>
        <v>0</v>
      </c>
      <c r="S174" s="134">
        <f>IF(ISBLANK(Governance_Clauses_by_Source!P174),0,$G174)</f>
        <v>0</v>
      </c>
      <c r="T174" s="134">
        <f>IF(ISBLANK(Governance_Clauses_by_Source!Q174),0,$G174)</f>
        <v>0</v>
      </c>
      <c r="U174" s="134">
        <f>IF(ISBLANK(Governance_Clauses_by_Source!R174),0,$G174)</f>
        <v>0</v>
      </c>
      <c r="V174" s="134">
        <f>IF(ISBLANK(Governance_Clauses_by_Source!S174),0,$G174)</f>
        <v>0</v>
      </c>
      <c r="W174" s="134">
        <f>IF(ISBLANK(Governance_Clauses_by_Source!T174),0,$G174)</f>
        <v>0</v>
      </c>
      <c r="X174" s="134">
        <f>IF(ISBLANK(Governance_Clauses_by_Source!U174),0,$G174)</f>
        <v>0</v>
      </c>
      <c r="Y174" s="134">
        <f>IF(ISBLANK(Governance_Clauses_by_Source!V174),0,$G174)</f>
        <v>0</v>
      </c>
      <c r="Z174" s="134">
        <f>IF(ISBLANK(Governance_Clauses_by_Source!W174),0,$G174)</f>
        <v>0</v>
      </c>
      <c r="AA174" s="134">
        <f>IF(ISBLANK(Governance_Clauses_by_Source!X174),0,$G174)</f>
        <v>0</v>
      </c>
      <c r="AB174" s="134">
        <f>IF(ISBLANK(Governance_Clauses_by_Source!Y174),0,$G174)</f>
        <v>0</v>
      </c>
      <c r="AC174" s="134">
        <f>IF(ISBLANK(Governance_Clauses_by_Source!Z174),0,$G174)</f>
        <v>0</v>
      </c>
      <c r="AD174" s="134">
        <f>IF(ISBLANK(Governance_Clauses_by_Source!AA174),0,$G174)</f>
        <v>0</v>
      </c>
      <c r="AE174" s="134">
        <f>IF(ISBLANK(Governance_Clauses_by_Source!AB174),0,$G174)</f>
        <v>0</v>
      </c>
      <c r="AF174" s="134">
        <f>IF(ISBLANK(Governance_Clauses_by_Source!AC174),0,$G174)</f>
        <v>0</v>
      </c>
      <c r="AG174" s="134">
        <f>IF(ISBLANK(Governance_Clauses_by_Source!AD174),0,$G174)</f>
        <v>0</v>
      </c>
      <c r="AH174" s="134">
        <f>IF(ISBLANK(Governance_Clauses_by_Source!AE174),0,$G174)</f>
        <v>0</v>
      </c>
      <c r="AI174" s="134">
        <f>IF(ISBLANK(Governance_Clauses_by_Source!AF174),0,$G174)</f>
        <v>0</v>
      </c>
      <c r="AJ174" s="134">
        <f>IF(ISBLANK(Governance_Clauses_by_Source!AG174),0,$G174)</f>
        <v>0</v>
      </c>
      <c r="AK174" s="134">
        <f>IF(ISBLANK(Governance_Clauses_by_Source!AH174),0,$G174)</f>
        <v>0</v>
      </c>
      <c r="AL174" s="134">
        <f>IF(ISBLANK(Governance_Clauses_by_Source!AI174),0,$G174)</f>
        <v>0</v>
      </c>
      <c r="AM174" s="134">
        <f>IF(ISBLANK(Governance_Clauses_by_Source!AJ174),0,$G174)</f>
        <v>0</v>
      </c>
      <c r="AN174" s="134">
        <f>IF(ISBLANK(Governance_Clauses_by_Source!AK174),0,$G174)</f>
        <v>0</v>
      </c>
      <c r="AO174" s="134">
        <f>IF(ISBLANK(Governance_Clauses_by_Source!AL174),0,$G174)</f>
        <v>0</v>
      </c>
      <c r="AP174" s="134">
        <f>IF(ISBLANK(Governance_Clauses_by_Source!AM174),0,$G174)</f>
        <v>0</v>
      </c>
      <c r="AQ174" s="134">
        <f>IF(ISBLANK(Governance_Clauses_by_Source!AN174),0,$G174)</f>
        <v>0</v>
      </c>
      <c r="AR174" s="134">
        <f>IF(ISBLANK(Governance_Clauses_by_Source!AO174),0,$G174)</f>
        <v>0</v>
      </c>
      <c r="AS174" s="134">
        <f>IF(ISBLANK(Governance_Clauses_by_Source!AP174),0,$G174)</f>
        <v>0</v>
      </c>
      <c r="AT174" s="134">
        <f>IF(ISBLANK(Governance_Clauses_by_Source!AQ174),0,$G174)</f>
        <v>0</v>
      </c>
      <c r="AU174" s="134">
        <f>IF(ISBLANK(Governance_Clauses_by_Source!AR174),0,$G174)</f>
        <v>0</v>
      </c>
      <c r="AV174" s="134">
        <f>IF(ISBLANK(Governance_Clauses_by_Source!AS174),0,$G174)</f>
        <v>0</v>
      </c>
      <c r="AW174" s="134">
        <f>IF(ISBLANK(Governance_Clauses_by_Source!AT174),0,$G174)</f>
        <v>0</v>
      </c>
      <c r="AX174" s="134">
        <f>IF(ISBLANK(Governance_Clauses_by_Source!AU174),0,$G174)</f>
        <v>0</v>
      </c>
      <c r="AY174" s="134">
        <f>IF(ISBLANK(Governance_Clauses_by_Source!AV174),0,$G174)</f>
        <v>0</v>
      </c>
      <c r="AZ174" s="134">
        <f>IF(ISBLANK(Governance_Clauses_by_Source!AW174),0,$G174)</f>
        <v>0</v>
      </c>
      <c r="BA174" s="134">
        <f>IF(ISBLANK(Governance_Clauses_by_Source!AX174),0,$G174)</f>
        <v>0</v>
      </c>
      <c r="BB174" s="134">
        <f>IF(ISBLANK(Governance_Clauses_by_Source!AY174),0,$G174)</f>
        <v>0</v>
      </c>
      <c r="BC174" s="134">
        <f>IF(ISBLANK(Governance_Clauses_by_Source!AZ174),0,$G174)</f>
        <v>0</v>
      </c>
      <c r="BD174" s="134">
        <f>IF(ISBLANK(Governance_Clauses_by_Source!BA174),0,$G174)</f>
        <v>0</v>
      </c>
      <c r="BE174" s="134">
        <f>IF(ISBLANK(Governance_Clauses_by_Source!BB174),0,$G174)</f>
        <v>0</v>
      </c>
      <c r="BF174" s="134">
        <f>IF(ISBLANK(Governance_Clauses_by_Source!BC174),0,$G174)</f>
        <v>0</v>
      </c>
      <c r="BG174" s="134">
        <f>IF(ISBLANK(Governance_Clauses_by_Source!BD174),0,$G174)</f>
        <v>0</v>
      </c>
      <c r="BH174" s="134">
        <f>IF(ISBLANK(Governance_Clauses_by_Source!BE174),0,$G174)</f>
        <v>0</v>
      </c>
      <c r="BI174" s="134">
        <f>IF(ISBLANK(Governance_Clauses_by_Source!BF174),0,$G174)</f>
        <v>0</v>
      </c>
      <c r="BJ174" s="134">
        <f>IF(ISBLANK(Governance_Clauses_by_Source!BG174),0,$G174)</f>
        <v>0</v>
      </c>
      <c r="BK174" s="134">
        <f>IF(ISBLANK(Governance_Clauses_by_Source!BH174),0,$G174)*2*2</f>
        <v>0.40764331210191085</v>
      </c>
      <c r="BL174" s="134">
        <f>IF(ISBLANK(Governance_Clauses_by_Source!BI174),0,$G174)</f>
        <v>0</v>
      </c>
      <c r="BM174" s="134">
        <f>IF(ISBLANK(Governance_Clauses_by_Source!BJ174),0,$G174)</f>
        <v>0</v>
      </c>
      <c r="BN174" s="134">
        <f>IF(ISBLANK(Governance_Clauses_by_Source!BK174),0,$G174)</f>
        <v>0</v>
      </c>
      <c r="BO174" s="134">
        <f>IF(ISBLANK(Governance_Clauses_by_Source!BL174),0,$G174)</f>
        <v>0</v>
      </c>
      <c r="BP174" s="134">
        <f>IF(ISBLANK(Governance_Clauses_by_Source!BM174),0,$G174)</f>
        <v>0</v>
      </c>
      <c r="BQ174" s="134">
        <f>IF(ISBLANK(Governance_Clauses_by_Source!BN174),0,$G174)</f>
        <v>0</v>
      </c>
      <c r="BR174" s="134">
        <f>IF(ISBLANK(Governance_Clauses_by_Source!BO174),0,$G174)</f>
        <v>0</v>
      </c>
      <c r="BS174" s="134">
        <f>IF(ISBLANK(Governance_Clauses_by_Source!BP174),0,$G174)</f>
        <v>0</v>
      </c>
      <c r="BT174" s="134">
        <f>IF(ISBLANK(Governance_Clauses_by_Source!BQ174),0,$G174)</f>
        <v>0</v>
      </c>
      <c r="BU174" s="134">
        <f>IF(ISBLANK(Governance_Clauses_by_Source!BR174),0,$G174)</f>
        <v>0</v>
      </c>
      <c r="BV174" s="134">
        <f>IF(ISBLANK(Governance_Clauses_by_Source!BS174),0,$G174)</f>
        <v>0</v>
      </c>
      <c r="BW174" s="134">
        <f>IF(ISBLANK(Governance_Clauses_by_Source!BT174),0,$G174)</f>
        <v>0</v>
      </c>
      <c r="BX174" s="134">
        <f>IF(ISBLANK(Governance_Clauses_by_Source!BU174),0,$G174)</f>
        <v>0</v>
      </c>
      <c r="BY174" s="134">
        <f>IF(ISBLANK(Governance_Clauses_by_Source!BV174),0,$G174)</f>
        <v>0</v>
      </c>
      <c r="BZ174" s="134">
        <f>IF(ISBLANK(Governance_Clauses_by_Source!BW174),0,$G174)</f>
        <v>0</v>
      </c>
      <c r="CA174" s="134">
        <f>IF(ISBLANK(Governance_Clauses_by_Source!BX174),0,$G174)</f>
        <v>0</v>
      </c>
      <c r="CB174" s="134">
        <f>IF(ISBLANK(Governance_Clauses_by_Source!BY174),0,$G174)</f>
        <v>0</v>
      </c>
      <c r="CC174" s="134">
        <f>IF(ISBLANK(Governance_Clauses_by_Source!BZ174),0,$G174)</f>
        <v>0</v>
      </c>
      <c r="CD174" s="134">
        <f>IF(ISBLANK(Governance_Clauses_by_Source!CA174),0,$G174)</f>
        <v>0</v>
      </c>
      <c r="CE174" s="134">
        <f>IF(ISBLANK(Governance_Clauses_by_Source!CB174),0,$G174)</f>
        <v>0</v>
      </c>
      <c r="CF174" s="134">
        <f>IF(ISBLANK(Governance_Clauses_by_Source!CC174),0,$G174)</f>
        <v>0</v>
      </c>
      <c r="CG174" s="134">
        <f>IF(ISBLANK(Governance_Clauses_by_Source!CD174),0,$G174)</f>
        <v>0</v>
      </c>
      <c r="CH174" s="134">
        <f>IF(ISBLANK(Governance_Clauses_by_Source!CE174),0,$G174)</f>
        <v>0</v>
      </c>
      <c r="CI174" s="134">
        <f>IF(ISBLANK(Governance_Clauses_by_Source!CF174),0,$G174)</f>
        <v>0</v>
      </c>
      <c r="CJ174" s="134">
        <f>IF(ISBLANK(Governance_Clauses_by_Source!CG174),0,$G174)</f>
        <v>0</v>
      </c>
      <c r="CK174" s="134">
        <f>IF(ISBLANK(Governance_Clauses_by_Source!CH174),0,$G174)</f>
        <v>0</v>
      </c>
      <c r="CL174" s="134">
        <f>IF(ISBLANK(Governance_Clauses_by_Source!CI174),0,$G174)</f>
        <v>0</v>
      </c>
      <c r="CM174" s="134">
        <f>IF(ISBLANK(Governance_Clauses_by_Source!CJ174),0,$G174)</f>
        <v>0</v>
      </c>
      <c r="CN174" s="134">
        <f>IF(ISBLANK(Governance_Clauses_by_Source!CK174),0,$G174)</f>
        <v>0</v>
      </c>
      <c r="CO174" s="134">
        <f>IF(ISBLANK(Governance_Clauses_by_Source!CL174),0,$G174)</f>
        <v>0</v>
      </c>
      <c r="CP174" s="134">
        <f>IF(ISBLANK(Governance_Clauses_by_Source!CM174),0,$G174)</f>
        <v>0</v>
      </c>
      <c r="CQ174" s="151">
        <f>IF(ISBLANK(Governance_Clauses_by_Source!CN174),0,$G174)</f>
        <v>0</v>
      </c>
    </row>
    <row r="175" spans="1:95">
      <c r="A175" s="2" t="s">
        <v>281</v>
      </c>
      <c r="B175" s="2" t="s">
        <v>567</v>
      </c>
      <c r="C175" s="2" t="s">
        <v>607</v>
      </c>
      <c r="D175" s="2" t="s">
        <v>354</v>
      </c>
      <c r="E175" s="2">
        <f t="shared" si="16"/>
        <v>1</v>
      </c>
      <c r="F175" s="2">
        <v>3</v>
      </c>
      <c r="G175" s="2">
        <f t="shared" si="20"/>
        <v>7.6433121019108277E-2</v>
      </c>
      <c r="H175" s="3" t="s">
        <v>967</v>
      </c>
      <c r="I175" s="120">
        <f>IF(ISBLANK(Governance_Clauses_by_Source!F175),0,G175)</f>
        <v>0</v>
      </c>
      <c r="J175" s="134">
        <f>IF(ISBLANK(Governance_Clauses_by_Source!G175),0,$G175)</f>
        <v>0</v>
      </c>
      <c r="K175" s="134">
        <f>IF(ISBLANK(Governance_Clauses_by_Source!H175),0,$G175)</f>
        <v>0</v>
      </c>
      <c r="L175" s="134">
        <f>IF(ISBLANK(Governance_Clauses_by_Source!I175),0,$G175)</f>
        <v>0</v>
      </c>
      <c r="M175" s="134">
        <f>IF(ISBLANK(Governance_Clauses_by_Source!J175),0,$G175)</f>
        <v>0</v>
      </c>
      <c r="N175" s="134">
        <f>IF(ISBLANK(Governance_Clauses_by_Source!K175),0,$G175)</f>
        <v>0</v>
      </c>
      <c r="O175" s="134">
        <f>IF(ISBLANK(Governance_Clauses_by_Source!L175),0,$G175)</f>
        <v>0</v>
      </c>
      <c r="P175" s="134">
        <f>IF(ISBLANK(Governance_Clauses_by_Source!M175),0,$G175)</f>
        <v>0</v>
      </c>
      <c r="Q175" s="134">
        <f>IF(ISBLANK(Governance_Clauses_by_Source!N175),0,$G175)</f>
        <v>0</v>
      </c>
      <c r="R175" s="134">
        <f>IF(ISBLANK(Governance_Clauses_by_Source!O175),0,$G175)</f>
        <v>0</v>
      </c>
      <c r="S175" s="134">
        <f>IF(ISBLANK(Governance_Clauses_by_Source!P175),0,$G175)</f>
        <v>0</v>
      </c>
      <c r="T175" s="134">
        <f>IF(ISBLANK(Governance_Clauses_by_Source!Q175),0,$G175)</f>
        <v>0</v>
      </c>
      <c r="U175" s="134">
        <f>IF(ISBLANK(Governance_Clauses_by_Source!R175),0,$G175)</f>
        <v>0</v>
      </c>
      <c r="V175" s="134">
        <f>IF(ISBLANK(Governance_Clauses_by_Source!S175),0,$G175)</f>
        <v>0</v>
      </c>
      <c r="W175" s="134">
        <f>IF(ISBLANK(Governance_Clauses_by_Source!T175),0,$G175)</f>
        <v>0</v>
      </c>
      <c r="X175" s="134">
        <f>IF(ISBLANK(Governance_Clauses_by_Source!U175),0,$G175)</f>
        <v>0</v>
      </c>
      <c r="Y175" s="134">
        <f>IF(ISBLANK(Governance_Clauses_by_Source!V175),0,$G175)</f>
        <v>0</v>
      </c>
      <c r="Z175" s="134">
        <f>IF(ISBLANK(Governance_Clauses_by_Source!W175),0,$G175)</f>
        <v>0</v>
      </c>
      <c r="AA175" s="134">
        <f>IF(ISBLANK(Governance_Clauses_by_Source!X175),0,$G175)</f>
        <v>0</v>
      </c>
      <c r="AB175" s="134">
        <f>IF(ISBLANK(Governance_Clauses_by_Source!Y175),0,$G175)</f>
        <v>0</v>
      </c>
      <c r="AC175" s="134">
        <f>IF(ISBLANK(Governance_Clauses_by_Source!Z175),0,$G175)</f>
        <v>0</v>
      </c>
      <c r="AD175" s="134">
        <f>IF(ISBLANK(Governance_Clauses_by_Source!AA175),0,$G175)</f>
        <v>0</v>
      </c>
      <c r="AE175" s="134">
        <f>IF(ISBLANK(Governance_Clauses_by_Source!AB175),0,$G175)</f>
        <v>0</v>
      </c>
      <c r="AF175" s="134">
        <f>IF(ISBLANK(Governance_Clauses_by_Source!AC175),0,$G175)</f>
        <v>0</v>
      </c>
      <c r="AG175" s="134">
        <f>IF(ISBLANK(Governance_Clauses_by_Source!AD175),0,$G175)</f>
        <v>0</v>
      </c>
      <c r="AH175" s="134">
        <f>IF(ISBLANK(Governance_Clauses_by_Source!AE175),0,$G175)</f>
        <v>0</v>
      </c>
      <c r="AI175" s="134">
        <f>IF(ISBLANK(Governance_Clauses_by_Source!AF175),0,$G175)</f>
        <v>0</v>
      </c>
      <c r="AJ175" s="134">
        <f>IF(ISBLANK(Governance_Clauses_by_Source!AG175),0,$G175)</f>
        <v>0</v>
      </c>
      <c r="AK175" s="134">
        <f>IF(ISBLANK(Governance_Clauses_by_Source!AH175),0,$G175)</f>
        <v>0</v>
      </c>
      <c r="AL175" s="134">
        <f>IF(ISBLANK(Governance_Clauses_by_Source!AI175),0,$G175)</f>
        <v>0</v>
      </c>
      <c r="AM175" s="134">
        <f>IF(ISBLANK(Governance_Clauses_by_Source!AJ175),0,$G175)</f>
        <v>0</v>
      </c>
      <c r="AN175" s="134">
        <f>IF(ISBLANK(Governance_Clauses_by_Source!AK175),0,$G175)</f>
        <v>0</v>
      </c>
      <c r="AO175" s="134">
        <f>IF(ISBLANK(Governance_Clauses_by_Source!AL175),0,$G175)</f>
        <v>0</v>
      </c>
      <c r="AP175" s="134">
        <f>IF(ISBLANK(Governance_Clauses_by_Source!AM175),0,$G175)</f>
        <v>0</v>
      </c>
      <c r="AQ175" s="134">
        <f>IF(ISBLANK(Governance_Clauses_by_Source!AN175),0,$G175)</f>
        <v>0</v>
      </c>
      <c r="AR175" s="134">
        <f>IF(ISBLANK(Governance_Clauses_by_Source!AO175),0,$G175)</f>
        <v>0</v>
      </c>
      <c r="AS175" s="134">
        <f>IF(ISBLANK(Governance_Clauses_by_Source!AP175),0,$G175)</f>
        <v>0</v>
      </c>
      <c r="AT175" s="134">
        <f>IF(ISBLANK(Governance_Clauses_by_Source!AQ175),0,$G175)</f>
        <v>0</v>
      </c>
      <c r="AU175" s="134">
        <f>IF(ISBLANK(Governance_Clauses_by_Source!AR175),0,$G175)</f>
        <v>0</v>
      </c>
      <c r="AV175" s="134">
        <f>IF(ISBLANK(Governance_Clauses_by_Source!AS175),0,$G175)</f>
        <v>0</v>
      </c>
      <c r="AW175" s="134">
        <f>IF(ISBLANK(Governance_Clauses_by_Source!AT175),0,$G175)</f>
        <v>0</v>
      </c>
      <c r="AX175" s="134">
        <f>IF(ISBLANK(Governance_Clauses_by_Source!AU175),0,$G175)</f>
        <v>0</v>
      </c>
      <c r="AY175" s="134">
        <f>IF(ISBLANK(Governance_Clauses_by_Source!AV175),0,$G175)</f>
        <v>0</v>
      </c>
      <c r="AZ175" s="134">
        <f>IF(ISBLANK(Governance_Clauses_by_Source!AW175),0,$G175)</f>
        <v>0</v>
      </c>
      <c r="BA175" s="134">
        <f>IF(ISBLANK(Governance_Clauses_by_Source!AX175),0,$G175)</f>
        <v>0</v>
      </c>
      <c r="BB175" s="134">
        <f>IF(ISBLANK(Governance_Clauses_by_Source!AY175),0,$G175)</f>
        <v>0</v>
      </c>
      <c r="BC175" s="134">
        <f>IF(ISBLANK(Governance_Clauses_by_Source!AZ175),0,$G175)</f>
        <v>0</v>
      </c>
      <c r="BD175" s="134">
        <f>IF(ISBLANK(Governance_Clauses_by_Source!BA175),0,$G175)</f>
        <v>0</v>
      </c>
      <c r="BE175" s="134">
        <f>IF(ISBLANK(Governance_Clauses_by_Source!BB175),0,$G175)</f>
        <v>0</v>
      </c>
      <c r="BF175" s="134">
        <f>IF(ISBLANK(Governance_Clauses_by_Source!BC175),0,$G175)</f>
        <v>0</v>
      </c>
      <c r="BG175" s="134">
        <f>IF(ISBLANK(Governance_Clauses_by_Source!BD175),0,$G175)</f>
        <v>0</v>
      </c>
      <c r="BH175" s="134">
        <f>IF(ISBLANK(Governance_Clauses_by_Source!BE175),0,$G175)</f>
        <v>0</v>
      </c>
      <c r="BI175" s="134">
        <f>IF(ISBLANK(Governance_Clauses_by_Source!BF175),0,$G175)</f>
        <v>0</v>
      </c>
      <c r="BJ175" s="134">
        <f>IF(ISBLANK(Governance_Clauses_by_Source!BG175),0,$G175)</f>
        <v>0</v>
      </c>
      <c r="BK175" s="134">
        <f>IF(ISBLANK(Governance_Clauses_by_Source!BH175),0,$G175)*2*2</f>
        <v>0.30573248407643311</v>
      </c>
      <c r="BL175" s="134">
        <f>IF(ISBLANK(Governance_Clauses_by_Source!BI175),0,$G175)</f>
        <v>0</v>
      </c>
      <c r="BM175" s="134">
        <f>IF(ISBLANK(Governance_Clauses_by_Source!BJ175),0,$G175)</f>
        <v>0</v>
      </c>
      <c r="BN175" s="134">
        <f>IF(ISBLANK(Governance_Clauses_by_Source!BK175),0,$G175)</f>
        <v>0</v>
      </c>
      <c r="BO175" s="134">
        <f>IF(ISBLANK(Governance_Clauses_by_Source!BL175),0,$G175)</f>
        <v>0</v>
      </c>
      <c r="BP175" s="134">
        <f>IF(ISBLANK(Governance_Clauses_by_Source!BM175),0,$G175)</f>
        <v>0</v>
      </c>
      <c r="BQ175" s="134">
        <f>IF(ISBLANK(Governance_Clauses_by_Source!BN175),0,$G175)</f>
        <v>0</v>
      </c>
      <c r="BR175" s="134">
        <f>IF(ISBLANK(Governance_Clauses_by_Source!BO175),0,$G175)</f>
        <v>0</v>
      </c>
      <c r="BS175" s="134">
        <f>IF(ISBLANK(Governance_Clauses_by_Source!BP175),0,$G175)</f>
        <v>0</v>
      </c>
      <c r="BT175" s="134">
        <f>IF(ISBLANK(Governance_Clauses_by_Source!BQ175),0,$G175)</f>
        <v>0</v>
      </c>
      <c r="BU175" s="134">
        <f>IF(ISBLANK(Governance_Clauses_by_Source!BR175),0,$G175)</f>
        <v>0</v>
      </c>
      <c r="BV175" s="134">
        <f>IF(ISBLANK(Governance_Clauses_by_Source!BS175),0,$G175)</f>
        <v>0</v>
      </c>
      <c r="BW175" s="134">
        <f>IF(ISBLANK(Governance_Clauses_by_Source!BT175),0,$G175)</f>
        <v>0</v>
      </c>
      <c r="BX175" s="134">
        <f>IF(ISBLANK(Governance_Clauses_by_Source!BU175),0,$G175)</f>
        <v>0</v>
      </c>
      <c r="BY175" s="134">
        <f>IF(ISBLANK(Governance_Clauses_by_Source!BV175),0,$G175)</f>
        <v>0</v>
      </c>
      <c r="BZ175" s="134">
        <f>IF(ISBLANK(Governance_Clauses_by_Source!BW175),0,$G175)</f>
        <v>0</v>
      </c>
      <c r="CA175" s="134">
        <f>IF(ISBLANK(Governance_Clauses_by_Source!BX175),0,$G175)</f>
        <v>0</v>
      </c>
      <c r="CB175" s="134">
        <f>IF(ISBLANK(Governance_Clauses_by_Source!BY175),0,$G175)</f>
        <v>0</v>
      </c>
      <c r="CC175" s="134">
        <f>IF(ISBLANK(Governance_Clauses_by_Source!BZ175),0,$G175)</f>
        <v>0</v>
      </c>
      <c r="CD175" s="134">
        <f>IF(ISBLANK(Governance_Clauses_by_Source!CA175),0,$G175)</f>
        <v>0</v>
      </c>
      <c r="CE175" s="134">
        <f>IF(ISBLANK(Governance_Clauses_by_Source!CB175),0,$G175)</f>
        <v>0</v>
      </c>
      <c r="CF175" s="134">
        <f>IF(ISBLANK(Governance_Clauses_by_Source!CC175),0,$G175)</f>
        <v>0</v>
      </c>
      <c r="CG175" s="134">
        <f>IF(ISBLANK(Governance_Clauses_by_Source!CD175),0,$G175)</f>
        <v>0</v>
      </c>
      <c r="CH175" s="134">
        <f>IF(ISBLANK(Governance_Clauses_by_Source!CE175),0,$G175)</f>
        <v>0</v>
      </c>
      <c r="CI175" s="134">
        <f>IF(ISBLANK(Governance_Clauses_by_Source!CF175),0,$G175)</f>
        <v>0</v>
      </c>
      <c r="CJ175" s="134">
        <f>IF(ISBLANK(Governance_Clauses_by_Source!CG175),0,$G175)</f>
        <v>0</v>
      </c>
      <c r="CK175" s="134">
        <f>IF(ISBLANK(Governance_Clauses_by_Source!CH175),0,$G175)</f>
        <v>0</v>
      </c>
      <c r="CL175" s="134">
        <f>IF(ISBLANK(Governance_Clauses_by_Source!CI175),0,$G175)</f>
        <v>0</v>
      </c>
      <c r="CM175" s="134">
        <f>IF(ISBLANK(Governance_Clauses_by_Source!CJ175),0,$G175)</f>
        <v>0</v>
      </c>
      <c r="CN175" s="134">
        <f>IF(ISBLANK(Governance_Clauses_by_Source!CK175),0,$G175)</f>
        <v>0</v>
      </c>
      <c r="CO175" s="134">
        <f>IF(ISBLANK(Governance_Clauses_by_Source!CL175),0,$G175)</f>
        <v>0</v>
      </c>
      <c r="CP175" s="134">
        <f>IF(ISBLANK(Governance_Clauses_by_Source!CM175),0,$G175)</f>
        <v>0</v>
      </c>
      <c r="CQ175" s="151">
        <f>IF(ISBLANK(Governance_Clauses_by_Source!CN175),0,$G175)</f>
        <v>0</v>
      </c>
    </row>
    <row r="176" spans="1:95">
      <c r="A176" s="2" t="s">
        <v>281</v>
      </c>
      <c r="B176" s="2" t="s">
        <v>567</v>
      </c>
      <c r="C176" s="2" t="s">
        <v>607</v>
      </c>
      <c r="D176" s="2" t="s">
        <v>360</v>
      </c>
      <c r="E176" s="2">
        <f t="shared" si="16"/>
        <v>3</v>
      </c>
      <c r="F176" s="2">
        <v>3</v>
      </c>
      <c r="G176" s="2">
        <f t="shared" si="20"/>
        <v>7.6433121019108277E-2</v>
      </c>
      <c r="H176" s="3" t="s">
        <v>973</v>
      </c>
      <c r="I176" s="120">
        <f>IF(ISBLANK(Governance_Clauses_by_Source!F176),0,G176)</f>
        <v>0</v>
      </c>
      <c r="J176" s="134">
        <f>IF(ISBLANK(Governance_Clauses_by_Source!G176),0,$G176)</f>
        <v>0</v>
      </c>
      <c r="K176" s="134">
        <f>IF(ISBLANK(Governance_Clauses_by_Source!H176),0,$G176)</f>
        <v>0</v>
      </c>
      <c r="L176" s="134">
        <f>IF(ISBLANK(Governance_Clauses_by_Source!I176),0,$G176)</f>
        <v>0</v>
      </c>
      <c r="M176" s="134">
        <f>IF(ISBLANK(Governance_Clauses_by_Source!J176),0,$G176)</f>
        <v>0</v>
      </c>
      <c r="N176" s="134">
        <f>IF(ISBLANK(Governance_Clauses_by_Source!K176),0,$G176)</f>
        <v>0</v>
      </c>
      <c r="O176" s="134">
        <f>IF(ISBLANK(Governance_Clauses_by_Source!L176),0,$G176)</f>
        <v>0</v>
      </c>
      <c r="P176" s="134">
        <f>IF(ISBLANK(Governance_Clauses_by_Source!M176),0,$G176)</f>
        <v>0</v>
      </c>
      <c r="Q176" s="134">
        <f>IF(ISBLANK(Governance_Clauses_by_Source!N176),0,$G176)</f>
        <v>0</v>
      </c>
      <c r="R176" s="134">
        <f>IF(ISBLANK(Governance_Clauses_by_Source!O176),0,$G176)</f>
        <v>0</v>
      </c>
      <c r="S176" s="134">
        <f>IF(ISBLANK(Governance_Clauses_by_Source!P176),0,$G176)</f>
        <v>0</v>
      </c>
      <c r="T176" s="134">
        <f>IF(ISBLANK(Governance_Clauses_by_Source!Q176),0,$G176)</f>
        <v>0</v>
      </c>
      <c r="U176" s="134">
        <f>IF(ISBLANK(Governance_Clauses_by_Source!R176),0,$G176)</f>
        <v>0</v>
      </c>
      <c r="V176" s="134">
        <f>IF(ISBLANK(Governance_Clauses_by_Source!S176),0,$G176)</f>
        <v>0</v>
      </c>
      <c r="W176" s="134">
        <f>IF(ISBLANK(Governance_Clauses_by_Source!T176),0,$G176)</f>
        <v>0</v>
      </c>
      <c r="X176" s="134">
        <f>IF(ISBLANK(Governance_Clauses_by_Source!U176),0,$G176)</f>
        <v>0</v>
      </c>
      <c r="Y176" s="134">
        <f>IF(ISBLANK(Governance_Clauses_by_Source!V176),0,$G176)</f>
        <v>0</v>
      </c>
      <c r="Z176" s="134">
        <f>IF(ISBLANK(Governance_Clauses_by_Source!W176),0,$G176)</f>
        <v>0</v>
      </c>
      <c r="AA176" s="134">
        <f>IF(ISBLANK(Governance_Clauses_by_Source!X176),0,$G176)</f>
        <v>0</v>
      </c>
      <c r="AB176" s="134">
        <f>IF(ISBLANK(Governance_Clauses_by_Source!Y176),0,$G176)</f>
        <v>0</v>
      </c>
      <c r="AC176" s="134">
        <f>IF(ISBLANK(Governance_Clauses_by_Source!Z176),0,$G176)</f>
        <v>0</v>
      </c>
      <c r="AD176" s="134">
        <f>IF(ISBLANK(Governance_Clauses_by_Source!AA176),0,$G176)</f>
        <v>0</v>
      </c>
      <c r="AE176" s="134">
        <f>IF(ISBLANK(Governance_Clauses_by_Source!AB176),0,$G176)</f>
        <v>0</v>
      </c>
      <c r="AF176" s="134">
        <f>IF(ISBLANK(Governance_Clauses_by_Source!AC176),0,$G176)</f>
        <v>0</v>
      </c>
      <c r="AG176" s="134">
        <f>IF(ISBLANK(Governance_Clauses_by_Source!AD176),0,$G176)</f>
        <v>0</v>
      </c>
      <c r="AH176" s="134">
        <f>IF(ISBLANK(Governance_Clauses_by_Source!AE176),0,$G176)</f>
        <v>0</v>
      </c>
      <c r="AI176" s="134">
        <f>IF(ISBLANK(Governance_Clauses_by_Source!AF176),0,$G176)</f>
        <v>0</v>
      </c>
      <c r="AJ176" s="134">
        <f>IF(ISBLANK(Governance_Clauses_by_Source!AG176),0,$G176)</f>
        <v>0</v>
      </c>
      <c r="AK176" s="134">
        <f>IF(ISBLANK(Governance_Clauses_by_Source!AH176),0,$G176)</f>
        <v>0</v>
      </c>
      <c r="AL176" s="134">
        <f>IF(ISBLANK(Governance_Clauses_by_Source!AI176),0,$G176)</f>
        <v>0</v>
      </c>
      <c r="AM176" s="134">
        <f>IF(ISBLANK(Governance_Clauses_by_Source!AJ176),0,$G176)</f>
        <v>0</v>
      </c>
      <c r="AN176" s="134">
        <f>IF(ISBLANK(Governance_Clauses_by_Source!AK176),0,$G176)</f>
        <v>0</v>
      </c>
      <c r="AO176" s="134">
        <f>IF(ISBLANK(Governance_Clauses_by_Source!AL176),0,$G176)</f>
        <v>0</v>
      </c>
      <c r="AP176" s="134">
        <f>IF(ISBLANK(Governance_Clauses_by_Source!AM176),0,$G176)</f>
        <v>0</v>
      </c>
      <c r="AQ176" s="134">
        <f>IF(ISBLANK(Governance_Clauses_by_Source!AN176),0,$G176)</f>
        <v>0</v>
      </c>
      <c r="AR176" s="134">
        <f>IF(ISBLANK(Governance_Clauses_by_Source!AO176),0,$G176)</f>
        <v>0</v>
      </c>
      <c r="AS176" s="134">
        <f>IF(ISBLANK(Governance_Clauses_by_Source!AP176),0,$G176)</f>
        <v>0</v>
      </c>
      <c r="AT176" s="134">
        <f>IF(ISBLANK(Governance_Clauses_by_Source!AQ176),0,$G176)</f>
        <v>0</v>
      </c>
      <c r="AU176" s="134">
        <f>IF(ISBLANK(Governance_Clauses_by_Source!AR176),0,$G176)</f>
        <v>0</v>
      </c>
      <c r="AV176" s="134">
        <f>IF(ISBLANK(Governance_Clauses_by_Source!AS176),0,$G176)</f>
        <v>0</v>
      </c>
      <c r="AW176" s="134">
        <f>IF(ISBLANK(Governance_Clauses_by_Source!AT176),0,$G176)</f>
        <v>0</v>
      </c>
      <c r="AX176" s="134">
        <f>IF(ISBLANK(Governance_Clauses_by_Source!AU176),0,$G176)</f>
        <v>0</v>
      </c>
      <c r="AY176" s="134">
        <f>IF(ISBLANK(Governance_Clauses_by_Source!AV176),0,$G176)</f>
        <v>0</v>
      </c>
      <c r="AZ176" s="134">
        <f>IF(ISBLANK(Governance_Clauses_by_Source!AW176),0,$G176)</f>
        <v>0</v>
      </c>
      <c r="BA176" s="134">
        <f>IF(ISBLANK(Governance_Clauses_by_Source!AX176),0,$G176)</f>
        <v>0</v>
      </c>
      <c r="BB176" s="134">
        <f>IF(ISBLANK(Governance_Clauses_by_Source!AY176),0,$G176)</f>
        <v>0</v>
      </c>
      <c r="BC176" s="134">
        <f>IF(ISBLANK(Governance_Clauses_by_Source!AZ176),0,$G176)</f>
        <v>0</v>
      </c>
      <c r="BD176" s="134">
        <f>IF(ISBLANK(Governance_Clauses_by_Source!BA176),0,$G176)*2*3</f>
        <v>0.45859872611464969</v>
      </c>
      <c r="BE176" s="134">
        <f>IF(ISBLANK(Governance_Clauses_by_Source!BB176),0,$G176)</f>
        <v>0</v>
      </c>
      <c r="BF176" s="134">
        <f>IF(ISBLANK(Governance_Clauses_by_Source!BC176),0,$G176)</f>
        <v>0</v>
      </c>
      <c r="BG176" s="134">
        <f>IF(ISBLANK(Governance_Clauses_by_Source!BD176),0,$G176)</f>
        <v>0</v>
      </c>
      <c r="BH176" s="134">
        <f>IF(ISBLANK(Governance_Clauses_by_Source!BE176),0,$G176)</f>
        <v>0</v>
      </c>
      <c r="BI176" s="134">
        <f>IF(ISBLANK(Governance_Clauses_by_Source!BF176),0,$G176)</f>
        <v>0</v>
      </c>
      <c r="BJ176" s="134">
        <f>IF(ISBLANK(Governance_Clauses_by_Source!BG176),0,$G176)</f>
        <v>0</v>
      </c>
      <c r="BK176" s="134">
        <f>IF(ISBLANK(Governance_Clauses_by_Source!BH176),0,$G176)*2*2</f>
        <v>0.30573248407643311</v>
      </c>
      <c r="BL176" s="134">
        <f>IF(ISBLANK(Governance_Clauses_by_Source!BI176),0,$G176)</f>
        <v>0</v>
      </c>
      <c r="BM176" s="134">
        <f>IF(ISBLANK(Governance_Clauses_by_Source!BJ176),0,$G176)</f>
        <v>0</v>
      </c>
      <c r="BN176" s="134">
        <f>IF(ISBLANK(Governance_Clauses_by_Source!BK176),0,$G176)</f>
        <v>0</v>
      </c>
      <c r="BO176" s="134">
        <f>IF(ISBLANK(Governance_Clauses_by_Source!BL176),0,$G176)</f>
        <v>0</v>
      </c>
      <c r="BP176" s="134">
        <f>IF(ISBLANK(Governance_Clauses_by_Source!BM176),0,$G176)</f>
        <v>0</v>
      </c>
      <c r="BQ176" s="134">
        <f>IF(ISBLANK(Governance_Clauses_by_Source!BN176),0,$G176)</f>
        <v>0</v>
      </c>
      <c r="BR176" s="134">
        <f>IF(ISBLANK(Governance_Clauses_by_Source!BO176),0,$G176)*2*4</f>
        <v>0.61146496815286622</v>
      </c>
      <c r="BS176" s="134">
        <f>IF(ISBLANK(Governance_Clauses_by_Source!BP176),0,$G176)</f>
        <v>0</v>
      </c>
      <c r="BT176" s="134">
        <f>IF(ISBLANK(Governance_Clauses_by_Source!BQ176),0,$G176)</f>
        <v>0</v>
      </c>
      <c r="BU176" s="134">
        <f>IF(ISBLANK(Governance_Clauses_by_Source!BR176),0,$G176)</f>
        <v>0</v>
      </c>
      <c r="BV176" s="134">
        <f>IF(ISBLANK(Governance_Clauses_by_Source!BS176),0,$G176)</f>
        <v>0</v>
      </c>
      <c r="BW176" s="134">
        <f>IF(ISBLANK(Governance_Clauses_by_Source!BT176),0,$G176)</f>
        <v>0</v>
      </c>
      <c r="BX176" s="134">
        <f>IF(ISBLANK(Governance_Clauses_by_Source!BU176),0,$G176)</f>
        <v>0</v>
      </c>
      <c r="BY176" s="134">
        <f>IF(ISBLANK(Governance_Clauses_by_Source!BV176),0,$G176)</f>
        <v>0</v>
      </c>
      <c r="BZ176" s="134">
        <f>IF(ISBLANK(Governance_Clauses_by_Source!BW176),0,$G176)</f>
        <v>0</v>
      </c>
      <c r="CA176" s="134">
        <f>IF(ISBLANK(Governance_Clauses_by_Source!BX176),0,$G176)</f>
        <v>0</v>
      </c>
      <c r="CB176" s="134">
        <f>IF(ISBLANK(Governance_Clauses_by_Source!BY176),0,$G176)</f>
        <v>0</v>
      </c>
      <c r="CC176" s="134">
        <f>IF(ISBLANK(Governance_Clauses_by_Source!BZ176),0,$G176)</f>
        <v>0</v>
      </c>
      <c r="CD176" s="134">
        <f>IF(ISBLANK(Governance_Clauses_by_Source!CA176),0,$G176)</f>
        <v>0</v>
      </c>
      <c r="CE176" s="134">
        <f>IF(ISBLANK(Governance_Clauses_by_Source!CB176),0,$G176)</f>
        <v>0</v>
      </c>
      <c r="CF176" s="134">
        <f>IF(ISBLANK(Governance_Clauses_by_Source!CC176),0,$G176)</f>
        <v>0</v>
      </c>
      <c r="CG176" s="134">
        <f>IF(ISBLANK(Governance_Clauses_by_Source!CD176),0,$G176)</f>
        <v>0</v>
      </c>
      <c r="CH176" s="134">
        <f>IF(ISBLANK(Governance_Clauses_by_Source!CE176),0,$G176)</f>
        <v>0</v>
      </c>
      <c r="CI176" s="134">
        <f>IF(ISBLANK(Governance_Clauses_by_Source!CF176),0,$G176)</f>
        <v>0</v>
      </c>
      <c r="CJ176" s="134">
        <f>IF(ISBLANK(Governance_Clauses_by_Source!CG176),0,$G176)</f>
        <v>0</v>
      </c>
      <c r="CK176" s="134">
        <f>IF(ISBLANK(Governance_Clauses_by_Source!CH176),0,$G176)</f>
        <v>0</v>
      </c>
      <c r="CL176" s="134">
        <f>IF(ISBLANK(Governance_Clauses_by_Source!CI176),0,$G176)</f>
        <v>0</v>
      </c>
      <c r="CM176" s="134">
        <f>IF(ISBLANK(Governance_Clauses_by_Source!CJ176),0,$G176)</f>
        <v>0</v>
      </c>
      <c r="CN176" s="134">
        <f>IF(ISBLANK(Governance_Clauses_by_Source!CK176),0,$G176)</f>
        <v>0</v>
      </c>
      <c r="CO176" s="134">
        <f>IF(ISBLANK(Governance_Clauses_by_Source!CL176),0,$G176)</f>
        <v>0</v>
      </c>
      <c r="CP176" s="134">
        <f>IF(ISBLANK(Governance_Clauses_by_Source!CM176),0,$G176)</f>
        <v>0</v>
      </c>
      <c r="CQ176" s="151">
        <f>IF(ISBLANK(Governance_Clauses_by_Source!CN176),0,$G176)</f>
        <v>0</v>
      </c>
    </row>
    <row r="177" spans="1:95">
      <c r="A177" s="2" t="s">
        <v>281</v>
      </c>
      <c r="B177" s="2" t="s">
        <v>645</v>
      </c>
      <c r="C177" s="2" t="s">
        <v>607</v>
      </c>
      <c r="D177" s="2" t="s">
        <v>638</v>
      </c>
      <c r="E177" s="2">
        <f t="shared" si="16"/>
        <v>5</v>
      </c>
      <c r="F177" s="2">
        <v>4</v>
      </c>
      <c r="G177" s="2">
        <f t="shared" si="20"/>
        <v>0.10191082802547771</v>
      </c>
      <c r="H177" s="3" t="s">
        <v>718</v>
      </c>
      <c r="I177" s="120">
        <f>IF(ISBLANK(Governance_Clauses_by_Source!F177),0,G177)*1*1.01</f>
        <v>0.10292993630573249</v>
      </c>
      <c r="J177" s="134">
        <f>IF(ISBLANK(Governance_Clauses_by_Source!G177),0,$G177)</f>
        <v>0</v>
      </c>
      <c r="K177" s="134">
        <f>IF(ISBLANK(Governance_Clauses_by_Source!H177),0,$G177)</f>
        <v>0</v>
      </c>
      <c r="L177" s="134">
        <f>IF(ISBLANK(Governance_Clauses_by_Source!I177),0,$G177)</f>
        <v>0</v>
      </c>
      <c r="M177" s="134">
        <f>IF(ISBLANK(Governance_Clauses_by_Source!J177),0,$G177)</f>
        <v>0</v>
      </c>
      <c r="N177" s="134">
        <f>IF(ISBLANK(Governance_Clauses_by_Source!K177),0,$G177)</f>
        <v>0</v>
      </c>
      <c r="O177" s="134">
        <f>IF(ISBLANK(Governance_Clauses_by_Source!L177),0,$G177)</f>
        <v>0</v>
      </c>
      <c r="P177" s="134">
        <f>IF(ISBLANK(Governance_Clauses_by_Source!M177),0,$G177)</f>
        <v>0</v>
      </c>
      <c r="Q177" s="134">
        <f>IF(ISBLANK(Governance_Clauses_by_Source!N177),0,$G177)</f>
        <v>0</v>
      </c>
      <c r="R177" s="134">
        <f>IF(ISBLANK(Governance_Clauses_by_Source!O177),0,$G177)</f>
        <v>0</v>
      </c>
      <c r="S177" s="134">
        <f>IF(ISBLANK(Governance_Clauses_by_Source!P177),0,$G177)</f>
        <v>0</v>
      </c>
      <c r="T177" s="134">
        <f>IF(ISBLANK(Governance_Clauses_by_Source!Q177),0,$G177)</f>
        <v>0</v>
      </c>
      <c r="U177" s="134">
        <f>IF(ISBLANK(Governance_Clauses_by_Source!R177),0,$G177)</f>
        <v>0</v>
      </c>
      <c r="V177" s="134">
        <f>IF(ISBLANK(Governance_Clauses_by_Source!S177),0,$G177)</f>
        <v>0</v>
      </c>
      <c r="W177" s="134">
        <f>IF(ISBLANK(Governance_Clauses_by_Source!T177),0,$G177)</f>
        <v>0</v>
      </c>
      <c r="X177" s="134">
        <f>IF(ISBLANK(Governance_Clauses_by_Source!U177),0,$G177)</f>
        <v>0</v>
      </c>
      <c r="Y177" s="134">
        <f>IF(ISBLANK(Governance_Clauses_by_Source!V177),0,$G177)</f>
        <v>0</v>
      </c>
      <c r="Z177" s="134">
        <f>IF(ISBLANK(Governance_Clauses_by_Source!W177),0,$G177)</f>
        <v>0</v>
      </c>
      <c r="AA177" s="134">
        <f>IF(ISBLANK(Governance_Clauses_by_Source!X177),0,$G177)</f>
        <v>0</v>
      </c>
      <c r="AB177" s="134">
        <f>IF(ISBLANK(Governance_Clauses_by_Source!Y177),0,$G177)</f>
        <v>0</v>
      </c>
      <c r="AC177" s="134">
        <f>IF(ISBLANK(Governance_Clauses_by_Source!Z177),0,$G177)</f>
        <v>0</v>
      </c>
      <c r="AD177" s="134">
        <f>IF(ISBLANK(Governance_Clauses_by_Source!AA177),0,$G177)</f>
        <v>0</v>
      </c>
      <c r="AE177" s="134">
        <f>IF(ISBLANK(Governance_Clauses_by_Source!AB177),0,$G177)</f>
        <v>0</v>
      </c>
      <c r="AF177" s="134">
        <f>IF(ISBLANK(Governance_Clauses_by_Source!AC177),0,$G177)</f>
        <v>0</v>
      </c>
      <c r="AG177" s="134">
        <f>IF(ISBLANK(Governance_Clauses_by_Source!AD177),0,$G177)</f>
        <v>0</v>
      </c>
      <c r="AH177" s="134">
        <f>IF(ISBLANK(Governance_Clauses_by_Source!AE177),0,$G177)</f>
        <v>0</v>
      </c>
      <c r="AI177" s="134">
        <f>IF(ISBLANK(Governance_Clauses_by_Source!AF177),0,$G177)</f>
        <v>0</v>
      </c>
      <c r="AJ177" s="134">
        <f>IF(ISBLANK(Governance_Clauses_by_Source!AG177),0,$G177)</f>
        <v>0</v>
      </c>
      <c r="AK177" s="134">
        <f>IF(ISBLANK(Governance_Clauses_by_Source!AH177),0,$G177)</f>
        <v>0</v>
      </c>
      <c r="AL177" s="134">
        <f>IF(ISBLANK(Governance_Clauses_by_Source!AI177),0,$G177)</f>
        <v>0</v>
      </c>
      <c r="AM177" s="134">
        <f>IF(ISBLANK(Governance_Clauses_by_Source!AJ177),0,$G177)</f>
        <v>0</v>
      </c>
      <c r="AN177" s="134">
        <f>IF(ISBLANK(Governance_Clauses_by_Source!AK177),0,$G177)</f>
        <v>0</v>
      </c>
      <c r="AO177" s="134">
        <f>IF(ISBLANK(Governance_Clauses_by_Source!AL177),0,$G177)</f>
        <v>0</v>
      </c>
      <c r="AP177" s="134">
        <f>IF(ISBLANK(Governance_Clauses_by_Source!AM177),0,$G177)</f>
        <v>0</v>
      </c>
      <c r="AQ177" s="134">
        <f>IF(ISBLANK(Governance_Clauses_by_Source!AN177),0,$G177)</f>
        <v>0</v>
      </c>
      <c r="AR177" s="134">
        <f>IF(ISBLANK(Governance_Clauses_by_Source!AO177),0,$G177)</f>
        <v>0</v>
      </c>
      <c r="AS177" s="134">
        <f>IF(ISBLANK(Governance_Clauses_by_Source!AP177),0,$G177)</f>
        <v>0</v>
      </c>
      <c r="AT177" s="134">
        <f>IF(ISBLANK(Governance_Clauses_by_Source!AQ177),0,$G177)</f>
        <v>0</v>
      </c>
      <c r="AU177" s="134">
        <f>IF(ISBLANK(Governance_Clauses_by_Source!AR177),0,$G177)</f>
        <v>0</v>
      </c>
      <c r="AV177" s="134">
        <f>IF(ISBLANK(Governance_Clauses_by_Source!AS177),0,$G177)</f>
        <v>0</v>
      </c>
      <c r="AW177" s="134">
        <f>IF(ISBLANK(Governance_Clauses_by_Source!AT177),0,$G177)</f>
        <v>0</v>
      </c>
      <c r="AX177" s="134">
        <f>IF(ISBLANK(Governance_Clauses_by_Source!AU177),0,$G177)</f>
        <v>0</v>
      </c>
      <c r="AY177" s="134">
        <f>IF(ISBLANK(Governance_Clauses_by_Source!AV177),0,$G177)</f>
        <v>0</v>
      </c>
      <c r="AZ177" s="134">
        <f>IF(ISBLANK(Governance_Clauses_by_Source!AW177),0,$G177)</f>
        <v>0</v>
      </c>
      <c r="BA177" s="134">
        <f>IF(ISBLANK(Governance_Clauses_by_Source!AX177),0,$G177)</f>
        <v>0</v>
      </c>
      <c r="BB177" s="134">
        <f>IF(ISBLANK(Governance_Clauses_by_Source!AY177),0,$G177)</f>
        <v>0</v>
      </c>
      <c r="BC177" s="134">
        <f>IF(ISBLANK(Governance_Clauses_by_Source!AZ177),0,$G177)</f>
        <v>0</v>
      </c>
      <c r="BD177" s="134">
        <f>IF(ISBLANK(Governance_Clauses_by_Source!BA177),0,$G177)</f>
        <v>0</v>
      </c>
      <c r="BE177" s="134">
        <f>IF(ISBLANK(Governance_Clauses_by_Source!BB177),0,$G177)</f>
        <v>0</v>
      </c>
      <c r="BF177" s="134">
        <f>IF(ISBLANK(Governance_Clauses_by_Source!BC177),0,$G177)</f>
        <v>0</v>
      </c>
      <c r="BG177" s="134">
        <f>IF(ISBLANK(Governance_Clauses_by_Source!BD177),0,$G177)</f>
        <v>0</v>
      </c>
      <c r="BH177" s="134">
        <f>IF(ISBLANK(Governance_Clauses_by_Source!BE177),0,$G177)*1*2</f>
        <v>0.20382165605095542</v>
      </c>
      <c r="BI177" s="134">
        <f>IF(ISBLANK(Governance_Clauses_by_Source!BF177),0,$G177)*4*4</f>
        <v>1.6305732484076434</v>
      </c>
      <c r="BJ177" s="134">
        <f>IF(ISBLANK(Governance_Clauses_by_Source!BG177),0,$G177)</f>
        <v>0</v>
      </c>
      <c r="BK177" s="134">
        <f>IF(ISBLANK(Governance_Clauses_by_Source!BH177),0,$G177)</f>
        <v>0</v>
      </c>
      <c r="BL177" s="134">
        <f>IF(ISBLANK(Governance_Clauses_by_Source!BI177),0,$G177)</f>
        <v>0</v>
      </c>
      <c r="BM177" s="134">
        <f>IF(ISBLANK(Governance_Clauses_by_Source!BJ177),0,$G177)</f>
        <v>0</v>
      </c>
      <c r="BN177" s="134">
        <f>IF(ISBLANK(Governance_Clauses_by_Source!BK177),0,$G177)</f>
        <v>0</v>
      </c>
      <c r="BO177" s="134">
        <f>IF(ISBLANK(Governance_Clauses_by_Source!BL177),0,$G177)</f>
        <v>0</v>
      </c>
      <c r="BP177" s="134">
        <f>IF(ISBLANK(Governance_Clauses_by_Source!BM177),0,$G177)</f>
        <v>0</v>
      </c>
      <c r="BQ177" s="134">
        <f>IF(ISBLANK(Governance_Clauses_by_Source!BN177),0,$G177)</f>
        <v>0</v>
      </c>
      <c r="BR177" s="134">
        <f>IF(ISBLANK(Governance_Clauses_by_Source!BO177),0,$G177)</f>
        <v>0</v>
      </c>
      <c r="BS177" s="134">
        <f>IF(ISBLANK(Governance_Clauses_by_Source!BP177),0,$G177)</f>
        <v>0</v>
      </c>
      <c r="BT177" s="134">
        <f>IF(ISBLANK(Governance_Clauses_by_Source!BQ177),0,$G177)</f>
        <v>0</v>
      </c>
      <c r="BU177" s="134">
        <f>IF(ISBLANK(Governance_Clauses_by_Source!BR177),0,$G177)</f>
        <v>0</v>
      </c>
      <c r="BV177" s="134">
        <f>IF(ISBLANK(Governance_Clauses_by_Source!BS177),0,$G177)</f>
        <v>0</v>
      </c>
      <c r="BW177" s="134">
        <f>IF(ISBLANK(Governance_Clauses_by_Source!BT177),0,$G177)</f>
        <v>0</v>
      </c>
      <c r="BX177" s="134">
        <f>IF(ISBLANK(Governance_Clauses_by_Source!BU177),0,$G177)</f>
        <v>0</v>
      </c>
      <c r="BY177" s="134">
        <f>IF(ISBLANK(Governance_Clauses_by_Source!BV177),0,$G177)</f>
        <v>0</v>
      </c>
      <c r="BZ177" s="134">
        <f>IF(ISBLANK(Governance_Clauses_by_Source!BW177),0,$G177)</f>
        <v>0</v>
      </c>
      <c r="CA177" s="134">
        <f>IF(ISBLANK(Governance_Clauses_by_Source!BX177),0,$G177)</f>
        <v>0</v>
      </c>
      <c r="CB177" s="134">
        <f>IF(ISBLANK(Governance_Clauses_by_Source!BY177),0,$G177)*3*4</f>
        <v>1.2229299363057327</v>
      </c>
      <c r="CC177" s="134">
        <f>IF(ISBLANK(Governance_Clauses_by_Source!BZ177),0,$G177)*3*3</f>
        <v>0.91719745222929949</v>
      </c>
      <c r="CD177" s="134">
        <f>IF(ISBLANK(Governance_Clauses_by_Source!CA177),0,$G177)</f>
        <v>0</v>
      </c>
      <c r="CE177" s="134">
        <f>IF(ISBLANK(Governance_Clauses_by_Source!CB177),0,$G177)</f>
        <v>0</v>
      </c>
      <c r="CF177" s="134">
        <f>IF(ISBLANK(Governance_Clauses_by_Source!CC177),0,$G177)</f>
        <v>0</v>
      </c>
      <c r="CG177" s="134">
        <f>IF(ISBLANK(Governance_Clauses_by_Source!CD177),0,$G177)</f>
        <v>0</v>
      </c>
      <c r="CH177" s="134">
        <f>IF(ISBLANK(Governance_Clauses_by_Source!CE177),0,$G177)</f>
        <v>0</v>
      </c>
      <c r="CI177" s="134">
        <f>IF(ISBLANK(Governance_Clauses_by_Source!CF177),0,$G177)</f>
        <v>0</v>
      </c>
      <c r="CJ177" s="134">
        <f>IF(ISBLANK(Governance_Clauses_by_Source!CG177),0,$G177)</f>
        <v>0</v>
      </c>
      <c r="CK177" s="134">
        <f>IF(ISBLANK(Governance_Clauses_by_Source!CH177),0,$G177)</f>
        <v>0</v>
      </c>
      <c r="CL177" s="134">
        <f>IF(ISBLANK(Governance_Clauses_by_Source!CI177),0,$G177)</f>
        <v>0</v>
      </c>
      <c r="CM177" s="134">
        <f>IF(ISBLANK(Governance_Clauses_by_Source!CJ177),0,$G177)</f>
        <v>0</v>
      </c>
      <c r="CN177" s="134">
        <f>IF(ISBLANK(Governance_Clauses_by_Source!CK177),0,$G177)</f>
        <v>0</v>
      </c>
      <c r="CO177" s="134">
        <f>IF(ISBLANK(Governance_Clauses_by_Source!CL177),0,$G177)</f>
        <v>0</v>
      </c>
      <c r="CP177" s="134">
        <f>IF(ISBLANK(Governance_Clauses_by_Source!CM177),0,$G177)</f>
        <v>0</v>
      </c>
      <c r="CQ177" s="151">
        <f>IF(ISBLANK(Governance_Clauses_by_Source!CN177),0,$G177)</f>
        <v>0</v>
      </c>
    </row>
    <row r="178" spans="1:95">
      <c r="A178" s="2" t="s">
        <v>281</v>
      </c>
      <c r="B178" s="2" t="s">
        <v>567</v>
      </c>
      <c r="C178" s="2" t="s">
        <v>607</v>
      </c>
      <c r="D178" s="2" t="s">
        <v>354</v>
      </c>
      <c r="E178" s="2">
        <f t="shared" si="16"/>
        <v>2</v>
      </c>
      <c r="F178" s="2">
        <v>3</v>
      </c>
      <c r="G178" s="2">
        <f t="shared" si="20"/>
        <v>7.6433121019108277E-2</v>
      </c>
      <c r="H178" s="3" t="s">
        <v>1066</v>
      </c>
      <c r="I178" s="120">
        <f>IF(ISBLANK(Governance_Clauses_by_Source!F178),0,G178)</f>
        <v>0</v>
      </c>
      <c r="J178" s="134">
        <f>IF(ISBLANK(Governance_Clauses_by_Source!G178),0,$G178)</f>
        <v>0</v>
      </c>
      <c r="K178" s="134">
        <f>IF(ISBLANK(Governance_Clauses_by_Source!H178),0,$G178)</f>
        <v>0</v>
      </c>
      <c r="L178" s="134">
        <f>IF(ISBLANK(Governance_Clauses_by_Source!I178),0,$G178)</f>
        <v>0</v>
      </c>
      <c r="M178" s="134">
        <f>IF(ISBLANK(Governance_Clauses_by_Source!J178),0,$G178)</f>
        <v>0</v>
      </c>
      <c r="N178" s="134">
        <f>IF(ISBLANK(Governance_Clauses_by_Source!K178),0,$G178)</f>
        <v>0</v>
      </c>
      <c r="O178" s="134">
        <f>IF(ISBLANK(Governance_Clauses_by_Source!L178),0,$G178)</f>
        <v>0</v>
      </c>
      <c r="P178" s="134">
        <f>IF(ISBLANK(Governance_Clauses_by_Source!M178),0,$G178)</f>
        <v>0</v>
      </c>
      <c r="Q178" s="134">
        <f>IF(ISBLANK(Governance_Clauses_by_Source!N178),0,$G178)</f>
        <v>0</v>
      </c>
      <c r="R178" s="134">
        <f>IF(ISBLANK(Governance_Clauses_by_Source!O178),0,$G178)</f>
        <v>0</v>
      </c>
      <c r="S178" s="134">
        <f>IF(ISBLANK(Governance_Clauses_by_Source!P178),0,$G178)</f>
        <v>0</v>
      </c>
      <c r="T178" s="134">
        <f>IF(ISBLANK(Governance_Clauses_by_Source!Q178),0,$G178)</f>
        <v>0</v>
      </c>
      <c r="U178" s="134">
        <f>IF(ISBLANK(Governance_Clauses_by_Source!R178),0,$G178)</f>
        <v>0</v>
      </c>
      <c r="V178" s="134">
        <f>IF(ISBLANK(Governance_Clauses_by_Source!S178),0,$G178)</f>
        <v>0</v>
      </c>
      <c r="W178" s="134">
        <f>IF(ISBLANK(Governance_Clauses_by_Source!T178),0,$G178)</f>
        <v>0</v>
      </c>
      <c r="X178" s="134">
        <f>IF(ISBLANK(Governance_Clauses_by_Source!U178),0,$G178)</f>
        <v>0</v>
      </c>
      <c r="Y178" s="134">
        <f>IF(ISBLANK(Governance_Clauses_by_Source!V178),0,$G178)</f>
        <v>0</v>
      </c>
      <c r="Z178" s="134">
        <f>IF(ISBLANK(Governance_Clauses_by_Source!W178),0,$G178)</f>
        <v>0</v>
      </c>
      <c r="AA178" s="134">
        <f>IF(ISBLANK(Governance_Clauses_by_Source!X178),0,$G178)</f>
        <v>0</v>
      </c>
      <c r="AB178" s="134">
        <f>IF(ISBLANK(Governance_Clauses_by_Source!Y178),0,$G178)</f>
        <v>0</v>
      </c>
      <c r="AC178" s="134">
        <f>IF(ISBLANK(Governance_Clauses_by_Source!Z178),0,$G178)</f>
        <v>0</v>
      </c>
      <c r="AD178" s="134">
        <f>IF(ISBLANK(Governance_Clauses_by_Source!AA178),0,$G178)</f>
        <v>0</v>
      </c>
      <c r="AE178" s="134">
        <f>IF(ISBLANK(Governance_Clauses_by_Source!AB178),0,$G178)</f>
        <v>0</v>
      </c>
      <c r="AF178" s="134">
        <f>IF(ISBLANK(Governance_Clauses_by_Source!AC178),0,$G178)</f>
        <v>0</v>
      </c>
      <c r="AG178" s="134">
        <f>IF(ISBLANK(Governance_Clauses_by_Source!AD178),0,$G178)</f>
        <v>0</v>
      </c>
      <c r="AH178" s="134">
        <f>IF(ISBLANK(Governance_Clauses_by_Source!AE178),0,$G178)</f>
        <v>0</v>
      </c>
      <c r="AI178" s="134">
        <f>IF(ISBLANK(Governance_Clauses_by_Source!AF178),0,$G178)</f>
        <v>0</v>
      </c>
      <c r="AJ178" s="134">
        <f>IF(ISBLANK(Governance_Clauses_by_Source!AG178),0,$G178)</f>
        <v>0</v>
      </c>
      <c r="AK178" s="134">
        <f>IF(ISBLANK(Governance_Clauses_by_Source!AH178),0,$G178)</f>
        <v>0</v>
      </c>
      <c r="AL178" s="134">
        <f>IF(ISBLANK(Governance_Clauses_by_Source!AI178),0,$G178)</f>
        <v>0</v>
      </c>
      <c r="AM178" s="134">
        <f>IF(ISBLANK(Governance_Clauses_by_Source!AJ178),0,$G178)</f>
        <v>0</v>
      </c>
      <c r="AN178" s="134">
        <f>IF(ISBLANK(Governance_Clauses_by_Source!AK178),0,$G178)</f>
        <v>0</v>
      </c>
      <c r="AO178" s="134">
        <f>IF(ISBLANK(Governance_Clauses_by_Source!AL178),0,$G178)</f>
        <v>0</v>
      </c>
      <c r="AP178" s="134">
        <f>IF(ISBLANK(Governance_Clauses_by_Source!AM178),0,$G178)</f>
        <v>0</v>
      </c>
      <c r="AQ178" s="134">
        <f>IF(ISBLANK(Governance_Clauses_by_Source!AN178),0,$G178)</f>
        <v>0</v>
      </c>
      <c r="AR178" s="134">
        <f>IF(ISBLANK(Governance_Clauses_by_Source!AO178),0,$G178)</f>
        <v>0</v>
      </c>
      <c r="AS178" s="134">
        <f>IF(ISBLANK(Governance_Clauses_by_Source!AP178),0,$G178)</f>
        <v>0</v>
      </c>
      <c r="AT178" s="134">
        <f>IF(ISBLANK(Governance_Clauses_by_Source!AQ178),0,$G178)</f>
        <v>0</v>
      </c>
      <c r="AU178" s="134">
        <f>IF(ISBLANK(Governance_Clauses_by_Source!AR178),0,$G178)</f>
        <v>0</v>
      </c>
      <c r="AV178" s="134">
        <f>IF(ISBLANK(Governance_Clauses_by_Source!AS178),0,$G178)</f>
        <v>0</v>
      </c>
      <c r="AW178" s="134">
        <f>IF(ISBLANK(Governance_Clauses_by_Source!AT178),0,$G178)</f>
        <v>0</v>
      </c>
      <c r="AX178" s="134">
        <f>IF(ISBLANK(Governance_Clauses_by_Source!AU178),0,$G178)</f>
        <v>0</v>
      </c>
      <c r="AY178" s="134">
        <f>IF(ISBLANK(Governance_Clauses_by_Source!AV178),0,$G178)</f>
        <v>0</v>
      </c>
      <c r="AZ178" s="134">
        <f>IF(ISBLANK(Governance_Clauses_by_Source!AW178),0,$G178)</f>
        <v>0</v>
      </c>
      <c r="BA178" s="134">
        <f>IF(ISBLANK(Governance_Clauses_by_Source!AX178),0,$G178)</f>
        <v>0</v>
      </c>
      <c r="BB178" s="134">
        <f>IF(ISBLANK(Governance_Clauses_by_Source!AY178),0,$G178)</f>
        <v>0</v>
      </c>
      <c r="BC178" s="134">
        <f>IF(ISBLANK(Governance_Clauses_by_Source!AZ178),0,$G178)</f>
        <v>0</v>
      </c>
      <c r="BD178" s="134">
        <f>IF(ISBLANK(Governance_Clauses_by_Source!BA178),0,$G178)</f>
        <v>0</v>
      </c>
      <c r="BE178" s="134">
        <f>IF(ISBLANK(Governance_Clauses_by_Source!BB178),0,$G178)</f>
        <v>0</v>
      </c>
      <c r="BF178" s="134">
        <f>IF(ISBLANK(Governance_Clauses_by_Source!BC178),0,$G178)</f>
        <v>0</v>
      </c>
      <c r="BG178" s="134">
        <f>IF(ISBLANK(Governance_Clauses_by_Source!BD178),0,$G178)</f>
        <v>0</v>
      </c>
      <c r="BH178" s="134">
        <f>IF(ISBLANK(Governance_Clauses_by_Source!BE178),0,$G178)</f>
        <v>0</v>
      </c>
      <c r="BI178" s="134">
        <f>IF(ISBLANK(Governance_Clauses_by_Source!BF178),0,$G178)</f>
        <v>0</v>
      </c>
      <c r="BJ178" s="134">
        <f>IF(ISBLANK(Governance_Clauses_by_Source!BG178),0,$G178)</f>
        <v>0</v>
      </c>
      <c r="BK178" s="134">
        <f>IF(ISBLANK(Governance_Clauses_by_Source!BH178),0,$G178)*2*2</f>
        <v>0.30573248407643311</v>
      </c>
      <c r="BL178" s="134">
        <f>IF(ISBLANK(Governance_Clauses_by_Source!BI178),0,$G178)</f>
        <v>0</v>
      </c>
      <c r="BM178" s="134">
        <f>IF(ISBLANK(Governance_Clauses_by_Source!BJ178),0,$G178)</f>
        <v>0</v>
      </c>
      <c r="BN178" s="134">
        <f>IF(ISBLANK(Governance_Clauses_by_Source!BK178),0,$G178)</f>
        <v>0</v>
      </c>
      <c r="BO178" s="134">
        <f>IF(ISBLANK(Governance_Clauses_by_Source!BL178),0,$G178)</f>
        <v>0</v>
      </c>
      <c r="BP178" s="134">
        <f>IF(ISBLANK(Governance_Clauses_by_Source!BM178),0,$G178)</f>
        <v>0</v>
      </c>
      <c r="BQ178" s="134">
        <f>IF(ISBLANK(Governance_Clauses_by_Source!BN178),0,$G178)</f>
        <v>0</v>
      </c>
      <c r="BR178" s="134">
        <f>IF(ISBLANK(Governance_Clauses_by_Source!BO178),0,$G178)</f>
        <v>0</v>
      </c>
      <c r="BS178" s="134">
        <f>IF(ISBLANK(Governance_Clauses_by_Source!BP178),0,$G178)</f>
        <v>0</v>
      </c>
      <c r="BT178" s="134">
        <f>IF(ISBLANK(Governance_Clauses_by_Source!BQ178),0,$G178)</f>
        <v>0</v>
      </c>
      <c r="BU178" s="134">
        <f>IF(ISBLANK(Governance_Clauses_by_Source!BR178),0,$G178)</f>
        <v>0</v>
      </c>
      <c r="BV178" s="134">
        <f>IF(ISBLANK(Governance_Clauses_by_Source!BS178),0,$G178)</f>
        <v>0</v>
      </c>
      <c r="BW178" s="134">
        <f>IF(ISBLANK(Governance_Clauses_by_Source!BT178),0,$G178)</f>
        <v>0</v>
      </c>
      <c r="BX178" s="134">
        <f>IF(ISBLANK(Governance_Clauses_by_Source!BU178),0,$G178)</f>
        <v>0</v>
      </c>
      <c r="BY178" s="134">
        <f>IF(ISBLANK(Governance_Clauses_by_Source!BV178),0,$G178)</f>
        <v>0</v>
      </c>
      <c r="BZ178" s="134">
        <f>IF(ISBLANK(Governance_Clauses_by_Source!BW178),0,$G178)</f>
        <v>0</v>
      </c>
      <c r="CA178" s="134">
        <f>IF(ISBLANK(Governance_Clauses_by_Source!BX178),0,$G178)</f>
        <v>0</v>
      </c>
      <c r="CB178" s="134">
        <f>IF(ISBLANK(Governance_Clauses_by_Source!BY178),0,$G178)</f>
        <v>0</v>
      </c>
      <c r="CC178" s="134">
        <f>IF(ISBLANK(Governance_Clauses_by_Source!BZ178),0,$G178)*3*3</f>
        <v>0.68789808917197459</v>
      </c>
      <c r="CD178" s="134">
        <f>IF(ISBLANK(Governance_Clauses_by_Source!CA178),0,$G178)</f>
        <v>0</v>
      </c>
      <c r="CE178" s="134">
        <f>IF(ISBLANK(Governance_Clauses_by_Source!CB178),0,$G178)</f>
        <v>0</v>
      </c>
      <c r="CF178" s="134">
        <f>IF(ISBLANK(Governance_Clauses_by_Source!CC178),0,$G178)</f>
        <v>0</v>
      </c>
      <c r="CG178" s="134">
        <f>IF(ISBLANK(Governance_Clauses_by_Source!CD178),0,$G178)</f>
        <v>0</v>
      </c>
      <c r="CH178" s="134">
        <f>IF(ISBLANK(Governance_Clauses_by_Source!CE178),0,$G178)</f>
        <v>0</v>
      </c>
      <c r="CI178" s="134">
        <f>IF(ISBLANK(Governance_Clauses_by_Source!CF178),0,$G178)</f>
        <v>0</v>
      </c>
      <c r="CJ178" s="134">
        <f>IF(ISBLANK(Governance_Clauses_by_Source!CG178),0,$G178)</f>
        <v>0</v>
      </c>
      <c r="CK178" s="134">
        <f>IF(ISBLANK(Governance_Clauses_by_Source!CH178),0,$G178)</f>
        <v>0</v>
      </c>
      <c r="CL178" s="134">
        <f>IF(ISBLANK(Governance_Clauses_by_Source!CI178),0,$G178)</f>
        <v>0</v>
      </c>
      <c r="CM178" s="134">
        <f>IF(ISBLANK(Governance_Clauses_by_Source!CJ178),0,$G178)</f>
        <v>0</v>
      </c>
      <c r="CN178" s="134">
        <f>IF(ISBLANK(Governance_Clauses_by_Source!CK178),0,$G178)</f>
        <v>0</v>
      </c>
      <c r="CO178" s="134">
        <f>IF(ISBLANK(Governance_Clauses_by_Source!CL178),0,$G178)</f>
        <v>0</v>
      </c>
      <c r="CP178" s="134">
        <f>IF(ISBLANK(Governance_Clauses_by_Source!CM178),0,$G178)</f>
        <v>0</v>
      </c>
      <c r="CQ178" s="151">
        <f>IF(ISBLANK(Governance_Clauses_by_Source!CN178),0,$G178)</f>
        <v>0</v>
      </c>
    </row>
    <row r="179" spans="1:95">
      <c r="A179" s="2" t="s">
        <v>281</v>
      </c>
      <c r="B179" s="2" t="s">
        <v>567</v>
      </c>
      <c r="C179" s="2" t="s">
        <v>273</v>
      </c>
      <c r="D179" s="2" t="s">
        <v>354</v>
      </c>
      <c r="E179" s="2">
        <f t="shared" ref="E179:E243" si="21">COUNTIF(I179:CQ179,"&gt;0.0")</f>
        <v>1</v>
      </c>
      <c r="F179" s="2">
        <v>5</v>
      </c>
      <c r="G179" s="2">
        <f t="shared" si="20"/>
        <v>0.12738853503184713</v>
      </c>
      <c r="H179" s="3" t="s">
        <v>1067</v>
      </c>
      <c r="I179" s="120">
        <f>IF(ISBLANK(Governance_Clauses_by_Source!F179),0,G179)</f>
        <v>0</v>
      </c>
      <c r="J179" s="134">
        <f>IF(ISBLANK(Governance_Clauses_by_Source!G179),0,$G179)</f>
        <v>0</v>
      </c>
      <c r="K179" s="134">
        <f>IF(ISBLANK(Governance_Clauses_by_Source!H179),0,$G179)</f>
        <v>0</v>
      </c>
      <c r="L179" s="134">
        <f>IF(ISBLANK(Governance_Clauses_by_Source!I179),0,$G179)</f>
        <v>0</v>
      </c>
      <c r="M179" s="134">
        <f>IF(ISBLANK(Governance_Clauses_by_Source!J179),0,$G179)</f>
        <v>0</v>
      </c>
      <c r="N179" s="134">
        <f>IF(ISBLANK(Governance_Clauses_by_Source!K179),0,$G179)</f>
        <v>0</v>
      </c>
      <c r="O179" s="134">
        <f>IF(ISBLANK(Governance_Clauses_by_Source!L179),0,$G179)</f>
        <v>0</v>
      </c>
      <c r="P179" s="134">
        <f>IF(ISBLANK(Governance_Clauses_by_Source!M179),0,$G179)</f>
        <v>0</v>
      </c>
      <c r="Q179" s="134">
        <f>IF(ISBLANK(Governance_Clauses_by_Source!N179),0,$G179)</f>
        <v>0</v>
      </c>
      <c r="R179" s="134">
        <f>IF(ISBLANK(Governance_Clauses_by_Source!O179),0,$G179)</f>
        <v>0</v>
      </c>
      <c r="S179" s="134">
        <f>IF(ISBLANK(Governance_Clauses_by_Source!P179),0,$G179)</f>
        <v>0</v>
      </c>
      <c r="T179" s="134">
        <f>IF(ISBLANK(Governance_Clauses_by_Source!Q179),0,$G179)</f>
        <v>0</v>
      </c>
      <c r="U179" s="134">
        <f>IF(ISBLANK(Governance_Clauses_by_Source!R179),0,$G179)</f>
        <v>0</v>
      </c>
      <c r="V179" s="134">
        <f>IF(ISBLANK(Governance_Clauses_by_Source!S179),0,$G179)</f>
        <v>0</v>
      </c>
      <c r="W179" s="134">
        <f>IF(ISBLANK(Governance_Clauses_by_Source!T179),0,$G179)</f>
        <v>0</v>
      </c>
      <c r="X179" s="134">
        <f>IF(ISBLANK(Governance_Clauses_by_Source!U179),0,$G179)</f>
        <v>0</v>
      </c>
      <c r="Y179" s="134">
        <f>IF(ISBLANK(Governance_Clauses_by_Source!V179),0,$G179)</f>
        <v>0</v>
      </c>
      <c r="Z179" s="134">
        <f>IF(ISBLANK(Governance_Clauses_by_Source!W179),0,$G179)</f>
        <v>0</v>
      </c>
      <c r="AA179" s="134">
        <f>IF(ISBLANK(Governance_Clauses_by_Source!X179),0,$G179)</f>
        <v>0</v>
      </c>
      <c r="AB179" s="134">
        <f>IF(ISBLANK(Governance_Clauses_by_Source!Y179),0,$G179)</f>
        <v>0</v>
      </c>
      <c r="AC179" s="134">
        <f>IF(ISBLANK(Governance_Clauses_by_Source!Z179),0,$G179)</f>
        <v>0</v>
      </c>
      <c r="AD179" s="134">
        <f>IF(ISBLANK(Governance_Clauses_by_Source!AA179),0,$G179)</f>
        <v>0</v>
      </c>
      <c r="AE179" s="134">
        <f>IF(ISBLANK(Governance_Clauses_by_Source!AB179),0,$G179)</f>
        <v>0</v>
      </c>
      <c r="AF179" s="134">
        <f>IF(ISBLANK(Governance_Clauses_by_Source!AC179),0,$G179)</f>
        <v>0</v>
      </c>
      <c r="AG179" s="134">
        <f>IF(ISBLANK(Governance_Clauses_by_Source!AD179),0,$G179)</f>
        <v>0</v>
      </c>
      <c r="AH179" s="134">
        <f>IF(ISBLANK(Governance_Clauses_by_Source!AE179),0,$G179)</f>
        <v>0</v>
      </c>
      <c r="AI179" s="134">
        <f>IF(ISBLANK(Governance_Clauses_by_Source!AF179),0,$G179)</f>
        <v>0</v>
      </c>
      <c r="AJ179" s="134">
        <f>IF(ISBLANK(Governance_Clauses_by_Source!AG179),0,$G179)</f>
        <v>0</v>
      </c>
      <c r="AK179" s="134">
        <f>IF(ISBLANK(Governance_Clauses_by_Source!AH179),0,$G179)</f>
        <v>0</v>
      </c>
      <c r="AL179" s="134">
        <f>IF(ISBLANK(Governance_Clauses_by_Source!AI179),0,$G179)</f>
        <v>0</v>
      </c>
      <c r="AM179" s="134">
        <f>IF(ISBLANK(Governance_Clauses_by_Source!AJ179),0,$G179)</f>
        <v>0</v>
      </c>
      <c r="AN179" s="134">
        <f>IF(ISBLANK(Governance_Clauses_by_Source!AK179),0,$G179)</f>
        <v>0</v>
      </c>
      <c r="AO179" s="134">
        <f>IF(ISBLANK(Governance_Clauses_by_Source!AL179),0,$G179)</f>
        <v>0</v>
      </c>
      <c r="AP179" s="134">
        <f>IF(ISBLANK(Governance_Clauses_by_Source!AM179),0,$G179)</f>
        <v>0</v>
      </c>
      <c r="AQ179" s="134">
        <f>IF(ISBLANK(Governance_Clauses_by_Source!AN179),0,$G179)</f>
        <v>0</v>
      </c>
      <c r="AR179" s="134">
        <f>IF(ISBLANK(Governance_Clauses_by_Source!AO179),0,$G179)</f>
        <v>0</v>
      </c>
      <c r="AS179" s="134">
        <f>IF(ISBLANK(Governance_Clauses_by_Source!AP179),0,$G179)</f>
        <v>0</v>
      </c>
      <c r="AT179" s="134">
        <f>IF(ISBLANK(Governance_Clauses_by_Source!AQ179),0,$G179)</f>
        <v>0</v>
      </c>
      <c r="AU179" s="134">
        <f>IF(ISBLANK(Governance_Clauses_by_Source!AR179),0,$G179)</f>
        <v>0</v>
      </c>
      <c r="AV179" s="134">
        <f>IF(ISBLANK(Governance_Clauses_by_Source!AS179),0,$G179)</f>
        <v>0</v>
      </c>
      <c r="AW179" s="134">
        <f>IF(ISBLANK(Governance_Clauses_by_Source!AT179),0,$G179)</f>
        <v>0</v>
      </c>
      <c r="AX179" s="134">
        <f>IF(ISBLANK(Governance_Clauses_by_Source!AU179),0,$G179)</f>
        <v>0</v>
      </c>
      <c r="AY179" s="134">
        <f>IF(ISBLANK(Governance_Clauses_by_Source!AV179),0,$G179)</f>
        <v>0</v>
      </c>
      <c r="AZ179" s="134">
        <f>IF(ISBLANK(Governance_Clauses_by_Source!AW179),0,$G179)</f>
        <v>0</v>
      </c>
      <c r="BA179" s="134">
        <f>IF(ISBLANK(Governance_Clauses_by_Source!AX179),0,$G179)</f>
        <v>0</v>
      </c>
      <c r="BB179" s="134">
        <f>IF(ISBLANK(Governance_Clauses_by_Source!AY179),0,$G179)</f>
        <v>0</v>
      </c>
      <c r="BC179" s="134">
        <f>IF(ISBLANK(Governance_Clauses_by_Source!AZ179),0,$G179)</f>
        <v>0</v>
      </c>
      <c r="BD179" s="134">
        <f>IF(ISBLANK(Governance_Clauses_by_Source!BA179),0,$G179)</f>
        <v>0</v>
      </c>
      <c r="BE179" s="134">
        <f>IF(ISBLANK(Governance_Clauses_by_Source!BB179),0,$G179)</f>
        <v>0</v>
      </c>
      <c r="BF179" s="134">
        <f>IF(ISBLANK(Governance_Clauses_by_Source!BC179),0,$G179)</f>
        <v>0</v>
      </c>
      <c r="BG179" s="134">
        <f>IF(ISBLANK(Governance_Clauses_by_Source!BD179),0,$G179)</f>
        <v>0</v>
      </c>
      <c r="BH179" s="134">
        <f>IF(ISBLANK(Governance_Clauses_by_Source!BE179),0,$G179)</f>
        <v>0</v>
      </c>
      <c r="BI179" s="134">
        <f>IF(ISBLANK(Governance_Clauses_by_Source!BF179),0,$G179)</f>
        <v>0</v>
      </c>
      <c r="BJ179" s="134">
        <f>IF(ISBLANK(Governance_Clauses_by_Source!BG179),0,$G179)</f>
        <v>0</v>
      </c>
      <c r="BK179" s="134">
        <f>IF(ISBLANK(Governance_Clauses_by_Source!BH179),0,$G179)</f>
        <v>0</v>
      </c>
      <c r="BL179" s="134">
        <f>IF(ISBLANK(Governance_Clauses_by_Source!BI179),0,$G179)</f>
        <v>0</v>
      </c>
      <c r="BM179" s="134">
        <f>IF(ISBLANK(Governance_Clauses_by_Source!BJ179),0,$G179)</f>
        <v>0</v>
      </c>
      <c r="BN179" s="134">
        <f>IF(ISBLANK(Governance_Clauses_by_Source!BK179),0,$G179)</f>
        <v>0</v>
      </c>
      <c r="BO179" s="134">
        <f>IF(ISBLANK(Governance_Clauses_by_Source!BL179),0,$G179)</f>
        <v>0</v>
      </c>
      <c r="BP179" s="134">
        <f>IF(ISBLANK(Governance_Clauses_by_Source!BM179),0,$G179)</f>
        <v>0</v>
      </c>
      <c r="BQ179" s="134">
        <f>IF(ISBLANK(Governance_Clauses_by_Source!BN179),0,$G179)</f>
        <v>0</v>
      </c>
      <c r="BR179" s="134">
        <f>IF(ISBLANK(Governance_Clauses_by_Source!BO179),0,$G179)</f>
        <v>0</v>
      </c>
      <c r="BS179" s="134">
        <f>IF(ISBLANK(Governance_Clauses_by_Source!BP179),0,$G179)*3*3</f>
        <v>1.1464968152866244</v>
      </c>
      <c r="BT179" s="134">
        <f>IF(ISBLANK(Governance_Clauses_by_Source!BQ179),0,$G179)</f>
        <v>0</v>
      </c>
      <c r="BU179" s="134">
        <f>IF(ISBLANK(Governance_Clauses_by_Source!BR179),0,$G179)</f>
        <v>0</v>
      </c>
      <c r="BV179" s="134">
        <f>IF(ISBLANK(Governance_Clauses_by_Source!BS179),0,$G179)</f>
        <v>0</v>
      </c>
      <c r="BW179" s="134">
        <f>IF(ISBLANK(Governance_Clauses_by_Source!BT179),0,$G179)</f>
        <v>0</v>
      </c>
      <c r="BX179" s="134">
        <f>IF(ISBLANK(Governance_Clauses_by_Source!BU179),0,$G179)</f>
        <v>0</v>
      </c>
      <c r="BY179" s="134">
        <f>IF(ISBLANK(Governance_Clauses_by_Source!BV179),0,$G179)</f>
        <v>0</v>
      </c>
      <c r="BZ179" s="134">
        <f>IF(ISBLANK(Governance_Clauses_by_Source!BW179),0,$G179)</f>
        <v>0</v>
      </c>
      <c r="CA179" s="134">
        <f>IF(ISBLANK(Governance_Clauses_by_Source!BX179),0,$G179)</f>
        <v>0</v>
      </c>
      <c r="CB179" s="134">
        <f>IF(ISBLANK(Governance_Clauses_by_Source!BY179),0,$G179)</f>
        <v>0</v>
      </c>
      <c r="CC179" s="134">
        <f>IF(ISBLANK(Governance_Clauses_by_Source!BZ179),0,$G179)</f>
        <v>0</v>
      </c>
      <c r="CD179" s="134">
        <f>IF(ISBLANK(Governance_Clauses_by_Source!CA179),0,$G179)</f>
        <v>0</v>
      </c>
      <c r="CE179" s="134">
        <f>IF(ISBLANK(Governance_Clauses_by_Source!CB179),0,$G179)</f>
        <v>0</v>
      </c>
      <c r="CF179" s="134">
        <f>IF(ISBLANK(Governance_Clauses_by_Source!CC179),0,$G179)</f>
        <v>0</v>
      </c>
      <c r="CG179" s="134">
        <f>IF(ISBLANK(Governance_Clauses_by_Source!CD179),0,$G179)</f>
        <v>0</v>
      </c>
      <c r="CH179" s="134">
        <f>IF(ISBLANK(Governance_Clauses_by_Source!CE179),0,$G179)</f>
        <v>0</v>
      </c>
      <c r="CI179" s="134">
        <f>IF(ISBLANK(Governance_Clauses_by_Source!CF179),0,$G179)</f>
        <v>0</v>
      </c>
      <c r="CJ179" s="134">
        <f>IF(ISBLANK(Governance_Clauses_by_Source!CG179),0,$G179)</f>
        <v>0</v>
      </c>
      <c r="CK179" s="134">
        <f>IF(ISBLANK(Governance_Clauses_by_Source!CH179),0,$G179)</f>
        <v>0</v>
      </c>
      <c r="CL179" s="134">
        <f>IF(ISBLANK(Governance_Clauses_by_Source!CI179),0,$G179)</f>
        <v>0</v>
      </c>
      <c r="CM179" s="134">
        <f>IF(ISBLANK(Governance_Clauses_by_Source!CJ179),0,$G179)</f>
        <v>0</v>
      </c>
      <c r="CN179" s="134">
        <f>IF(ISBLANK(Governance_Clauses_by_Source!CK179),0,$G179)</f>
        <v>0</v>
      </c>
      <c r="CO179" s="134">
        <f>IF(ISBLANK(Governance_Clauses_by_Source!CL179),0,$G179)</f>
        <v>0</v>
      </c>
      <c r="CP179" s="134">
        <f>IF(ISBLANK(Governance_Clauses_by_Source!CM179),0,$G179)</f>
        <v>0</v>
      </c>
      <c r="CQ179" s="151">
        <f>IF(ISBLANK(Governance_Clauses_by_Source!CN179),0,$G179)</f>
        <v>0</v>
      </c>
    </row>
    <row r="180" spans="1:95">
      <c r="A180" s="2" t="s">
        <v>281</v>
      </c>
      <c r="B180" s="2" t="s">
        <v>569</v>
      </c>
      <c r="C180" s="2" t="s">
        <v>607</v>
      </c>
      <c r="D180" s="2" t="s">
        <v>638</v>
      </c>
      <c r="E180" s="2">
        <f t="shared" si="21"/>
        <v>1</v>
      </c>
      <c r="F180" s="2">
        <v>4</v>
      </c>
      <c r="G180" s="2">
        <f t="shared" si="20"/>
        <v>0.10191082802547771</v>
      </c>
      <c r="H180" s="3" t="s">
        <v>745</v>
      </c>
      <c r="I180" s="120">
        <f>IF(ISBLANK(Governance_Clauses_by_Source!F180),0,G180)</f>
        <v>0</v>
      </c>
      <c r="J180" s="134">
        <f>IF(ISBLANK(Governance_Clauses_by_Source!G180),0,$G180)</f>
        <v>0</v>
      </c>
      <c r="K180" s="134">
        <f>IF(ISBLANK(Governance_Clauses_by_Source!H180),0,$G180)</f>
        <v>0</v>
      </c>
      <c r="L180" s="134">
        <f>IF(ISBLANK(Governance_Clauses_by_Source!I180),0,$G180)</f>
        <v>0</v>
      </c>
      <c r="M180" s="134">
        <f>IF(ISBLANK(Governance_Clauses_by_Source!J180),0,$G180)</f>
        <v>0</v>
      </c>
      <c r="N180" s="134">
        <f>IF(ISBLANK(Governance_Clauses_by_Source!K180),0,$G180)</f>
        <v>0</v>
      </c>
      <c r="O180" s="134">
        <f>IF(ISBLANK(Governance_Clauses_by_Source!L180),0,$G180)</f>
        <v>0</v>
      </c>
      <c r="P180" s="134">
        <f>IF(ISBLANK(Governance_Clauses_by_Source!M180),0,$G180)</f>
        <v>0</v>
      </c>
      <c r="Q180" s="134">
        <f>IF(ISBLANK(Governance_Clauses_by_Source!N180),0,$G180)</f>
        <v>0</v>
      </c>
      <c r="R180" s="134">
        <f>IF(ISBLANK(Governance_Clauses_by_Source!O180),0,$G180)</f>
        <v>0</v>
      </c>
      <c r="S180" s="134">
        <f>IF(ISBLANK(Governance_Clauses_by_Source!P180),0,$G180)</f>
        <v>0</v>
      </c>
      <c r="T180" s="134">
        <f>IF(ISBLANK(Governance_Clauses_by_Source!Q180),0,$G180)</f>
        <v>0</v>
      </c>
      <c r="U180" s="134">
        <f>IF(ISBLANK(Governance_Clauses_by_Source!R180),0,$G180)</f>
        <v>0</v>
      </c>
      <c r="V180" s="134">
        <f>IF(ISBLANK(Governance_Clauses_by_Source!S180),0,$G180)</f>
        <v>0</v>
      </c>
      <c r="W180" s="134">
        <f>IF(ISBLANK(Governance_Clauses_by_Source!T180),0,$G180)</f>
        <v>0</v>
      </c>
      <c r="X180" s="134">
        <f>IF(ISBLANK(Governance_Clauses_by_Source!U180),0,$G180)</f>
        <v>0</v>
      </c>
      <c r="Y180" s="134">
        <f>IF(ISBLANK(Governance_Clauses_by_Source!V180),0,$G180)</f>
        <v>0</v>
      </c>
      <c r="Z180" s="134">
        <f>IF(ISBLANK(Governance_Clauses_by_Source!W180),0,$G180)</f>
        <v>0</v>
      </c>
      <c r="AA180" s="134">
        <f>IF(ISBLANK(Governance_Clauses_by_Source!X180),0,$G180)</f>
        <v>0</v>
      </c>
      <c r="AB180" s="134">
        <f>IF(ISBLANK(Governance_Clauses_by_Source!Y180),0,$G180)</f>
        <v>0</v>
      </c>
      <c r="AC180" s="134">
        <f>IF(ISBLANK(Governance_Clauses_by_Source!Z180),0,$G180)</f>
        <v>0</v>
      </c>
      <c r="AD180" s="134">
        <f>IF(ISBLANK(Governance_Clauses_by_Source!AA180),0,$G180)</f>
        <v>0</v>
      </c>
      <c r="AE180" s="134">
        <f>IF(ISBLANK(Governance_Clauses_by_Source!AB180),0,$G180)</f>
        <v>0</v>
      </c>
      <c r="AF180" s="134">
        <f>IF(ISBLANK(Governance_Clauses_by_Source!AC180),0,$G180)</f>
        <v>0</v>
      </c>
      <c r="AG180" s="134">
        <f>IF(ISBLANK(Governance_Clauses_by_Source!AD180),0,$G180)</f>
        <v>0</v>
      </c>
      <c r="AH180" s="134">
        <f>IF(ISBLANK(Governance_Clauses_by_Source!AE180),0,$G180)</f>
        <v>0</v>
      </c>
      <c r="AI180" s="134">
        <f>IF(ISBLANK(Governance_Clauses_by_Source!AF180),0,$G180)</f>
        <v>0</v>
      </c>
      <c r="AJ180" s="134">
        <f>IF(ISBLANK(Governance_Clauses_by_Source!AG180),0,$G180)</f>
        <v>0</v>
      </c>
      <c r="AK180" s="134">
        <f>IF(ISBLANK(Governance_Clauses_by_Source!AH180),0,$G180)</f>
        <v>0</v>
      </c>
      <c r="AL180" s="134">
        <f>IF(ISBLANK(Governance_Clauses_by_Source!AI180),0,$G180)</f>
        <v>0</v>
      </c>
      <c r="AM180" s="134">
        <f>IF(ISBLANK(Governance_Clauses_by_Source!AJ180),0,$G180)</f>
        <v>0</v>
      </c>
      <c r="AN180" s="134">
        <f>IF(ISBLANK(Governance_Clauses_by_Source!AK180),0,$G180)</f>
        <v>0</v>
      </c>
      <c r="AO180" s="134">
        <f>IF(ISBLANK(Governance_Clauses_by_Source!AL180),0,$G180)</f>
        <v>0</v>
      </c>
      <c r="AP180" s="134">
        <f>IF(ISBLANK(Governance_Clauses_by_Source!AM180),0,$G180)</f>
        <v>0</v>
      </c>
      <c r="AQ180" s="134">
        <f>IF(ISBLANK(Governance_Clauses_by_Source!AN180),0,$G180)</f>
        <v>0</v>
      </c>
      <c r="AR180" s="134">
        <f>IF(ISBLANK(Governance_Clauses_by_Source!AO180),0,$G180)</f>
        <v>0</v>
      </c>
      <c r="AS180" s="134">
        <f>IF(ISBLANK(Governance_Clauses_by_Source!AP180),0,$G180)</f>
        <v>0</v>
      </c>
      <c r="AT180" s="134">
        <f>IF(ISBLANK(Governance_Clauses_by_Source!AQ180),0,$G180)</f>
        <v>0</v>
      </c>
      <c r="AU180" s="134">
        <f>IF(ISBLANK(Governance_Clauses_by_Source!AR180),0,$G180)</f>
        <v>0</v>
      </c>
      <c r="AV180" s="134">
        <f>IF(ISBLANK(Governance_Clauses_by_Source!AS180),0,$G180)</f>
        <v>0</v>
      </c>
      <c r="AW180" s="134">
        <f>IF(ISBLANK(Governance_Clauses_by_Source!AT180),0,$G180)</f>
        <v>0</v>
      </c>
      <c r="AX180" s="134">
        <f>IF(ISBLANK(Governance_Clauses_by_Source!AU180),0,$G180)</f>
        <v>0</v>
      </c>
      <c r="AY180" s="134">
        <f>IF(ISBLANK(Governance_Clauses_by_Source!AV180),0,$G180)</f>
        <v>0</v>
      </c>
      <c r="AZ180" s="134">
        <f>IF(ISBLANK(Governance_Clauses_by_Source!AW180),0,$G180)</f>
        <v>0</v>
      </c>
      <c r="BA180" s="134">
        <f>IF(ISBLANK(Governance_Clauses_by_Source!AX180),0,$G180)</f>
        <v>0</v>
      </c>
      <c r="BB180" s="134">
        <f>IF(ISBLANK(Governance_Clauses_by_Source!AY180),0,$G180)</f>
        <v>0</v>
      </c>
      <c r="BC180" s="134">
        <f>IF(ISBLANK(Governance_Clauses_by_Source!AZ180),0,$G180)</f>
        <v>0</v>
      </c>
      <c r="BD180" s="134">
        <f>IF(ISBLANK(Governance_Clauses_by_Source!BA180),0,$G180)</f>
        <v>0</v>
      </c>
      <c r="BE180" s="134">
        <f>IF(ISBLANK(Governance_Clauses_by_Source!BB180),0,$G180)</f>
        <v>0</v>
      </c>
      <c r="BF180" s="134">
        <f>IF(ISBLANK(Governance_Clauses_by_Source!BC180),0,$G180)</f>
        <v>0</v>
      </c>
      <c r="BG180" s="134">
        <f>IF(ISBLANK(Governance_Clauses_by_Source!BD180),0,$G180)</f>
        <v>0</v>
      </c>
      <c r="BH180" s="134">
        <f>IF(ISBLANK(Governance_Clauses_by_Source!BE180),0,$G180)</f>
        <v>0</v>
      </c>
      <c r="BI180" s="134">
        <f>IF(ISBLANK(Governance_Clauses_by_Source!BF180),0,$G180)</f>
        <v>0</v>
      </c>
      <c r="BJ180" s="134">
        <f>IF(ISBLANK(Governance_Clauses_by_Source!BG180),0,$G180)</f>
        <v>0</v>
      </c>
      <c r="BK180" s="134">
        <f>IF(ISBLANK(Governance_Clauses_by_Source!BH180),0,$G180)</f>
        <v>0</v>
      </c>
      <c r="BL180" s="134">
        <f>IF(ISBLANK(Governance_Clauses_by_Source!BI180),0,$G180)</f>
        <v>0</v>
      </c>
      <c r="BM180" s="134">
        <f>IF(ISBLANK(Governance_Clauses_by_Source!BJ180),0,$G180)</f>
        <v>0</v>
      </c>
      <c r="BN180" s="134">
        <f>IF(ISBLANK(Governance_Clauses_by_Source!BK180),0,$G180)</f>
        <v>0</v>
      </c>
      <c r="BO180" s="134">
        <f>IF(ISBLANK(Governance_Clauses_by_Source!BL180),0,$G180)</f>
        <v>0</v>
      </c>
      <c r="BP180" s="134">
        <f>IF(ISBLANK(Governance_Clauses_by_Source!BM180),0,$G180)</f>
        <v>0</v>
      </c>
      <c r="BQ180" s="134">
        <f>IF(ISBLANK(Governance_Clauses_by_Source!BN180),0,$G180)</f>
        <v>0</v>
      </c>
      <c r="BR180" s="134">
        <f>IF(ISBLANK(Governance_Clauses_by_Source!BO180),0,$G180)</f>
        <v>0</v>
      </c>
      <c r="BS180" s="134"/>
      <c r="BT180" s="134">
        <f>IF(ISBLANK(Governance_Clauses_by_Source!BQ180),0,$G180)</f>
        <v>0</v>
      </c>
      <c r="BU180" s="134">
        <f>IF(ISBLANK(Governance_Clauses_by_Source!BR180),0,$G180)</f>
        <v>0</v>
      </c>
      <c r="BV180" s="134">
        <f>IF(ISBLANK(Governance_Clauses_by_Source!BS180),0,$G180)</f>
        <v>0</v>
      </c>
      <c r="BW180" s="134">
        <f>IF(ISBLANK(Governance_Clauses_by_Source!BT180),0,$G180)</f>
        <v>0</v>
      </c>
      <c r="BX180" s="134">
        <f>IF(ISBLANK(Governance_Clauses_by_Source!BU180),0,$G180)</f>
        <v>0</v>
      </c>
      <c r="BY180" s="134">
        <f>IF(ISBLANK(Governance_Clauses_by_Source!BV180),0,$G180)</f>
        <v>0</v>
      </c>
      <c r="BZ180" s="134">
        <f>IF(ISBLANK(Governance_Clauses_by_Source!BW180),0,$G180)</f>
        <v>0</v>
      </c>
      <c r="CA180" s="134">
        <f>IF(ISBLANK(Governance_Clauses_by_Source!BX180),0,$G180)</f>
        <v>0</v>
      </c>
      <c r="CB180" s="134">
        <f>IF(ISBLANK(Governance_Clauses_by_Source!BY180),0,$G180)*1*1.01</f>
        <v>0.10292993630573249</v>
      </c>
      <c r="CC180" s="134">
        <f>IF(ISBLANK(Governance_Clauses_by_Source!BZ180),0,$G180)</f>
        <v>0</v>
      </c>
      <c r="CD180" s="134">
        <f>IF(ISBLANK(Governance_Clauses_by_Source!CA180),0,$G180)</f>
        <v>0</v>
      </c>
      <c r="CE180" s="134">
        <f>IF(ISBLANK(Governance_Clauses_by_Source!CB180),0,$G180)</f>
        <v>0</v>
      </c>
      <c r="CF180" s="134">
        <f>IF(ISBLANK(Governance_Clauses_by_Source!CC180),0,$G180)</f>
        <v>0</v>
      </c>
      <c r="CG180" s="134">
        <f>IF(ISBLANK(Governance_Clauses_by_Source!CD180),0,$G180)</f>
        <v>0</v>
      </c>
      <c r="CH180" s="134">
        <f>IF(ISBLANK(Governance_Clauses_by_Source!CE180),0,$G180)</f>
        <v>0</v>
      </c>
      <c r="CI180" s="134">
        <f>IF(ISBLANK(Governance_Clauses_by_Source!CF180),0,$G180)</f>
        <v>0</v>
      </c>
      <c r="CJ180" s="134">
        <f>IF(ISBLANK(Governance_Clauses_by_Source!CG180),0,$G180)</f>
        <v>0</v>
      </c>
      <c r="CK180" s="134">
        <f>IF(ISBLANK(Governance_Clauses_by_Source!CH180),0,$G180)</f>
        <v>0</v>
      </c>
      <c r="CL180" s="134">
        <f>IF(ISBLANK(Governance_Clauses_by_Source!CI180),0,$G180)</f>
        <v>0</v>
      </c>
      <c r="CM180" s="134">
        <f>IF(ISBLANK(Governance_Clauses_by_Source!CJ180),0,$G180)</f>
        <v>0</v>
      </c>
      <c r="CN180" s="134">
        <f>IF(ISBLANK(Governance_Clauses_by_Source!CK180),0,$G180)</f>
        <v>0</v>
      </c>
      <c r="CO180" s="134">
        <f>IF(ISBLANK(Governance_Clauses_by_Source!CL180),0,$G180)</f>
        <v>0</v>
      </c>
      <c r="CP180" s="134">
        <f>IF(ISBLANK(Governance_Clauses_by_Source!CM180),0,$G180)</f>
        <v>0</v>
      </c>
      <c r="CQ180" s="151">
        <f>IF(ISBLANK(Governance_Clauses_by_Source!CN180),0,$G180)</f>
        <v>0</v>
      </c>
    </row>
    <row r="181" spans="1:95">
      <c r="A181" s="2" t="s">
        <v>281</v>
      </c>
      <c r="B181" s="2" t="s">
        <v>645</v>
      </c>
      <c r="C181" s="2" t="s">
        <v>607</v>
      </c>
      <c r="D181" s="2" t="s">
        <v>638</v>
      </c>
      <c r="E181" s="2">
        <f t="shared" si="21"/>
        <v>2</v>
      </c>
      <c r="F181" s="2">
        <v>5</v>
      </c>
      <c r="G181" s="2">
        <f t="shared" si="20"/>
        <v>0.12738853503184713</v>
      </c>
      <c r="H181" s="3" t="s">
        <v>746</v>
      </c>
      <c r="I181" s="120">
        <f>IF(ISBLANK(Governance_Clauses_by_Source!F181),0,G181)</f>
        <v>0</v>
      </c>
      <c r="J181" s="134">
        <f>IF(ISBLANK(Governance_Clauses_by_Source!G181),0,$G181)</f>
        <v>0</v>
      </c>
      <c r="K181" s="134">
        <f>IF(ISBLANK(Governance_Clauses_by_Source!H181),0,$G181)</f>
        <v>0</v>
      </c>
      <c r="L181" s="134">
        <f>IF(ISBLANK(Governance_Clauses_by_Source!I181),0,$G181)</f>
        <v>0</v>
      </c>
      <c r="M181" s="134">
        <f>IF(ISBLANK(Governance_Clauses_by_Source!J181),0,$G181)</f>
        <v>0</v>
      </c>
      <c r="N181" s="134">
        <f>IF(ISBLANK(Governance_Clauses_by_Source!K181),0,$G181)</f>
        <v>0</v>
      </c>
      <c r="O181" s="134">
        <f>IF(ISBLANK(Governance_Clauses_by_Source!L181),0,$G181)</f>
        <v>0</v>
      </c>
      <c r="P181" s="134">
        <f>IF(ISBLANK(Governance_Clauses_by_Source!M181),0,$G181)</f>
        <v>0</v>
      </c>
      <c r="Q181" s="134">
        <f>IF(ISBLANK(Governance_Clauses_by_Source!N181),0,$G181)</f>
        <v>0</v>
      </c>
      <c r="R181" s="134">
        <f>IF(ISBLANK(Governance_Clauses_by_Source!O181),0,$G181)</f>
        <v>0</v>
      </c>
      <c r="S181" s="134">
        <f>IF(ISBLANK(Governance_Clauses_by_Source!P181),0,$G181)</f>
        <v>0</v>
      </c>
      <c r="T181" s="134">
        <f>IF(ISBLANK(Governance_Clauses_by_Source!Q181),0,$G181)</f>
        <v>0</v>
      </c>
      <c r="U181" s="134">
        <f>IF(ISBLANK(Governance_Clauses_by_Source!R181),0,$G181)</f>
        <v>0</v>
      </c>
      <c r="V181" s="134">
        <f>IF(ISBLANK(Governance_Clauses_by_Source!S181),0,$G181)</f>
        <v>0</v>
      </c>
      <c r="W181" s="134">
        <f>IF(ISBLANK(Governance_Clauses_by_Source!T181),0,$G181)</f>
        <v>0</v>
      </c>
      <c r="X181" s="134">
        <f>IF(ISBLANK(Governance_Clauses_by_Source!U181),0,$G181)</f>
        <v>0</v>
      </c>
      <c r="Y181" s="134">
        <f>IF(ISBLANK(Governance_Clauses_by_Source!V181),0,$G181)</f>
        <v>0</v>
      </c>
      <c r="Z181" s="134">
        <f>IF(ISBLANK(Governance_Clauses_by_Source!W181),0,$G181)</f>
        <v>0</v>
      </c>
      <c r="AA181" s="134">
        <f>IF(ISBLANK(Governance_Clauses_by_Source!X181),0,$G181)</f>
        <v>0</v>
      </c>
      <c r="AB181" s="134">
        <f>IF(ISBLANK(Governance_Clauses_by_Source!Y181),0,$G181)</f>
        <v>0</v>
      </c>
      <c r="AC181" s="134">
        <f>IF(ISBLANK(Governance_Clauses_by_Source!Z181),0,$G181)</f>
        <v>0</v>
      </c>
      <c r="AD181" s="134">
        <f>IF(ISBLANK(Governance_Clauses_by_Source!AA181),0,$G181)</f>
        <v>0</v>
      </c>
      <c r="AE181" s="134">
        <f>IF(ISBLANK(Governance_Clauses_by_Source!AB181),0,$G181)</f>
        <v>0</v>
      </c>
      <c r="AF181" s="134">
        <f>IF(ISBLANK(Governance_Clauses_by_Source!AC181),0,$G181)</f>
        <v>0</v>
      </c>
      <c r="AG181" s="134">
        <f>IF(ISBLANK(Governance_Clauses_by_Source!AD181),0,$G181)</f>
        <v>0</v>
      </c>
      <c r="AH181" s="134">
        <f>IF(ISBLANK(Governance_Clauses_by_Source!AE181),0,$G181)</f>
        <v>0</v>
      </c>
      <c r="AI181" s="134">
        <f>IF(ISBLANK(Governance_Clauses_by_Source!AF181),0,$G181)</f>
        <v>0</v>
      </c>
      <c r="AJ181" s="134">
        <f>IF(ISBLANK(Governance_Clauses_by_Source!AG181),0,$G181)</f>
        <v>0</v>
      </c>
      <c r="AK181" s="134">
        <f>IF(ISBLANK(Governance_Clauses_by_Source!AH181),0,$G181)</f>
        <v>0</v>
      </c>
      <c r="AL181" s="134">
        <f>IF(ISBLANK(Governance_Clauses_by_Source!AI181),0,$G181)</f>
        <v>0</v>
      </c>
      <c r="AM181" s="134">
        <f>IF(ISBLANK(Governance_Clauses_by_Source!AJ181),0,$G181)</f>
        <v>0</v>
      </c>
      <c r="AN181" s="134">
        <f>IF(ISBLANK(Governance_Clauses_by_Source!AK181),0,$G181)</f>
        <v>0</v>
      </c>
      <c r="AO181" s="134">
        <f>IF(ISBLANK(Governance_Clauses_by_Source!AL181),0,$G181)</f>
        <v>0</v>
      </c>
      <c r="AP181" s="134">
        <f>IF(ISBLANK(Governance_Clauses_by_Source!AM181),0,$G181)</f>
        <v>0</v>
      </c>
      <c r="AQ181" s="134">
        <f>IF(ISBLANK(Governance_Clauses_by_Source!AN181),0,$G181)</f>
        <v>0</v>
      </c>
      <c r="AR181" s="134">
        <f>IF(ISBLANK(Governance_Clauses_by_Source!AO181),0,$G181)</f>
        <v>0</v>
      </c>
      <c r="AS181" s="134">
        <f>IF(ISBLANK(Governance_Clauses_by_Source!AP181),0,$G181)</f>
        <v>0</v>
      </c>
      <c r="AT181" s="134">
        <f>IF(ISBLANK(Governance_Clauses_by_Source!AQ181),0,$G181)</f>
        <v>0</v>
      </c>
      <c r="AU181" s="134">
        <f>IF(ISBLANK(Governance_Clauses_by_Source!AR181),0,$G181)</f>
        <v>0</v>
      </c>
      <c r="AV181" s="134">
        <f>IF(ISBLANK(Governance_Clauses_by_Source!AS181),0,$G181)</f>
        <v>0</v>
      </c>
      <c r="AW181" s="134">
        <f>IF(ISBLANK(Governance_Clauses_by_Source!AT181),0,$G181)</f>
        <v>0</v>
      </c>
      <c r="AX181" s="134">
        <f>IF(ISBLANK(Governance_Clauses_by_Source!AU181),0,$G181)</f>
        <v>0</v>
      </c>
      <c r="AY181" s="134">
        <f>IF(ISBLANK(Governance_Clauses_by_Source!AV181),0,$G181)</f>
        <v>0</v>
      </c>
      <c r="AZ181" s="134">
        <f>IF(ISBLANK(Governance_Clauses_by_Source!AW181),0,$G181)</f>
        <v>0</v>
      </c>
      <c r="BA181" s="134">
        <f>IF(ISBLANK(Governance_Clauses_by_Source!AX181),0,$G181)</f>
        <v>0</v>
      </c>
      <c r="BB181" s="134">
        <f>IF(ISBLANK(Governance_Clauses_by_Source!AY181),0,$G181)</f>
        <v>0</v>
      </c>
      <c r="BC181" s="134">
        <f>IF(ISBLANK(Governance_Clauses_by_Source!AZ181),0,$G181)</f>
        <v>0</v>
      </c>
      <c r="BD181" s="134">
        <f>IF(ISBLANK(Governance_Clauses_by_Source!BA181),0,$G181)</f>
        <v>0</v>
      </c>
      <c r="BE181" s="134">
        <f>IF(ISBLANK(Governance_Clauses_by_Source!BB181),0,$G181)</f>
        <v>0</v>
      </c>
      <c r="BF181" s="134">
        <f>IF(ISBLANK(Governance_Clauses_by_Source!BC181),0,$G181)</f>
        <v>0</v>
      </c>
      <c r="BG181" s="134">
        <f>IF(ISBLANK(Governance_Clauses_by_Source!BD181),0,$G181)</f>
        <v>0</v>
      </c>
      <c r="BH181" s="134">
        <f>IF(ISBLANK(Governance_Clauses_by_Source!BE181),0,$G181)</f>
        <v>0</v>
      </c>
      <c r="BI181" s="134">
        <f>IF(ISBLANK(Governance_Clauses_by_Source!BF181),0,$G181)</f>
        <v>0</v>
      </c>
      <c r="BJ181" s="134">
        <f>IF(ISBLANK(Governance_Clauses_by_Source!BG181),0,$G181)</f>
        <v>0</v>
      </c>
      <c r="BK181" s="134">
        <f>IF(ISBLANK(Governance_Clauses_by_Source!BH181),0,$G181)</f>
        <v>0</v>
      </c>
      <c r="BL181" s="134">
        <f>IF(ISBLANK(Governance_Clauses_by_Source!BI181),0,$G181)</f>
        <v>0</v>
      </c>
      <c r="BM181" s="134">
        <f>IF(ISBLANK(Governance_Clauses_by_Source!BJ181),0,$G181)</f>
        <v>0</v>
      </c>
      <c r="BN181" s="134">
        <f>IF(ISBLANK(Governance_Clauses_by_Source!BK181),0,$G181)</f>
        <v>0</v>
      </c>
      <c r="BO181" s="134">
        <f>IF(ISBLANK(Governance_Clauses_by_Source!BL181),0,$G181)</f>
        <v>0</v>
      </c>
      <c r="BP181" s="134">
        <f>IF(ISBLANK(Governance_Clauses_by_Source!BM181),0,$G181)</f>
        <v>0</v>
      </c>
      <c r="BQ181" s="134">
        <f>IF(ISBLANK(Governance_Clauses_by_Source!BN181),0,$G181)</f>
        <v>0</v>
      </c>
      <c r="BR181" s="134">
        <f>IF(ISBLANK(Governance_Clauses_by_Source!BO181),0,$G181)</f>
        <v>0</v>
      </c>
      <c r="BS181" s="134">
        <f>IF(ISBLANK(Governance_Clauses_by_Source!BP181),0,$G181)</f>
        <v>0</v>
      </c>
      <c r="BT181" s="134">
        <f>IF(ISBLANK(Governance_Clauses_by_Source!BQ181),0,$G181)</f>
        <v>0</v>
      </c>
      <c r="BU181" s="134">
        <f>IF(ISBLANK(Governance_Clauses_by_Source!BR181),0,$G181)</f>
        <v>0</v>
      </c>
      <c r="BV181" s="134">
        <f>IF(ISBLANK(Governance_Clauses_by_Source!BS181),0,$G181)</f>
        <v>0</v>
      </c>
      <c r="BW181" s="134">
        <f>IF(ISBLANK(Governance_Clauses_by_Source!BT181),0,$G181)</f>
        <v>0</v>
      </c>
      <c r="BX181" s="134">
        <f>IF(ISBLANK(Governance_Clauses_by_Source!BU181),0,$G181)</f>
        <v>0</v>
      </c>
      <c r="BY181" s="134">
        <f>IF(ISBLANK(Governance_Clauses_by_Source!BV181),0,$G181)</f>
        <v>0</v>
      </c>
      <c r="BZ181" s="134">
        <f>IF(ISBLANK(Governance_Clauses_by_Source!BW181),0,$G181)</f>
        <v>0</v>
      </c>
      <c r="CA181" s="134">
        <f>IF(ISBLANK(Governance_Clauses_by_Source!BX181),0,$G181)</f>
        <v>0</v>
      </c>
      <c r="CB181" s="134">
        <f>IF(ISBLANK(Governance_Clauses_by_Source!BY181),0,$G181)*3*4</f>
        <v>1.5286624203821657</v>
      </c>
      <c r="CC181" s="134">
        <f>IF(ISBLANK(Governance_Clauses_by_Source!BZ181),0,$G181)</f>
        <v>0</v>
      </c>
      <c r="CD181" s="134">
        <f>IF(ISBLANK(Governance_Clauses_by_Source!CA181),0,$G181)</f>
        <v>0</v>
      </c>
      <c r="CE181" s="134">
        <f>IF(ISBLANK(Governance_Clauses_by_Source!CB181),0,$G181)*3*3</f>
        <v>1.1464968152866244</v>
      </c>
      <c r="CF181" s="134">
        <f>IF(ISBLANK(Governance_Clauses_by_Source!CC181),0,$G181)</f>
        <v>0</v>
      </c>
      <c r="CG181" s="134">
        <f>IF(ISBLANK(Governance_Clauses_by_Source!CD181),0,$G181)</f>
        <v>0</v>
      </c>
      <c r="CH181" s="134">
        <f>IF(ISBLANK(Governance_Clauses_by_Source!CE181),0,$G181)</f>
        <v>0</v>
      </c>
      <c r="CI181" s="134">
        <f>IF(ISBLANK(Governance_Clauses_by_Source!CF181),0,$G181)</f>
        <v>0</v>
      </c>
      <c r="CJ181" s="134">
        <f>IF(ISBLANK(Governance_Clauses_by_Source!CG181),0,$G181)</f>
        <v>0</v>
      </c>
      <c r="CK181" s="134">
        <f>IF(ISBLANK(Governance_Clauses_by_Source!CH181),0,$G181)</f>
        <v>0</v>
      </c>
      <c r="CL181" s="134">
        <f>IF(ISBLANK(Governance_Clauses_by_Source!CI181),0,$G181)</f>
        <v>0</v>
      </c>
      <c r="CM181" s="134">
        <f>IF(ISBLANK(Governance_Clauses_by_Source!CJ181),0,$G181)</f>
        <v>0</v>
      </c>
      <c r="CN181" s="134">
        <f>IF(ISBLANK(Governance_Clauses_by_Source!CK181),0,$G181)</f>
        <v>0</v>
      </c>
      <c r="CO181" s="134">
        <f>IF(ISBLANK(Governance_Clauses_by_Source!CL181),0,$G181)</f>
        <v>0</v>
      </c>
      <c r="CP181" s="134">
        <f>IF(ISBLANK(Governance_Clauses_by_Source!CM181),0,$G181)</f>
        <v>0</v>
      </c>
      <c r="CQ181" s="151">
        <f>IF(ISBLANK(Governance_Clauses_by_Source!CN181),0,$G181)</f>
        <v>0</v>
      </c>
    </row>
    <row r="182" spans="1:95">
      <c r="A182" s="2" t="s">
        <v>281</v>
      </c>
      <c r="B182" s="2" t="s">
        <v>565</v>
      </c>
      <c r="C182" s="2" t="s">
        <v>364</v>
      </c>
      <c r="D182" s="2" t="s">
        <v>618</v>
      </c>
      <c r="E182" s="2">
        <f t="shared" si="21"/>
        <v>1</v>
      </c>
      <c r="F182" s="2">
        <v>5</v>
      </c>
      <c r="G182" s="2">
        <f t="shared" si="20"/>
        <v>0.12738853503184713</v>
      </c>
      <c r="H182" s="3" t="s">
        <v>538</v>
      </c>
      <c r="I182" s="120">
        <f>IF(ISBLANK(Governance_Clauses_by_Source!F182),0,G182)</f>
        <v>0</v>
      </c>
      <c r="J182" s="134">
        <f>IF(ISBLANK(Governance_Clauses_by_Source!G182),0,$G182)</f>
        <v>0</v>
      </c>
      <c r="K182" s="134">
        <f>IF(ISBLANK(Governance_Clauses_by_Source!H182),0,$G182)</f>
        <v>0</v>
      </c>
      <c r="L182" s="134">
        <f>IF(ISBLANK(Governance_Clauses_by_Source!I182),0,$G182)</f>
        <v>0</v>
      </c>
      <c r="M182" s="134">
        <f>IF(ISBLANK(Governance_Clauses_by_Source!J182),0,$G182)</f>
        <v>0</v>
      </c>
      <c r="N182" s="134">
        <f>IF(ISBLANK(Governance_Clauses_by_Source!K182),0,$G182)</f>
        <v>0</v>
      </c>
      <c r="O182" s="134">
        <f>IF(ISBLANK(Governance_Clauses_by_Source!L182),0,$G182)</f>
        <v>0</v>
      </c>
      <c r="P182" s="134">
        <f>IF(ISBLANK(Governance_Clauses_by_Source!M182),0,$G182)</f>
        <v>0</v>
      </c>
      <c r="Q182" s="134">
        <f>IF(ISBLANK(Governance_Clauses_by_Source!N182),0,$G182)*0.5*0.5</f>
        <v>3.1847133757961783E-2</v>
      </c>
      <c r="R182" s="134">
        <f>IF(ISBLANK(Governance_Clauses_by_Source!O182),0,$G182)</f>
        <v>0</v>
      </c>
      <c r="S182" s="134">
        <f>IF(ISBLANK(Governance_Clauses_by_Source!P182),0,$G182)</f>
        <v>0</v>
      </c>
      <c r="T182" s="134">
        <f>IF(ISBLANK(Governance_Clauses_by_Source!Q182),0,$G182)</f>
        <v>0</v>
      </c>
      <c r="U182" s="134">
        <f>IF(ISBLANK(Governance_Clauses_by_Source!R182),0,$G182)</f>
        <v>0</v>
      </c>
      <c r="V182" s="134">
        <f>IF(ISBLANK(Governance_Clauses_by_Source!S182),0,$G182)</f>
        <v>0</v>
      </c>
      <c r="W182" s="134">
        <f>IF(ISBLANK(Governance_Clauses_by_Source!T182),0,$G182)</f>
        <v>0</v>
      </c>
      <c r="X182" s="134">
        <f>IF(ISBLANK(Governance_Clauses_by_Source!U182),0,$G182)</f>
        <v>0</v>
      </c>
      <c r="Y182" s="134">
        <f>IF(ISBLANK(Governance_Clauses_by_Source!V182),0,$G182)</f>
        <v>0</v>
      </c>
      <c r="Z182" s="134">
        <f>IF(ISBLANK(Governance_Clauses_by_Source!W182),0,$G182)</f>
        <v>0</v>
      </c>
      <c r="AA182" s="134">
        <f>IF(ISBLANK(Governance_Clauses_by_Source!X182),0,$G182)</f>
        <v>0</v>
      </c>
      <c r="AB182" s="134">
        <f>IF(ISBLANK(Governance_Clauses_by_Source!Y182),0,$G182)</f>
        <v>0</v>
      </c>
      <c r="AC182" s="134">
        <f>IF(ISBLANK(Governance_Clauses_by_Source!Z182),0,$G182)</f>
        <v>0</v>
      </c>
      <c r="AD182" s="134">
        <f>IF(ISBLANK(Governance_Clauses_by_Source!AA182),0,$G182)</f>
        <v>0</v>
      </c>
      <c r="AE182" s="134">
        <f>IF(ISBLANK(Governance_Clauses_by_Source!AB182),0,$G182)</f>
        <v>0</v>
      </c>
      <c r="AF182" s="134">
        <f>IF(ISBLANK(Governance_Clauses_by_Source!AC182),0,$G182)</f>
        <v>0</v>
      </c>
      <c r="AG182" s="134">
        <f>IF(ISBLANK(Governance_Clauses_by_Source!AD182),0,$G182)</f>
        <v>0</v>
      </c>
      <c r="AH182" s="134">
        <f>IF(ISBLANK(Governance_Clauses_by_Source!AE182),0,$G182)</f>
        <v>0</v>
      </c>
      <c r="AI182" s="134">
        <f>IF(ISBLANK(Governance_Clauses_by_Source!AF182),0,$G182)</f>
        <v>0</v>
      </c>
      <c r="AJ182" s="134">
        <f>IF(ISBLANK(Governance_Clauses_by_Source!AG182),0,$G182)</f>
        <v>0</v>
      </c>
      <c r="AK182" s="134">
        <f>IF(ISBLANK(Governance_Clauses_by_Source!AH182),0,$G182)</f>
        <v>0</v>
      </c>
      <c r="AL182" s="134">
        <f>IF(ISBLANK(Governance_Clauses_by_Source!AI182),0,$G182)</f>
        <v>0</v>
      </c>
      <c r="AM182" s="134">
        <f>IF(ISBLANK(Governance_Clauses_by_Source!AJ182),0,$G182)</f>
        <v>0</v>
      </c>
      <c r="AN182" s="134">
        <f>IF(ISBLANK(Governance_Clauses_by_Source!AK182),0,$G182)</f>
        <v>0</v>
      </c>
      <c r="AO182" s="134">
        <f>IF(ISBLANK(Governance_Clauses_by_Source!AL182),0,$G182)</f>
        <v>0</v>
      </c>
      <c r="AP182" s="134">
        <f>IF(ISBLANK(Governance_Clauses_by_Source!AM182),0,$G182)</f>
        <v>0</v>
      </c>
      <c r="AQ182" s="134">
        <f>IF(ISBLANK(Governance_Clauses_by_Source!AN182),0,$G182)</f>
        <v>0</v>
      </c>
      <c r="AR182" s="134">
        <f>IF(ISBLANK(Governance_Clauses_by_Source!AO182),0,$G182)</f>
        <v>0</v>
      </c>
      <c r="AS182" s="134">
        <f>IF(ISBLANK(Governance_Clauses_by_Source!AP182),0,$G182)</f>
        <v>0</v>
      </c>
      <c r="AT182" s="134">
        <f>IF(ISBLANK(Governance_Clauses_by_Source!AQ182),0,$G182)</f>
        <v>0</v>
      </c>
      <c r="AU182" s="134">
        <f>IF(ISBLANK(Governance_Clauses_by_Source!AR182),0,$G182)</f>
        <v>0</v>
      </c>
      <c r="AV182" s="134">
        <f>IF(ISBLANK(Governance_Clauses_by_Source!AS182),0,$G182)</f>
        <v>0</v>
      </c>
      <c r="AW182" s="134">
        <f>IF(ISBLANK(Governance_Clauses_by_Source!AT182),0,$G182)</f>
        <v>0</v>
      </c>
      <c r="AX182" s="134">
        <f>IF(ISBLANK(Governance_Clauses_by_Source!AU182),0,$G182)</f>
        <v>0</v>
      </c>
      <c r="AY182" s="134">
        <f>IF(ISBLANK(Governance_Clauses_by_Source!AV182),0,$G182)</f>
        <v>0</v>
      </c>
      <c r="AZ182" s="134">
        <f>IF(ISBLANK(Governance_Clauses_by_Source!AW182),0,$G182)</f>
        <v>0</v>
      </c>
      <c r="BA182" s="134">
        <f>IF(ISBLANK(Governance_Clauses_by_Source!AX182),0,$G182)</f>
        <v>0</v>
      </c>
      <c r="BB182" s="134">
        <f>IF(ISBLANK(Governance_Clauses_by_Source!AY182),0,$G182)</f>
        <v>0</v>
      </c>
      <c r="BC182" s="134">
        <f>IF(ISBLANK(Governance_Clauses_by_Source!AZ182),0,$G182)</f>
        <v>0</v>
      </c>
      <c r="BD182" s="134">
        <f>IF(ISBLANK(Governance_Clauses_by_Source!BA182),0,$G182)</f>
        <v>0</v>
      </c>
      <c r="BE182" s="134">
        <f>IF(ISBLANK(Governance_Clauses_by_Source!BB182),0,$G182)</f>
        <v>0</v>
      </c>
      <c r="BF182" s="134">
        <f>IF(ISBLANK(Governance_Clauses_by_Source!BC182),0,$G182)</f>
        <v>0</v>
      </c>
      <c r="BG182" s="134">
        <f>IF(ISBLANK(Governance_Clauses_by_Source!BD182),0,$G182)</f>
        <v>0</v>
      </c>
      <c r="BH182" s="134">
        <f>IF(ISBLANK(Governance_Clauses_by_Source!BE182),0,$G182)</f>
        <v>0</v>
      </c>
      <c r="BI182" s="134">
        <f>IF(ISBLANK(Governance_Clauses_by_Source!BF182),0,$G182)</f>
        <v>0</v>
      </c>
      <c r="BJ182" s="134">
        <f>IF(ISBLANK(Governance_Clauses_by_Source!BG182),0,$G182)</f>
        <v>0</v>
      </c>
      <c r="BK182" s="134">
        <f>IF(ISBLANK(Governance_Clauses_by_Source!BH182),0,$G182)</f>
        <v>0</v>
      </c>
      <c r="BL182" s="134">
        <f>IF(ISBLANK(Governance_Clauses_by_Source!BI182),0,$G182)</f>
        <v>0</v>
      </c>
      <c r="BM182" s="134">
        <f>IF(ISBLANK(Governance_Clauses_by_Source!BJ182),0,$G182)</f>
        <v>0</v>
      </c>
      <c r="BN182" s="134">
        <f>IF(ISBLANK(Governance_Clauses_by_Source!BK182),0,$G182)</f>
        <v>0</v>
      </c>
      <c r="BO182" s="134">
        <f>IF(ISBLANK(Governance_Clauses_by_Source!BL182),0,$G182)</f>
        <v>0</v>
      </c>
      <c r="BP182" s="134">
        <f>IF(ISBLANK(Governance_Clauses_by_Source!BM182),0,$G182)</f>
        <v>0</v>
      </c>
      <c r="BQ182" s="134">
        <f>IF(ISBLANK(Governance_Clauses_by_Source!BN182),0,$G182)</f>
        <v>0</v>
      </c>
      <c r="BR182" s="134">
        <f>IF(ISBLANK(Governance_Clauses_by_Source!BO182),0,$G182)</f>
        <v>0</v>
      </c>
      <c r="BS182" s="134">
        <f>IF(ISBLANK(Governance_Clauses_by_Source!BP182),0,$G182)</f>
        <v>0</v>
      </c>
      <c r="BT182" s="134">
        <f>IF(ISBLANK(Governance_Clauses_by_Source!BQ182),0,$G182)</f>
        <v>0</v>
      </c>
      <c r="BU182" s="134">
        <f>IF(ISBLANK(Governance_Clauses_by_Source!BR182),0,$G182)</f>
        <v>0</v>
      </c>
      <c r="BV182" s="134">
        <f>IF(ISBLANK(Governance_Clauses_by_Source!BS182),0,$G182)</f>
        <v>0</v>
      </c>
      <c r="BW182" s="134">
        <f>IF(ISBLANK(Governance_Clauses_by_Source!BT182),0,$G182)</f>
        <v>0</v>
      </c>
      <c r="BX182" s="134">
        <f>IF(ISBLANK(Governance_Clauses_by_Source!BU182),0,$G182)</f>
        <v>0</v>
      </c>
      <c r="BY182" s="134">
        <f>IF(ISBLANK(Governance_Clauses_by_Source!BV182),0,$G182)</f>
        <v>0</v>
      </c>
      <c r="BZ182" s="134">
        <f>IF(ISBLANK(Governance_Clauses_by_Source!BW182),0,$G182)</f>
        <v>0</v>
      </c>
      <c r="CA182" s="134">
        <f>IF(ISBLANK(Governance_Clauses_by_Source!BX182),0,$G182)</f>
        <v>0</v>
      </c>
      <c r="CB182" s="134">
        <f>IF(ISBLANK(Governance_Clauses_by_Source!BY182),0,$G182)</f>
        <v>0</v>
      </c>
      <c r="CC182" s="134">
        <f>IF(ISBLANK(Governance_Clauses_by_Source!BZ182),0,$G182)</f>
        <v>0</v>
      </c>
      <c r="CD182" s="134">
        <f>IF(ISBLANK(Governance_Clauses_by_Source!CA182),0,$G182)</f>
        <v>0</v>
      </c>
      <c r="CE182" s="134">
        <f>IF(ISBLANK(Governance_Clauses_by_Source!CB182),0,$G182)</f>
        <v>0</v>
      </c>
      <c r="CF182" s="134">
        <f>IF(ISBLANK(Governance_Clauses_by_Source!CC182),0,$G182)</f>
        <v>0</v>
      </c>
      <c r="CG182" s="134">
        <f>IF(ISBLANK(Governance_Clauses_by_Source!CD182),0,$G182)</f>
        <v>0</v>
      </c>
      <c r="CH182" s="134">
        <f>IF(ISBLANK(Governance_Clauses_by_Source!CE182),0,$G182)</f>
        <v>0</v>
      </c>
      <c r="CI182" s="134">
        <f>IF(ISBLANK(Governance_Clauses_by_Source!CF182),0,$G182)</f>
        <v>0</v>
      </c>
      <c r="CJ182" s="134">
        <f>IF(ISBLANK(Governance_Clauses_by_Source!CG182),0,$G182)</f>
        <v>0</v>
      </c>
      <c r="CK182" s="134">
        <f>IF(ISBLANK(Governance_Clauses_by_Source!CH182),0,$G182)</f>
        <v>0</v>
      </c>
      <c r="CL182" s="134">
        <f>IF(ISBLANK(Governance_Clauses_by_Source!CI182),0,$G182)</f>
        <v>0</v>
      </c>
      <c r="CM182" s="134">
        <f>IF(ISBLANK(Governance_Clauses_by_Source!CJ182),0,$G182)</f>
        <v>0</v>
      </c>
      <c r="CN182" s="134">
        <f>IF(ISBLANK(Governance_Clauses_by_Source!CK182),0,$G182)</f>
        <v>0</v>
      </c>
      <c r="CO182" s="134">
        <f>IF(ISBLANK(Governance_Clauses_by_Source!CL182),0,$G182)</f>
        <v>0</v>
      </c>
      <c r="CP182" s="134">
        <f>IF(ISBLANK(Governance_Clauses_by_Source!CM182),0,$G182)</f>
        <v>0</v>
      </c>
      <c r="CQ182" s="151">
        <f>IF(ISBLANK(Governance_Clauses_by_Source!CN182),0,$G182)</f>
        <v>0</v>
      </c>
    </row>
    <row r="183" spans="1:95">
      <c r="A183" s="2" t="s">
        <v>281</v>
      </c>
      <c r="B183" s="2" t="s">
        <v>565</v>
      </c>
      <c r="C183" s="2" t="s">
        <v>363</v>
      </c>
      <c r="D183" s="2" t="s">
        <v>354</v>
      </c>
      <c r="E183" s="2">
        <f t="shared" si="21"/>
        <v>1</v>
      </c>
      <c r="F183" s="2">
        <v>5</v>
      </c>
      <c r="G183" s="2">
        <f t="shared" si="20"/>
        <v>0.12738853503184713</v>
      </c>
      <c r="H183" s="3" t="s">
        <v>547</v>
      </c>
      <c r="I183" s="120">
        <f>IF(ISBLANK(Governance_Clauses_by_Source!F183),0,G183)</f>
        <v>0</v>
      </c>
      <c r="J183" s="134">
        <f>IF(ISBLANK(Governance_Clauses_by_Source!G183),0,$G183)</f>
        <v>0</v>
      </c>
      <c r="K183" s="134">
        <f>IF(ISBLANK(Governance_Clauses_by_Source!H183),0,$G183)</f>
        <v>0</v>
      </c>
      <c r="L183" s="134">
        <f>IF(ISBLANK(Governance_Clauses_by_Source!I183),0,$G183)</f>
        <v>0</v>
      </c>
      <c r="M183" s="134">
        <f>IF(ISBLANK(Governance_Clauses_by_Source!J183),0,$G183)</f>
        <v>0</v>
      </c>
      <c r="N183" s="134">
        <f>IF(ISBLANK(Governance_Clauses_by_Source!K183),0,$G183)</f>
        <v>0</v>
      </c>
      <c r="O183" s="134">
        <f>IF(ISBLANK(Governance_Clauses_by_Source!L183),0,$G183)</f>
        <v>0</v>
      </c>
      <c r="P183" s="134">
        <f>IF(ISBLANK(Governance_Clauses_by_Source!M183),0,$G183)</f>
        <v>0</v>
      </c>
      <c r="Q183" s="134">
        <f>IF(ISBLANK(Governance_Clauses_by_Source!N183),0,$G183)*1.5*0.5</f>
        <v>9.5541401273885357E-2</v>
      </c>
      <c r="R183" s="134">
        <f>IF(ISBLANK(Governance_Clauses_by_Source!O183),0,$G183)</f>
        <v>0</v>
      </c>
      <c r="S183" s="134">
        <f>IF(ISBLANK(Governance_Clauses_by_Source!P183),0,$G183)</f>
        <v>0</v>
      </c>
      <c r="T183" s="134">
        <f>IF(ISBLANK(Governance_Clauses_by_Source!Q183),0,$G183)</f>
        <v>0</v>
      </c>
      <c r="U183" s="134">
        <f>IF(ISBLANK(Governance_Clauses_by_Source!R183),0,$G183)</f>
        <v>0</v>
      </c>
      <c r="V183" s="134">
        <f>IF(ISBLANK(Governance_Clauses_by_Source!S183),0,$G183)</f>
        <v>0</v>
      </c>
      <c r="W183" s="134">
        <f>IF(ISBLANK(Governance_Clauses_by_Source!T183),0,$G183)</f>
        <v>0</v>
      </c>
      <c r="X183" s="134">
        <f>IF(ISBLANK(Governance_Clauses_by_Source!U183),0,$G183)</f>
        <v>0</v>
      </c>
      <c r="Y183" s="134">
        <f>IF(ISBLANK(Governance_Clauses_by_Source!V183),0,$G183)</f>
        <v>0</v>
      </c>
      <c r="Z183" s="134">
        <f>IF(ISBLANK(Governance_Clauses_by_Source!W183),0,$G183)</f>
        <v>0</v>
      </c>
      <c r="AA183" s="134">
        <f>IF(ISBLANK(Governance_Clauses_by_Source!X183),0,$G183)</f>
        <v>0</v>
      </c>
      <c r="AB183" s="134">
        <f>IF(ISBLANK(Governance_Clauses_by_Source!Y183),0,$G183)</f>
        <v>0</v>
      </c>
      <c r="AC183" s="134">
        <f>IF(ISBLANK(Governance_Clauses_by_Source!Z183),0,$G183)</f>
        <v>0</v>
      </c>
      <c r="AD183" s="134">
        <f>IF(ISBLANK(Governance_Clauses_by_Source!AA183),0,$G183)</f>
        <v>0</v>
      </c>
      <c r="AE183" s="134">
        <f>IF(ISBLANK(Governance_Clauses_by_Source!AB183),0,$G183)</f>
        <v>0</v>
      </c>
      <c r="AF183" s="134">
        <f>IF(ISBLANK(Governance_Clauses_by_Source!AC183),0,$G183)</f>
        <v>0</v>
      </c>
      <c r="AG183" s="134">
        <f>IF(ISBLANK(Governance_Clauses_by_Source!AD183),0,$G183)</f>
        <v>0</v>
      </c>
      <c r="AH183" s="134">
        <f>IF(ISBLANK(Governance_Clauses_by_Source!AE183),0,$G183)</f>
        <v>0</v>
      </c>
      <c r="AI183" s="134">
        <f>IF(ISBLANK(Governance_Clauses_by_Source!AF183),0,$G183)</f>
        <v>0</v>
      </c>
      <c r="AJ183" s="134">
        <f>IF(ISBLANK(Governance_Clauses_by_Source!AG183),0,$G183)</f>
        <v>0</v>
      </c>
      <c r="AK183" s="134">
        <f>IF(ISBLANK(Governance_Clauses_by_Source!AH183),0,$G183)</f>
        <v>0</v>
      </c>
      <c r="AL183" s="134">
        <f>IF(ISBLANK(Governance_Clauses_by_Source!AI183),0,$G183)</f>
        <v>0</v>
      </c>
      <c r="AM183" s="134">
        <f>IF(ISBLANK(Governance_Clauses_by_Source!AJ183),0,$G183)</f>
        <v>0</v>
      </c>
      <c r="AN183" s="134">
        <f>IF(ISBLANK(Governance_Clauses_by_Source!AK183),0,$G183)</f>
        <v>0</v>
      </c>
      <c r="AO183" s="134">
        <f>IF(ISBLANK(Governance_Clauses_by_Source!AL183),0,$G183)</f>
        <v>0</v>
      </c>
      <c r="AP183" s="134">
        <f>IF(ISBLANK(Governance_Clauses_by_Source!AM183),0,$G183)</f>
        <v>0</v>
      </c>
      <c r="AQ183" s="134">
        <f>IF(ISBLANK(Governance_Clauses_by_Source!AN183),0,$G183)</f>
        <v>0</v>
      </c>
      <c r="AR183" s="134">
        <f>IF(ISBLANK(Governance_Clauses_by_Source!AO183),0,$G183)</f>
        <v>0</v>
      </c>
      <c r="AS183" s="134">
        <f>IF(ISBLANK(Governance_Clauses_by_Source!AP183),0,$G183)</f>
        <v>0</v>
      </c>
      <c r="AT183" s="134">
        <f>IF(ISBLANK(Governance_Clauses_by_Source!AQ183),0,$G183)</f>
        <v>0</v>
      </c>
      <c r="AU183" s="134">
        <f>IF(ISBLANK(Governance_Clauses_by_Source!AR183),0,$G183)</f>
        <v>0</v>
      </c>
      <c r="AV183" s="134">
        <f>IF(ISBLANK(Governance_Clauses_by_Source!AS183),0,$G183)</f>
        <v>0</v>
      </c>
      <c r="AW183" s="134">
        <f>IF(ISBLANK(Governance_Clauses_by_Source!AT183),0,$G183)</f>
        <v>0</v>
      </c>
      <c r="AX183" s="134">
        <f>IF(ISBLANK(Governance_Clauses_by_Source!AU183),0,$G183)</f>
        <v>0</v>
      </c>
      <c r="AY183" s="134">
        <f>IF(ISBLANK(Governance_Clauses_by_Source!AV183),0,$G183)</f>
        <v>0</v>
      </c>
      <c r="AZ183" s="134">
        <f>IF(ISBLANK(Governance_Clauses_by_Source!AW183),0,$G183)</f>
        <v>0</v>
      </c>
      <c r="BA183" s="134">
        <f>IF(ISBLANK(Governance_Clauses_by_Source!AX183),0,$G183)</f>
        <v>0</v>
      </c>
      <c r="BB183" s="134">
        <f>IF(ISBLANK(Governance_Clauses_by_Source!AY183),0,$G183)</f>
        <v>0</v>
      </c>
      <c r="BC183" s="134">
        <f>IF(ISBLANK(Governance_Clauses_by_Source!AZ183),0,$G183)</f>
        <v>0</v>
      </c>
      <c r="BD183" s="134">
        <f>IF(ISBLANK(Governance_Clauses_by_Source!BA183),0,$G183)</f>
        <v>0</v>
      </c>
      <c r="BE183" s="134">
        <f>IF(ISBLANK(Governance_Clauses_by_Source!BB183),0,$G183)</f>
        <v>0</v>
      </c>
      <c r="BF183" s="134">
        <f>IF(ISBLANK(Governance_Clauses_by_Source!BC183),0,$G183)</f>
        <v>0</v>
      </c>
      <c r="BG183" s="134">
        <f>IF(ISBLANK(Governance_Clauses_by_Source!BD183),0,$G183)</f>
        <v>0</v>
      </c>
      <c r="BH183" s="134">
        <f>IF(ISBLANK(Governance_Clauses_by_Source!BE183),0,$G183)</f>
        <v>0</v>
      </c>
      <c r="BI183" s="134">
        <f>IF(ISBLANK(Governance_Clauses_by_Source!BF183),0,$G183)</f>
        <v>0</v>
      </c>
      <c r="BJ183" s="134">
        <f>IF(ISBLANK(Governance_Clauses_by_Source!BG183),0,$G183)</f>
        <v>0</v>
      </c>
      <c r="BK183" s="134">
        <f>IF(ISBLANK(Governance_Clauses_by_Source!BH183),0,$G183)</f>
        <v>0</v>
      </c>
      <c r="BL183" s="134">
        <f>IF(ISBLANK(Governance_Clauses_by_Source!BI183),0,$G183)</f>
        <v>0</v>
      </c>
      <c r="BM183" s="134">
        <f>IF(ISBLANK(Governance_Clauses_by_Source!BJ183),0,$G183)</f>
        <v>0</v>
      </c>
      <c r="BN183" s="134">
        <f>IF(ISBLANK(Governance_Clauses_by_Source!BK183),0,$G183)</f>
        <v>0</v>
      </c>
      <c r="BO183" s="134">
        <f>IF(ISBLANK(Governance_Clauses_by_Source!BL183),0,$G183)</f>
        <v>0</v>
      </c>
      <c r="BP183" s="134">
        <f>IF(ISBLANK(Governance_Clauses_by_Source!BM183),0,$G183)</f>
        <v>0</v>
      </c>
      <c r="BQ183" s="134">
        <f>IF(ISBLANK(Governance_Clauses_by_Source!BN183),0,$G183)</f>
        <v>0</v>
      </c>
      <c r="BR183" s="134">
        <f>IF(ISBLANK(Governance_Clauses_by_Source!BO183),0,$G183)</f>
        <v>0</v>
      </c>
      <c r="BS183" s="134">
        <f>IF(ISBLANK(Governance_Clauses_by_Source!BP183),0,$G183)</f>
        <v>0</v>
      </c>
      <c r="BT183" s="134">
        <f>IF(ISBLANK(Governance_Clauses_by_Source!BQ183),0,$G183)</f>
        <v>0</v>
      </c>
      <c r="BU183" s="134">
        <f>IF(ISBLANK(Governance_Clauses_by_Source!BR183),0,$G183)</f>
        <v>0</v>
      </c>
      <c r="BV183" s="134">
        <f>IF(ISBLANK(Governance_Clauses_by_Source!BS183),0,$G183)</f>
        <v>0</v>
      </c>
      <c r="BW183" s="134">
        <f>IF(ISBLANK(Governance_Clauses_by_Source!BT183),0,$G183)</f>
        <v>0</v>
      </c>
      <c r="BX183" s="134">
        <f>IF(ISBLANK(Governance_Clauses_by_Source!BU183),0,$G183)</f>
        <v>0</v>
      </c>
      <c r="BY183" s="134">
        <f>IF(ISBLANK(Governance_Clauses_by_Source!BV183),0,$G183)</f>
        <v>0</v>
      </c>
      <c r="BZ183" s="134">
        <f>IF(ISBLANK(Governance_Clauses_by_Source!BW183),0,$G183)</f>
        <v>0</v>
      </c>
      <c r="CA183" s="134">
        <f>IF(ISBLANK(Governance_Clauses_by_Source!BX183),0,$G183)</f>
        <v>0</v>
      </c>
      <c r="CB183" s="134">
        <f>IF(ISBLANK(Governance_Clauses_by_Source!BY183),0,$G183)</f>
        <v>0</v>
      </c>
      <c r="CC183" s="134">
        <f>IF(ISBLANK(Governance_Clauses_by_Source!BZ183),0,$G183)</f>
        <v>0</v>
      </c>
      <c r="CD183" s="134">
        <f>IF(ISBLANK(Governance_Clauses_by_Source!CA183),0,$G183)</f>
        <v>0</v>
      </c>
      <c r="CE183" s="134">
        <f>IF(ISBLANK(Governance_Clauses_by_Source!CB183),0,$G183)</f>
        <v>0</v>
      </c>
      <c r="CF183" s="134">
        <f>IF(ISBLANK(Governance_Clauses_by_Source!CC183),0,$G183)</f>
        <v>0</v>
      </c>
      <c r="CG183" s="134">
        <f>IF(ISBLANK(Governance_Clauses_by_Source!CD183),0,$G183)</f>
        <v>0</v>
      </c>
      <c r="CH183" s="134">
        <f>IF(ISBLANK(Governance_Clauses_by_Source!CE183),0,$G183)</f>
        <v>0</v>
      </c>
      <c r="CI183" s="134">
        <f>IF(ISBLANK(Governance_Clauses_by_Source!CF183),0,$G183)</f>
        <v>0</v>
      </c>
      <c r="CJ183" s="134">
        <f>IF(ISBLANK(Governance_Clauses_by_Source!CG183),0,$G183)</f>
        <v>0</v>
      </c>
      <c r="CK183" s="134">
        <f>IF(ISBLANK(Governance_Clauses_by_Source!CH183),0,$G183)</f>
        <v>0</v>
      </c>
      <c r="CL183" s="134">
        <f>IF(ISBLANK(Governance_Clauses_by_Source!CI183),0,$G183)</f>
        <v>0</v>
      </c>
      <c r="CM183" s="134">
        <f>IF(ISBLANK(Governance_Clauses_by_Source!CJ183),0,$G183)</f>
        <v>0</v>
      </c>
      <c r="CN183" s="134">
        <f>IF(ISBLANK(Governance_Clauses_by_Source!CK183),0,$G183)</f>
        <v>0</v>
      </c>
      <c r="CO183" s="134">
        <f>IF(ISBLANK(Governance_Clauses_by_Source!CL183),0,$G183)</f>
        <v>0</v>
      </c>
      <c r="CP183" s="134">
        <f>IF(ISBLANK(Governance_Clauses_by_Source!CM183),0,$G183)</f>
        <v>0</v>
      </c>
      <c r="CQ183" s="151">
        <f>IF(ISBLANK(Governance_Clauses_by_Source!CN183),0,$G183)</f>
        <v>0</v>
      </c>
    </row>
    <row r="184" spans="1:95">
      <c r="A184" s="2" t="s">
        <v>281</v>
      </c>
      <c r="B184" s="2" t="s">
        <v>565</v>
      </c>
      <c r="C184" s="2" t="s">
        <v>364</v>
      </c>
      <c r="D184" s="2" t="s">
        <v>618</v>
      </c>
      <c r="E184" s="2">
        <f t="shared" si="21"/>
        <v>1</v>
      </c>
      <c r="F184" s="2">
        <v>5</v>
      </c>
      <c r="G184" s="2">
        <f t="shared" si="20"/>
        <v>0.12738853503184713</v>
      </c>
      <c r="H184" s="3" t="s">
        <v>605</v>
      </c>
      <c r="I184" s="120">
        <f>IF(ISBLANK(Governance_Clauses_by_Source!F184),0,G184)</f>
        <v>0</v>
      </c>
      <c r="J184" s="134">
        <f>IF(ISBLANK(Governance_Clauses_by_Source!G184),0,$G184)</f>
        <v>0</v>
      </c>
      <c r="K184" s="134">
        <f>IF(ISBLANK(Governance_Clauses_by_Source!H184),0,$G184)</f>
        <v>0</v>
      </c>
      <c r="L184" s="134">
        <f>IF(ISBLANK(Governance_Clauses_by_Source!I184),0,$G184)</f>
        <v>0</v>
      </c>
      <c r="M184" s="134">
        <f>IF(ISBLANK(Governance_Clauses_by_Source!J184),0,$G184)</f>
        <v>0</v>
      </c>
      <c r="N184" s="134">
        <f>IF(ISBLANK(Governance_Clauses_by_Source!K184),0,$G184)</f>
        <v>0</v>
      </c>
      <c r="O184" s="134">
        <f>IF(ISBLANK(Governance_Clauses_by_Source!L184),0,$G184)</f>
        <v>0</v>
      </c>
      <c r="P184" s="134">
        <f>IF(ISBLANK(Governance_Clauses_by_Source!M184),0,$G184)</f>
        <v>0</v>
      </c>
      <c r="Q184" s="134">
        <f>IF(ISBLANK(Governance_Clauses_by_Source!N184),0,$G184)*0.5*0.5</f>
        <v>3.1847133757961783E-2</v>
      </c>
      <c r="R184" s="134">
        <f>IF(ISBLANK(Governance_Clauses_by_Source!O184),0,$G184)</f>
        <v>0</v>
      </c>
      <c r="S184" s="134">
        <f>IF(ISBLANK(Governance_Clauses_by_Source!P184),0,$G184)</f>
        <v>0</v>
      </c>
      <c r="T184" s="134">
        <f>IF(ISBLANK(Governance_Clauses_by_Source!Q184),0,$G184)</f>
        <v>0</v>
      </c>
      <c r="U184" s="134">
        <f>IF(ISBLANK(Governance_Clauses_by_Source!R184),0,$G184)</f>
        <v>0</v>
      </c>
      <c r="V184" s="134">
        <f>IF(ISBLANK(Governance_Clauses_by_Source!S184),0,$G184)</f>
        <v>0</v>
      </c>
      <c r="W184" s="134">
        <f>IF(ISBLANK(Governance_Clauses_by_Source!T184),0,$G184)</f>
        <v>0</v>
      </c>
      <c r="X184" s="134">
        <f>IF(ISBLANK(Governance_Clauses_by_Source!U184),0,$G184)</f>
        <v>0</v>
      </c>
      <c r="Y184" s="134">
        <f>IF(ISBLANK(Governance_Clauses_by_Source!V184),0,$G184)</f>
        <v>0</v>
      </c>
      <c r="Z184" s="134">
        <f>IF(ISBLANK(Governance_Clauses_by_Source!W184),0,$G184)</f>
        <v>0</v>
      </c>
      <c r="AA184" s="134">
        <f>IF(ISBLANK(Governance_Clauses_by_Source!X184),0,$G184)</f>
        <v>0</v>
      </c>
      <c r="AB184" s="134">
        <f>IF(ISBLANK(Governance_Clauses_by_Source!Y184),0,$G184)</f>
        <v>0</v>
      </c>
      <c r="AC184" s="134">
        <f>IF(ISBLANK(Governance_Clauses_by_Source!Z184),0,$G184)</f>
        <v>0</v>
      </c>
      <c r="AD184" s="134">
        <f>IF(ISBLANK(Governance_Clauses_by_Source!AA184),0,$G184)</f>
        <v>0</v>
      </c>
      <c r="AE184" s="134">
        <f>IF(ISBLANK(Governance_Clauses_by_Source!AB184),0,$G184)</f>
        <v>0</v>
      </c>
      <c r="AF184" s="134">
        <f>IF(ISBLANK(Governance_Clauses_by_Source!AC184),0,$G184)</f>
        <v>0</v>
      </c>
      <c r="AG184" s="134">
        <f>IF(ISBLANK(Governance_Clauses_by_Source!AD184),0,$G184)</f>
        <v>0</v>
      </c>
      <c r="AH184" s="134">
        <f>IF(ISBLANK(Governance_Clauses_by_Source!AE184),0,$G184)</f>
        <v>0</v>
      </c>
      <c r="AI184" s="134">
        <f>IF(ISBLANK(Governance_Clauses_by_Source!AF184),0,$G184)</f>
        <v>0</v>
      </c>
      <c r="AJ184" s="134">
        <f>IF(ISBLANK(Governance_Clauses_by_Source!AG184),0,$G184)</f>
        <v>0</v>
      </c>
      <c r="AK184" s="134">
        <f>IF(ISBLANK(Governance_Clauses_by_Source!AH184),0,$G184)</f>
        <v>0</v>
      </c>
      <c r="AL184" s="134">
        <f>IF(ISBLANK(Governance_Clauses_by_Source!AI184),0,$G184)</f>
        <v>0</v>
      </c>
      <c r="AM184" s="134">
        <f>IF(ISBLANK(Governance_Clauses_by_Source!AJ184),0,$G184)</f>
        <v>0</v>
      </c>
      <c r="AN184" s="134">
        <f>IF(ISBLANK(Governance_Clauses_by_Source!AK184),0,$G184)</f>
        <v>0</v>
      </c>
      <c r="AO184" s="134">
        <f>IF(ISBLANK(Governance_Clauses_by_Source!AL184),0,$G184)</f>
        <v>0</v>
      </c>
      <c r="AP184" s="134">
        <f>IF(ISBLANK(Governance_Clauses_by_Source!AM184),0,$G184)</f>
        <v>0</v>
      </c>
      <c r="AQ184" s="134">
        <f>IF(ISBLANK(Governance_Clauses_by_Source!AN184),0,$G184)</f>
        <v>0</v>
      </c>
      <c r="AR184" s="134">
        <f>IF(ISBLANK(Governance_Clauses_by_Source!AO184),0,$G184)</f>
        <v>0</v>
      </c>
      <c r="AS184" s="134">
        <f>IF(ISBLANK(Governance_Clauses_by_Source!AP184),0,$G184)</f>
        <v>0</v>
      </c>
      <c r="AT184" s="134">
        <f>IF(ISBLANK(Governance_Clauses_by_Source!AQ184),0,$G184)</f>
        <v>0</v>
      </c>
      <c r="AU184" s="134">
        <f>IF(ISBLANK(Governance_Clauses_by_Source!AR184),0,$G184)</f>
        <v>0</v>
      </c>
      <c r="AV184" s="134">
        <f>IF(ISBLANK(Governance_Clauses_by_Source!AS184),0,$G184)</f>
        <v>0</v>
      </c>
      <c r="AW184" s="134">
        <f>IF(ISBLANK(Governance_Clauses_by_Source!AT184),0,$G184)</f>
        <v>0</v>
      </c>
      <c r="AX184" s="134">
        <f>IF(ISBLANK(Governance_Clauses_by_Source!AU184),0,$G184)</f>
        <v>0</v>
      </c>
      <c r="AY184" s="134">
        <f>IF(ISBLANK(Governance_Clauses_by_Source!AV184),0,$G184)</f>
        <v>0</v>
      </c>
      <c r="AZ184" s="134">
        <f>IF(ISBLANK(Governance_Clauses_by_Source!AW184),0,$G184)</f>
        <v>0</v>
      </c>
      <c r="BA184" s="134">
        <f>IF(ISBLANK(Governance_Clauses_by_Source!AX184),0,$G184)</f>
        <v>0</v>
      </c>
      <c r="BB184" s="134">
        <f>IF(ISBLANK(Governance_Clauses_by_Source!AY184),0,$G184)</f>
        <v>0</v>
      </c>
      <c r="BC184" s="134">
        <f>IF(ISBLANK(Governance_Clauses_by_Source!AZ184),0,$G184)</f>
        <v>0</v>
      </c>
      <c r="BD184" s="134">
        <f>IF(ISBLANK(Governance_Clauses_by_Source!BA184),0,$G184)</f>
        <v>0</v>
      </c>
      <c r="BE184" s="134">
        <f>IF(ISBLANK(Governance_Clauses_by_Source!BB184),0,$G184)</f>
        <v>0</v>
      </c>
      <c r="BF184" s="134">
        <f>IF(ISBLANK(Governance_Clauses_by_Source!BC184),0,$G184)</f>
        <v>0</v>
      </c>
      <c r="BG184" s="134">
        <f>IF(ISBLANK(Governance_Clauses_by_Source!BD184),0,$G184)</f>
        <v>0</v>
      </c>
      <c r="BH184" s="134">
        <f>IF(ISBLANK(Governance_Clauses_by_Source!BE184),0,$G184)</f>
        <v>0</v>
      </c>
      <c r="BI184" s="134">
        <f>IF(ISBLANK(Governance_Clauses_by_Source!BF184),0,$G184)</f>
        <v>0</v>
      </c>
      <c r="BJ184" s="134">
        <f>IF(ISBLANK(Governance_Clauses_by_Source!BG184),0,$G184)</f>
        <v>0</v>
      </c>
      <c r="BK184" s="134">
        <f>IF(ISBLANK(Governance_Clauses_by_Source!BH184),0,$G184)</f>
        <v>0</v>
      </c>
      <c r="BL184" s="134">
        <f>IF(ISBLANK(Governance_Clauses_by_Source!BI184),0,$G184)</f>
        <v>0</v>
      </c>
      <c r="BM184" s="134">
        <f>IF(ISBLANK(Governance_Clauses_by_Source!BJ184),0,$G184)</f>
        <v>0</v>
      </c>
      <c r="BN184" s="134">
        <f>IF(ISBLANK(Governance_Clauses_by_Source!BK184),0,$G184)</f>
        <v>0</v>
      </c>
      <c r="BO184" s="134">
        <f>IF(ISBLANK(Governance_Clauses_by_Source!BL184),0,$G184)</f>
        <v>0</v>
      </c>
      <c r="BP184" s="134">
        <f>IF(ISBLANK(Governance_Clauses_by_Source!BM184),0,$G184)</f>
        <v>0</v>
      </c>
      <c r="BQ184" s="134">
        <f>IF(ISBLANK(Governance_Clauses_by_Source!BN184),0,$G184)</f>
        <v>0</v>
      </c>
      <c r="BR184" s="134">
        <f>IF(ISBLANK(Governance_Clauses_by_Source!BO184),0,$G184)</f>
        <v>0</v>
      </c>
      <c r="BS184" s="134">
        <f>IF(ISBLANK(Governance_Clauses_by_Source!BP184),0,$G184)</f>
        <v>0</v>
      </c>
      <c r="BT184" s="134">
        <f>IF(ISBLANK(Governance_Clauses_by_Source!BQ184),0,$G184)</f>
        <v>0</v>
      </c>
      <c r="BU184" s="134">
        <f>IF(ISBLANK(Governance_Clauses_by_Source!BR184),0,$G184)</f>
        <v>0</v>
      </c>
      <c r="BV184" s="134">
        <f>IF(ISBLANK(Governance_Clauses_by_Source!BS184),0,$G184)</f>
        <v>0</v>
      </c>
      <c r="BW184" s="134">
        <f>IF(ISBLANK(Governance_Clauses_by_Source!BT184),0,$G184)</f>
        <v>0</v>
      </c>
      <c r="BX184" s="134">
        <f>IF(ISBLANK(Governance_Clauses_by_Source!BU184),0,$G184)</f>
        <v>0</v>
      </c>
      <c r="BY184" s="134">
        <f>IF(ISBLANK(Governance_Clauses_by_Source!BV184),0,$G184)</f>
        <v>0</v>
      </c>
      <c r="BZ184" s="134">
        <f>IF(ISBLANK(Governance_Clauses_by_Source!BW184),0,$G184)</f>
        <v>0</v>
      </c>
      <c r="CA184" s="134">
        <f>IF(ISBLANK(Governance_Clauses_by_Source!BX184),0,$G184)</f>
        <v>0</v>
      </c>
      <c r="CB184" s="134">
        <f>IF(ISBLANK(Governance_Clauses_by_Source!BY184),0,$G184)</f>
        <v>0</v>
      </c>
      <c r="CC184" s="134">
        <f>IF(ISBLANK(Governance_Clauses_by_Source!BZ184),0,$G184)</f>
        <v>0</v>
      </c>
      <c r="CD184" s="134">
        <f>IF(ISBLANK(Governance_Clauses_by_Source!CA184),0,$G184)</f>
        <v>0</v>
      </c>
      <c r="CE184" s="134">
        <f>IF(ISBLANK(Governance_Clauses_by_Source!CB184),0,$G184)</f>
        <v>0</v>
      </c>
      <c r="CF184" s="134">
        <f>IF(ISBLANK(Governance_Clauses_by_Source!CC184),0,$G184)</f>
        <v>0</v>
      </c>
      <c r="CG184" s="134">
        <f>IF(ISBLANK(Governance_Clauses_by_Source!CD184),0,$G184)</f>
        <v>0</v>
      </c>
      <c r="CH184" s="134">
        <f>IF(ISBLANK(Governance_Clauses_by_Source!CE184),0,$G184)</f>
        <v>0</v>
      </c>
      <c r="CI184" s="134">
        <f>IF(ISBLANK(Governance_Clauses_by_Source!CF184),0,$G184)</f>
        <v>0</v>
      </c>
      <c r="CJ184" s="134">
        <f>IF(ISBLANK(Governance_Clauses_by_Source!CG184),0,$G184)</f>
        <v>0</v>
      </c>
      <c r="CK184" s="134">
        <f>IF(ISBLANK(Governance_Clauses_by_Source!CH184),0,$G184)</f>
        <v>0</v>
      </c>
      <c r="CL184" s="134">
        <f>IF(ISBLANK(Governance_Clauses_by_Source!CI184),0,$G184)</f>
        <v>0</v>
      </c>
      <c r="CM184" s="134">
        <f>IF(ISBLANK(Governance_Clauses_by_Source!CJ184),0,$G184)</f>
        <v>0</v>
      </c>
      <c r="CN184" s="134">
        <f>IF(ISBLANK(Governance_Clauses_by_Source!CK184),0,$G184)</f>
        <v>0</v>
      </c>
      <c r="CO184" s="134">
        <f>IF(ISBLANK(Governance_Clauses_by_Source!CL184),0,$G184)</f>
        <v>0</v>
      </c>
      <c r="CP184" s="134">
        <f>IF(ISBLANK(Governance_Clauses_by_Source!CM184),0,$G184)</f>
        <v>0</v>
      </c>
      <c r="CQ184" s="151">
        <f>IF(ISBLANK(Governance_Clauses_by_Source!CN184),0,$G184)</f>
        <v>0</v>
      </c>
    </row>
    <row r="185" spans="1:95">
      <c r="A185" s="2" t="s">
        <v>281</v>
      </c>
      <c r="B185" s="2" t="s">
        <v>568</v>
      </c>
      <c r="C185" s="2" t="s">
        <v>364</v>
      </c>
      <c r="D185" s="2" t="s">
        <v>618</v>
      </c>
      <c r="E185" s="2">
        <f t="shared" si="21"/>
        <v>1</v>
      </c>
      <c r="F185" s="2">
        <v>4</v>
      </c>
      <c r="G185" s="2">
        <f t="shared" si="20"/>
        <v>0.10191082802547771</v>
      </c>
      <c r="H185" s="3" t="s">
        <v>562</v>
      </c>
      <c r="I185" s="120">
        <f>IF(ISBLANK(Governance_Clauses_by_Source!F185),0,G185)</f>
        <v>0</v>
      </c>
      <c r="J185" s="134">
        <f>IF(ISBLANK(Governance_Clauses_by_Source!G185),0,$G185)</f>
        <v>0</v>
      </c>
      <c r="K185" s="134">
        <f>IF(ISBLANK(Governance_Clauses_by_Source!H185),0,$G185)</f>
        <v>0</v>
      </c>
      <c r="L185" s="134">
        <f>IF(ISBLANK(Governance_Clauses_by_Source!I185),0,$G185)</f>
        <v>0</v>
      </c>
      <c r="M185" s="134">
        <f>IF(ISBLANK(Governance_Clauses_by_Source!J185),0,$G185)</f>
        <v>0</v>
      </c>
      <c r="N185" s="134">
        <f>IF(ISBLANK(Governance_Clauses_by_Source!K185),0,$G185)</f>
        <v>0</v>
      </c>
      <c r="O185" s="134">
        <f>IF(ISBLANK(Governance_Clauses_by_Source!L185),0,$G185)</f>
        <v>0</v>
      </c>
      <c r="P185" s="134">
        <f>IF(ISBLANK(Governance_Clauses_by_Source!M185),0,$G185)</f>
        <v>0</v>
      </c>
      <c r="Q185" s="134">
        <f>IF(ISBLANK(Governance_Clauses_by_Source!N185),0,$G185)*3.5*2</f>
        <v>0.71337579617834401</v>
      </c>
      <c r="R185" s="134">
        <f>IF(ISBLANK(Governance_Clauses_by_Source!O185),0,$G185)</f>
        <v>0</v>
      </c>
      <c r="S185" s="134">
        <f>IF(ISBLANK(Governance_Clauses_by_Source!P185),0,$G185)</f>
        <v>0</v>
      </c>
      <c r="T185" s="134">
        <f>IF(ISBLANK(Governance_Clauses_by_Source!Q185),0,$G185)</f>
        <v>0</v>
      </c>
      <c r="U185" s="134">
        <f>IF(ISBLANK(Governance_Clauses_by_Source!R185),0,$G185)</f>
        <v>0</v>
      </c>
      <c r="V185" s="134">
        <f>IF(ISBLANK(Governance_Clauses_by_Source!S185),0,$G185)</f>
        <v>0</v>
      </c>
      <c r="W185" s="134">
        <f>IF(ISBLANK(Governance_Clauses_by_Source!T185),0,$G185)</f>
        <v>0</v>
      </c>
      <c r="X185" s="134">
        <f>IF(ISBLANK(Governance_Clauses_by_Source!U185),0,$G185)</f>
        <v>0</v>
      </c>
      <c r="Y185" s="134">
        <f>IF(ISBLANK(Governance_Clauses_by_Source!V185),0,$G185)</f>
        <v>0</v>
      </c>
      <c r="Z185" s="134">
        <f>IF(ISBLANK(Governance_Clauses_by_Source!W185),0,$G185)</f>
        <v>0</v>
      </c>
      <c r="AA185" s="134">
        <f>IF(ISBLANK(Governance_Clauses_by_Source!X185),0,$G185)</f>
        <v>0</v>
      </c>
      <c r="AB185" s="134">
        <f>IF(ISBLANK(Governance_Clauses_by_Source!Y185),0,$G185)</f>
        <v>0</v>
      </c>
      <c r="AC185" s="134">
        <f>IF(ISBLANK(Governance_Clauses_by_Source!Z185),0,$G185)</f>
        <v>0</v>
      </c>
      <c r="AD185" s="134">
        <f>IF(ISBLANK(Governance_Clauses_by_Source!AA185),0,$G185)</f>
        <v>0</v>
      </c>
      <c r="AE185" s="134">
        <f>IF(ISBLANK(Governance_Clauses_by_Source!AB185),0,$G185)</f>
        <v>0</v>
      </c>
      <c r="AF185" s="134">
        <f>IF(ISBLANK(Governance_Clauses_by_Source!AC185),0,$G185)</f>
        <v>0</v>
      </c>
      <c r="AG185" s="134">
        <f>IF(ISBLANK(Governance_Clauses_by_Source!AD185),0,$G185)</f>
        <v>0</v>
      </c>
      <c r="AH185" s="134">
        <f>IF(ISBLANK(Governance_Clauses_by_Source!AE185),0,$G185)</f>
        <v>0</v>
      </c>
      <c r="AI185" s="134">
        <f>IF(ISBLANK(Governance_Clauses_by_Source!AF185),0,$G185)</f>
        <v>0</v>
      </c>
      <c r="AJ185" s="134">
        <f>IF(ISBLANK(Governance_Clauses_by_Source!AG185),0,$G185)</f>
        <v>0</v>
      </c>
      <c r="AK185" s="134">
        <f>IF(ISBLANK(Governance_Clauses_by_Source!AH185),0,$G185)</f>
        <v>0</v>
      </c>
      <c r="AL185" s="134">
        <f>IF(ISBLANK(Governance_Clauses_by_Source!AI185),0,$G185)</f>
        <v>0</v>
      </c>
      <c r="AM185" s="134">
        <f>IF(ISBLANK(Governance_Clauses_by_Source!AJ185),0,$G185)</f>
        <v>0</v>
      </c>
      <c r="AN185" s="134">
        <f>IF(ISBLANK(Governance_Clauses_by_Source!AK185),0,$G185)</f>
        <v>0</v>
      </c>
      <c r="AO185" s="134">
        <f>IF(ISBLANK(Governance_Clauses_by_Source!AL185),0,$G185)</f>
        <v>0</v>
      </c>
      <c r="AP185" s="134">
        <f>IF(ISBLANK(Governance_Clauses_by_Source!AM185),0,$G185)</f>
        <v>0</v>
      </c>
      <c r="AQ185" s="134">
        <f>IF(ISBLANK(Governance_Clauses_by_Source!AN185),0,$G185)</f>
        <v>0</v>
      </c>
      <c r="AR185" s="134">
        <f>IF(ISBLANK(Governance_Clauses_by_Source!AO185),0,$G185)</f>
        <v>0</v>
      </c>
      <c r="AS185" s="134">
        <f>IF(ISBLANK(Governance_Clauses_by_Source!AP185),0,$G185)</f>
        <v>0</v>
      </c>
      <c r="AT185" s="134">
        <f>IF(ISBLANK(Governance_Clauses_by_Source!AQ185),0,$G185)</f>
        <v>0</v>
      </c>
      <c r="AU185" s="134">
        <f>IF(ISBLANK(Governance_Clauses_by_Source!AR185),0,$G185)</f>
        <v>0</v>
      </c>
      <c r="AV185" s="134">
        <f>IF(ISBLANK(Governance_Clauses_by_Source!AS185),0,$G185)</f>
        <v>0</v>
      </c>
      <c r="AW185" s="134">
        <f>IF(ISBLANK(Governance_Clauses_by_Source!AT185),0,$G185)</f>
        <v>0</v>
      </c>
      <c r="AX185" s="134">
        <f>IF(ISBLANK(Governance_Clauses_by_Source!AU185),0,$G185)</f>
        <v>0</v>
      </c>
      <c r="AY185" s="134">
        <f>IF(ISBLANK(Governance_Clauses_by_Source!AV185),0,$G185)</f>
        <v>0</v>
      </c>
      <c r="AZ185" s="134">
        <f>IF(ISBLANK(Governance_Clauses_by_Source!AW185),0,$G185)</f>
        <v>0</v>
      </c>
      <c r="BA185" s="134">
        <f>IF(ISBLANK(Governance_Clauses_by_Source!AX185),0,$G185)</f>
        <v>0</v>
      </c>
      <c r="BB185" s="134">
        <f>IF(ISBLANK(Governance_Clauses_by_Source!AY185),0,$G185)</f>
        <v>0</v>
      </c>
      <c r="BC185" s="134">
        <f>IF(ISBLANK(Governance_Clauses_by_Source!AZ185),0,$G185)</f>
        <v>0</v>
      </c>
      <c r="BD185" s="134">
        <f>IF(ISBLANK(Governance_Clauses_by_Source!BA185),0,$G185)</f>
        <v>0</v>
      </c>
      <c r="BE185" s="134">
        <f>IF(ISBLANK(Governance_Clauses_by_Source!BB185),0,$G185)</f>
        <v>0</v>
      </c>
      <c r="BF185" s="134">
        <f>IF(ISBLANK(Governance_Clauses_by_Source!BC185),0,$G185)</f>
        <v>0</v>
      </c>
      <c r="BG185" s="134">
        <f>IF(ISBLANK(Governance_Clauses_by_Source!BD185),0,$G185)</f>
        <v>0</v>
      </c>
      <c r="BH185" s="134">
        <f>IF(ISBLANK(Governance_Clauses_by_Source!BE185),0,$G185)</f>
        <v>0</v>
      </c>
      <c r="BI185" s="134">
        <f>IF(ISBLANK(Governance_Clauses_by_Source!BF185),0,$G185)</f>
        <v>0</v>
      </c>
      <c r="BJ185" s="134">
        <f>IF(ISBLANK(Governance_Clauses_by_Source!BG185),0,$G185)</f>
        <v>0</v>
      </c>
      <c r="BK185" s="134">
        <f>IF(ISBLANK(Governance_Clauses_by_Source!BH185),0,$G185)</f>
        <v>0</v>
      </c>
      <c r="BL185" s="134">
        <f>IF(ISBLANK(Governance_Clauses_by_Source!BI185),0,$G185)</f>
        <v>0</v>
      </c>
      <c r="BM185" s="134">
        <f>IF(ISBLANK(Governance_Clauses_by_Source!BJ185),0,$G185)</f>
        <v>0</v>
      </c>
      <c r="BN185" s="134">
        <f>IF(ISBLANK(Governance_Clauses_by_Source!BK185),0,$G185)</f>
        <v>0</v>
      </c>
      <c r="BO185" s="134">
        <f>IF(ISBLANK(Governance_Clauses_by_Source!BL185),0,$G185)</f>
        <v>0</v>
      </c>
      <c r="BP185" s="134">
        <f>IF(ISBLANK(Governance_Clauses_by_Source!BM185),0,$G185)</f>
        <v>0</v>
      </c>
      <c r="BQ185" s="134">
        <f>IF(ISBLANK(Governance_Clauses_by_Source!BN185),0,$G185)</f>
        <v>0</v>
      </c>
      <c r="BR185" s="134">
        <f>IF(ISBLANK(Governance_Clauses_by_Source!BO185),0,$G185)</f>
        <v>0</v>
      </c>
      <c r="BS185" s="134">
        <f>IF(ISBLANK(Governance_Clauses_by_Source!BP185),0,$G185)</f>
        <v>0</v>
      </c>
      <c r="BT185" s="134">
        <f>IF(ISBLANK(Governance_Clauses_by_Source!BQ185),0,$G185)</f>
        <v>0</v>
      </c>
      <c r="BU185" s="134">
        <f>IF(ISBLANK(Governance_Clauses_by_Source!BR185),0,$G185)</f>
        <v>0</v>
      </c>
      <c r="BV185" s="134">
        <f>IF(ISBLANK(Governance_Clauses_by_Source!BS185),0,$G185)</f>
        <v>0</v>
      </c>
      <c r="BW185" s="134">
        <f>IF(ISBLANK(Governance_Clauses_by_Source!BT185),0,$G185)</f>
        <v>0</v>
      </c>
      <c r="BX185" s="134">
        <f>IF(ISBLANK(Governance_Clauses_by_Source!BU185),0,$G185)</f>
        <v>0</v>
      </c>
      <c r="BY185" s="134">
        <f>IF(ISBLANK(Governance_Clauses_by_Source!BV185),0,$G185)</f>
        <v>0</v>
      </c>
      <c r="BZ185" s="134">
        <f>IF(ISBLANK(Governance_Clauses_by_Source!BW185),0,$G185)</f>
        <v>0</v>
      </c>
      <c r="CA185" s="134">
        <f>IF(ISBLANK(Governance_Clauses_by_Source!BX185),0,$G185)</f>
        <v>0</v>
      </c>
      <c r="CB185" s="134">
        <f>IF(ISBLANK(Governance_Clauses_by_Source!BY185),0,$G185)</f>
        <v>0</v>
      </c>
      <c r="CC185" s="134">
        <f>IF(ISBLANK(Governance_Clauses_by_Source!BZ185),0,$G185)</f>
        <v>0</v>
      </c>
      <c r="CD185" s="134">
        <f>IF(ISBLANK(Governance_Clauses_by_Source!CA185),0,$G185)</f>
        <v>0</v>
      </c>
      <c r="CE185" s="134">
        <f>IF(ISBLANK(Governance_Clauses_by_Source!CB185),0,$G185)</f>
        <v>0</v>
      </c>
      <c r="CF185" s="134">
        <f>IF(ISBLANK(Governance_Clauses_by_Source!CC185),0,$G185)</f>
        <v>0</v>
      </c>
      <c r="CG185" s="134">
        <f>IF(ISBLANK(Governance_Clauses_by_Source!CD185),0,$G185)</f>
        <v>0</v>
      </c>
      <c r="CH185" s="134">
        <f>IF(ISBLANK(Governance_Clauses_by_Source!CE185),0,$G185)</f>
        <v>0</v>
      </c>
      <c r="CI185" s="134">
        <f>IF(ISBLANK(Governance_Clauses_by_Source!CF185),0,$G185)</f>
        <v>0</v>
      </c>
      <c r="CJ185" s="134">
        <f>IF(ISBLANK(Governance_Clauses_by_Source!CG185),0,$G185)</f>
        <v>0</v>
      </c>
      <c r="CK185" s="134">
        <f>IF(ISBLANK(Governance_Clauses_by_Source!CH185),0,$G185)</f>
        <v>0</v>
      </c>
      <c r="CL185" s="134">
        <f>IF(ISBLANK(Governance_Clauses_by_Source!CI185),0,$G185)</f>
        <v>0</v>
      </c>
      <c r="CM185" s="134">
        <f>IF(ISBLANK(Governance_Clauses_by_Source!CJ185),0,$G185)</f>
        <v>0</v>
      </c>
      <c r="CN185" s="134">
        <f>IF(ISBLANK(Governance_Clauses_by_Source!CK185),0,$G185)</f>
        <v>0</v>
      </c>
      <c r="CO185" s="134">
        <f>IF(ISBLANK(Governance_Clauses_by_Source!CL185),0,$G185)</f>
        <v>0</v>
      </c>
      <c r="CP185" s="134">
        <f>IF(ISBLANK(Governance_Clauses_by_Source!CM185),0,$G185)</f>
        <v>0</v>
      </c>
      <c r="CQ185" s="151">
        <f>IF(ISBLANK(Governance_Clauses_by_Source!CN185),0,$G185)</f>
        <v>0</v>
      </c>
    </row>
    <row r="186" spans="1:95">
      <c r="A186" s="2" t="s">
        <v>267</v>
      </c>
      <c r="B186" s="2" t="s">
        <v>567</v>
      </c>
      <c r="C186" s="2" t="s">
        <v>273</v>
      </c>
      <c r="D186" s="2" t="s">
        <v>359</v>
      </c>
      <c r="E186" s="2">
        <f t="shared" si="21"/>
        <v>3</v>
      </c>
      <c r="F186" s="2">
        <v>4</v>
      </c>
      <c r="G186" s="2">
        <f>F186/SUM($F$186:$F$193)*4</f>
        <v>0.42105263157894735</v>
      </c>
      <c r="H186" s="3" t="s">
        <v>355</v>
      </c>
      <c r="I186" s="120">
        <f>IF(ISBLANK(Governance_Clauses_by_Source!F186),0,G186)</f>
        <v>0</v>
      </c>
      <c r="J186" s="134">
        <f>IF(ISBLANK(Governance_Clauses_by_Source!G186),0,$G186)</f>
        <v>0</v>
      </c>
      <c r="K186" s="134">
        <f>IF(ISBLANK(Governance_Clauses_by_Source!H186),0,$G186)</f>
        <v>0</v>
      </c>
      <c r="L186" s="134">
        <f>IF(ISBLANK(Governance_Clauses_by_Source!I186),0,$G186)</f>
        <v>0</v>
      </c>
      <c r="M186" s="134">
        <f>IF(ISBLANK(Governance_Clauses_by_Source!J186),0,$G186)</f>
        <v>0</v>
      </c>
      <c r="N186" s="134">
        <f>IF(ISBLANK(Governance_Clauses_by_Source!K186),0,$G186)</f>
        <v>0</v>
      </c>
      <c r="O186" s="134">
        <f>IF(ISBLANK(Governance_Clauses_by_Source!L186),0,$G186)</f>
        <v>0</v>
      </c>
      <c r="P186" s="134">
        <f>IF(ISBLANK(Governance_Clauses_by_Source!M186),0,$G186)</f>
        <v>0</v>
      </c>
      <c r="Q186" s="134">
        <f>IF(ISBLANK(Governance_Clauses_by_Source!N186),0,$G186)</f>
        <v>0</v>
      </c>
      <c r="R186" s="134">
        <f>IF(ISBLANK(Governance_Clauses_by_Source!O186),0,$G186)</f>
        <v>0</v>
      </c>
      <c r="S186" s="134">
        <f>IF(ISBLANK(Governance_Clauses_by_Source!P186),0,$G186)</f>
        <v>0</v>
      </c>
      <c r="T186" s="134">
        <f>IF(ISBLANK(Governance_Clauses_by_Source!Q186),0,$G186)</f>
        <v>0</v>
      </c>
      <c r="U186" s="134">
        <f>IF(ISBLANK(Governance_Clauses_by_Source!R186),0,$G186)</f>
        <v>0</v>
      </c>
      <c r="V186" s="134">
        <f>IF(ISBLANK(Governance_Clauses_by_Source!S186),0,$G186)</f>
        <v>0</v>
      </c>
      <c r="W186" s="134">
        <f>IF(ISBLANK(Governance_Clauses_by_Source!T186),0,$G186)*2*3</f>
        <v>2.5263157894736841</v>
      </c>
      <c r="X186" s="134">
        <f>IF(ISBLANK(Governance_Clauses_by_Source!U186),0,$G186)</f>
        <v>0</v>
      </c>
      <c r="Y186" s="134">
        <f>IF(ISBLANK(Governance_Clauses_by_Source!V186),0,$G186)</f>
        <v>0</v>
      </c>
      <c r="Z186" s="134">
        <f>IF(ISBLANK(Governance_Clauses_by_Source!W186),0,$G186)</f>
        <v>0</v>
      </c>
      <c r="AA186" s="134">
        <f>IF(ISBLANK(Governance_Clauses_by_Source!X186),0,$G186)</f>
        <v>0</v>
      </c>
      <c r="AB186" s="134">
        <f>IF(ISBLANK(Governance_Clauses_by_Source!Y186),0,$G186)</f>
        <v>0</v>
      </c>
      <c r="AC186" s="134">
        <f>IF(ISBLANK(Governance_Clauses_by_Source!Z186),0,$G186)</f>
        <v>0</v>
      </c>
      <c r="AD186" s="134">
        <f>IF(ISBLANK(Governance_Clauses_by_Source!AA186),0,$G186)</f>
        <v>0</v>
      </c>
      <c r="AE186" s="134">
        <f>IF(ISBLANK(Governance_Clauses_by_Source!AB186),0,$G186)</f>
        <v>0</v>
      </c>
      <c r="AF186" s="134">
        <f>IF(ISBLANK(Governance_Clauses_by_Source!AC186),0,$G186)</f>
        <v>0</v>
      </c>
      <c r="AG186" s="134">
        <f>IF(ISBLANK(Governance_Clauses_by_Source!AD186),0,$G186)</f>
        <v>0</v>
      </c>
      <c r="AH186" s="134">
        <f>IF(ISBLANK(Governance_Clauses_by_Source!AE186),0,$G186)</f>
        <v>0</v>
      </c>
      <c r="AI186" s="134">
        <f>IF(ISBLANK(Governance_Clauses_by_Source!AF186),0,$G186)</f>
        <v>0</v>
      </c>
      <c r="AJ186" s="134">
        <f>IF(ISBLANK(Governance_Clauses_by_Source!AG186),0,$G186)</f>
        <v>0</v>
      </c>
      <c r="AK186" s="134">
        <f>IF(ISBLANK(Governance_Clauses_by_Source!AH186),0,$G186)</f>
        <v>0</v>
      </c>
      <c r="AL186" s="134">
        <f>IF(ISBLANK(Governance_Clauses_by_Source!AI186),0,$G186)</f>
        <v>0</v>
      </c>
      <c r="AM186" s="134">
        <f>IF(ISBLANK(Governance_Clauses_by_Source!AJ186),0,$G186)</f>
        <v>0</v>
      </c>
      <c r="AN186" s="134">
        <f>IF(ISBLANK(Governance_Clauses_by_Source!AK186),0,$G186)</f>
        <v>0</v>
      </c>
      <c r="AO186" s="134">
        <f>IF(ISBLANK(Governance_Clauses_by_Source!AL186),0,$G186)</f>
        <v>0</v>
      </c>
      <c r="AP186" s="134">
        <f>IF(ISBLANK(Governance_Clauses_by_Source!AM186),0,$G186)</f>
        <v>0</v>
      </c>
      <c r="AQ186" s="134">
        <f>IF(ISBLANK(Governance_Clauses_by_Source!AN186),0,$G186)</f>
        <v>0</v>
      </c>
      <c r="AR186" s="134">
        <f>IF(ISBLANK(Governance_Clauses_by_Source!AO186),0,$G186)</f>
        <v>0</v>
      </c>
      <c r="AS186" s="134">
        <f>IF(ISBLANK(Governance_Clauses_by_Source!AP186),0,$G186)</f>
        <v>0</v>
      </c>
      <c r="AT186" s="134">
        <f>IF(ISBLANK(Governance_Clauses_by_Source!AQ186),0,$G186)</f>
        <v>0</v>
      </c>
      <c r="AU186" s="134">
        <f>IF(ISBLANK(Governance_Clauses_by_Source!AR186),0,$G186)</f>
        <v>0</v>
      </c>
      <c r="AV186" s="134">
        <f>IF(ISBLANK(Governance_Clauses_by_Source!AS186),0,$G186)</f>
        <v>0</v>
      </c>
      <c r="AW186" s="134">
        <f>IF(ISBLANK(Governance_Clauses_by_Source!AT186),0,$G186)</f>
        <v>0</v>
      </c>
      <c r="AX186" s="134">
        <f>IF(ISBLANK(Governance_Clauses_by_Source!AU186),0,$G186)</f>
        <v>0</v>
      </c>
      <c r="AY186" s="134">
        <f>IF(ISBLANK(Governance_Clauses_by_Source!AV186),0,$G186)</f>
        <v>0</v>
      </c>
      <c r="AZ186" s="134">
        <f>IF(ISBLANK(Governance_Clauses_by_Source!AW186),0,$G186)</f>
        <v>0</v>
      </c>
      <c r="BA186" s="134">
        <f>IF(ISBLANK(Governance_Clauses_by_Source!AX186),0,$G186)</f>
        <v>0</v>
      </c>
      <c r="BB186" s="134">
        <f>IF(ISBLANK(Governance_Clauses_by_Source!AY186),0,$G186)</f>
        <v>0</v>
      </c>
      <c r="BC186" s="134">
        <f>IF(ISBLANK(Governance_Clauses_by_Source!AZ186),0,$G186)</f>
        <v>0</v>
      </c>
      <c r="BD186" s="134">
        <f>IF(ISBLANK(Governance_Clauses_by_Source!BA186),0,$G186)</f>
        <v>0</v>
      </c>
      <c r="BE186" s="134">
        <f>IF(ISBLANK(Governance_Clauses_by_Source!BB186),0,$G186)</f>
        <v>0</v>
      </c>
      <c r="BF186" s="134">
        <f>IF(ISBLANK(Governance_Clauses_by_Source!BC186),0,$G186)</f>
        <v>0</v>
      </c>
      <c r="BG186" s="134">
        <f>IF(ISBLANK(Governance_Clauses_by_Source!BD186),0,$G186)</f>
        <v>0</v>
      </c>
      <c r="BH186" s="134">
        <f>IF(ISBLANK(Governance_Clauses_by_Source!BE186),0,$G186)</f>
        <v>0</v>
      </c>
      <c r="BI186" s="134">
        <f>IF(ISBLANK(Governance_Clauses_by_Source!BF186),0,$G186)</f>
        <v>0</v>
      </c>
      <c r="BJ186" s="134">
        <f>IF(ISBLANK(Governance_Clauses_by_Source!BG186),0,$G186)</f>
        <v>0</v>
      </c>
      <c r="BK186" s="134">
        <f>IF(ISBLANK(Governance_Clauses_by_Source!BH186),0,$G186)</f>
        <v>0</v>
      </c>
      <c r="BL186" s="134">
        <f>IF(ISBLANK(Governance_Clauses_by_Source!BI186),0,$G186)</f>
        <v>0</v>
      </c>
      <c r="BM186" s="134">
        <f>IF(ISBLANK(Governance_Clauses_by_Source!BJ186),0,$G186)</f>
        <v>0</v>
      </c>
      <c r="BN186" s="134">
        <f>IF(ISBLANK(Governance_Clauses_by_Source!BK186),0,$G186)*2*2</f>
        <v>1.6842105263157894</v>
      </c>
      <c r="BO186" s="134">
        <f>IF(ISBLANK(Governance_Clauses_by_Source!BL186),0,$G186)</f>
        <v>0</v>
      </c>
      <c r="BP186" s="134">
        <f>IF(ISBLANK(Governance_Clauses_by_Source!BM186),0,$G186)</f>
        <v>0</v>
      </c>
      <c r="BQ186" s="134">
        <f>IF(ISBLANK(Governance_Clauses_by_Source!BN186),0,$G186)</f>
        <v>0</v>
      </c>
      <c r="BR186" s="134">
        <f>IF(ISBLANK(Governance_Clauses_by_Source!BO186),0,$G186)</f>
        <v>0</v>
      </c>
      <c r="BS186" s="134">
        <f>IF(ISBLANK(Governance_Clauses_by_Source!BP186),0,$G186)</f>
        <v>0</v>
      </c>
      <c r="BT186" s="134">
        <f>IF(ISBLANK(Governance_Clauses_by_Source!BQ186),0,$G186)</f>
        <v>0</v>
      </c>
      <c r="BU186" s="134">
        <f>IF(ISBLANK(Governance_Clauses_by_Source!BR186),0,$G186)</f>
        <v>0</v>
      </c>
      <c r="BV186" s="134">
        <f>IF(ISBLANK(Governance_Clauses_by_Source!BS186),0,$G186)</f>
        <v>0</v>
      </c>
      <c r="BW186" s="134">
        <f>IF(ISBLANK(Governance_Clauses_by_Source!BT186),0,$G186)</f>
        <v>0</v>
      </c>
      <c r="BX186" s="134">
        <f>IF(ISBLANK(Governance_Clauses_by_Source!BU186),0,$G186)</f>
        <v>0</v>
      </c>
      <c r="BY186" s="134">
        <f>IF(ISBLANK(Governance_Clauses_by_Source!BV186),0,$G186)</f>
        <v>0</v>
      </c>
      <c r="BZ186" s="134">
        <f>IF(ISBLANK(Governance_Clauses_by_Source!BW186),0,$G186)</f>
        <v>0</v>
      </c>
      <c r="CA186" s="134">
        <f>IF(ISBLANK(Governance_Clauses_by_Source!BX186),0,$G186)</f>
        <v>0</v>
      </c>
      <c r="CB186" s="134">
        <f>IF(ISBLANK(Governance_Clauses_by_Source!BY186),0,$G186)</f>
        <v>0</v>
      </c>
      <c r="CC186" s="134">
        <f>IF(ISBLANK(Governance_Clauses_by_Source!BZ186),0,$G186)</f>
        <v>0</v>
      </c>
      <c r="CD186" s="134">
        <f>IF(ISBLANK(Governance_Clauses_by_Source!CA186),0,$G186)</f>
        <v>0</v>
      </c>
      <c r="CE186" s="134">
        <f>IF(ISBLANK(Governance_Clauses_by_Source!CB186),0,$G186)*2*2</f>
        <v>1.6842105263157894</v>
      </c>
      <c r="CF186" s="134">
        <f>IF(ISBLANK(Governance_Clauses_by_Source!CC186),0,$G186)</f>
        <v>0</v>
      </c>
      <c r="CG186" s="134">
        <f>IF(ISBLANK(Governance_Clauses_by_Source!CD186),0,$G186)</f>
        <v>0</v>
      </c>
      <c r="CH186" s="134">
        <f>IF(ISBLANK(Governance_Clauses_by_Source!CE186),0,$G186)</f>
        <v>0</v>
      </c>
      <c r="CI186" s="134">
        <f>IF(ISBLANK(Governance_Clauses_by_Source!CF186),0,$G186)</f>
        <v>0</v>
      </c>
      <c r="CJ186" s="134">
        <f>IF(ISBLANK(Governance_Clauses_by_Source!CG186),0,$G186)</f>
        <v>0</v>
      </c>
      <c r="CK186" s="134">
        <f>IF(ISBLANK(Governance_Clauses_by_Source!CH186),0,$G186)</f>
        <v>0</v>
      </c>
      <c r="CL186" s="134">
        <f>IF(ISBLANK(Governance_Clauses_by_Source!CI186),0,$G186)</f>
        <v>0</v>
      </c>
      <c r="CM186" s="134">
        <f>IF(ISBLANK(Governance_Clauses_by_Source!CJ186),0,$G186)</f>
        <v>0</v>
      </c>
      <c r="CN186" s="134">
        <f>IF(ISBLANK(Governance_Clauses_by_Source!CK186),0,$G186)</f>
        <v>0</v>
      </c>
      <c r="CO186" s="134">
        <f>IF(ISBLANK(Governance_Clauses_by_Source!CL186),0,$G186)</f>
        <v>0</v>
      </c>
      <c r="CP186" s="134">
        <f>IF(ISBLANK(Governance_Clauses_by_Source!CM186),0,$G186)</f>
        <v>0</v>
      </c>
      <c r="CQ186" s="151">
        <f>IF(ISBLANK(Governance_Clauses_by_Source!CN186),0,$G186)</f>
        <v>0</v>
      </c>
    </row>
    <row r="187" spans="1:95">
      <c r="A187" s="2" t="s">
        <v>267</v>
      </c>
      <c r="B187" s="2" t="s">
        <v>571</v>
      </c>
      <c r="C187" s="2" t="s">
        <v>273</v>
      </c>
      <c r="D187" s="2" t="s">
        <v>354</v>
      </c>
      <c r="E187" s="2">
        <f t="shared" si="21"/>
        <v>3</v>
      </c>
      <c r="F187" s="2">
        <v>5</v>
      </c>
      <c r="G187" s="2">
        <f t="shared" ref="G187:G193" si="22">F187/SUM($F$186:$F$193)*4</f>
        <v>0.52631578947368418</v>
      </c>
      <c r="H187" s="3" t="s">
        <v>1336</v>
      </c>
      <c r="I187" s="120">
        <f>IF(ISBLANK(Governance_Clauses_by_Source!F187),0,G187)</f>
        <v>0</v>
      </c>
      <c r="J187" s="134">
        <f>IF(ISBLANK(Governance_Clauses_by_Source!G187),0,$G187)</f>
        <v>0</v>
      </c>
      <c r="K187" s="134">
        <f>IF(ISBLANK(Governance_Clauses_by_Source!H187),0,$G187)</f>
        <v>0</v>
      </c>
      <c r="L187" s="134">
        <f>IF(ISBLANK(Governance_Clauses_by_Source!I187),0,$G187)</f>
        <v>0</v>
      </c>
      <c r="M187" s="134">
        <f>IF(ISBLANK(Governance_Clauses_by_Source!J187),0,$G187)</f>
        <v>0</v>
      </c>
      <c r="N187" s="134">
        <f>IF(ISBLANK(Governance_Clauses_by_Source!K187),0,$G187)</f>
        <v>0</v>
      </c>
      <c r="O187" s="134">
        <f>IF(ISBLANK(Governance_Clauses_by_Source!L187),0,$G187)</f>
        <v>0</v>
      </c>
      <c r="P187" s="134">
        <f>IF(ISBLANK(Governance_Clauses_by_Source!M187),0,$G187)</f>
        <v>0</v>
      </c>
      <c r="Q187" s="134">
        <f>IF(ISBLANK(Governance_Clauses_by_Source!N187),0,$G187)</f>
        <v>0</v>
      </c>
      <c r="R187" s="134">
        <f>IF(ISBLANK(Governance_Clauses_by_Source!O187),0,$G187)</f>
        <v>0</v>
      </c>
      <c r="S187" s="134">
        <f>IF(ISBLANK(Governance_Clauses_by_Source!P187),0,$G187)</f>
        <v>0</v>
      </c>
      <c r="T187" s="134">
        <f>IF(ISBLANK(Governance_Clauses_by_Source!Q187),0,$G187)</f>
        <v>0</v>
      </c>
      <c r="U187" s="134">
        <f>IF(ISBLANK(Governance_Clauses_by_Source!R187),0,$G187)</f>
        <v>0</v>
      </c>
      <c r="V187" s="134">
        <f>IF(ISBLANK(Governance_Clauses_by_Source!S187),0,$G187)</f>
        <v>0</v>
      </c>
      <c r="W187" s="134">
        <f>IF(ISBLANK(Governance_Clauses_by_Source!T187),0,$G187)*2*3</f>
        <v>3.1578947368421053</v>
      </c>
      <c r="X187" s="134">
        <f>IF(ISBLANK(Governance_Clauses_by_Source!U187),0,$G187)</f>
        <v>0</v>
      </c>
      <c r="Y187" s="134">
        <f>IF(ISBLANK(Governance_Clauses_by_Source!V187),0,$G187)</f>
        <v>0</v>
      </c>
      <c r="Z187" s="134">
        <f>IF(ISBLANK(Governance_Clauses_by_Source!W187),0,$G187)</f>
        <v>0</v>
      </c>
      <c r="AA187" s="134">
        <f>IF(ISBLANK(Governance_Clauses_by_Source!X187),0,$G187)</f>
        <v>0</v>
      </c>
      <c r="AB187" s="134">
        <f>IF(ISBLANK(Governance_Clauses_by_Source!Y187),0,$G187)</f>
        <v>0</v>
      </c>
      <c r="AC187" s="134">
        <f>IF(ISBLANK(Governance_Clauses_by_Source!Z187),0,$G187)</f>
        <v>0</v>
      </c>
      <c r="AD187" s="134">
        <f>IF(ISBLANK(Governance_Clauses_by_Source!AA187),0,$G187)</f>
        <v>0</v>
      </c>
      <c r="AE187" s="134">
        <f>IF(ISBLANK(Governance_Clauses_by_Source!AB187),0,$G187)</f>
        <v>0</v>
      </c>
      <c r="AF187" s="134">
        <f>IF(ISBLANK(Governance_Clauses_by_Source!AC187),0,$G187)</f>
        <v>0</v>
      </c>
      <c r="AG187" s="134">
        <f>IF(ISBLANK(Governance_Clauses_by_Source!AD187),0,$G187)</f>
        <v>0</v>
      </c>
      <c r="AH187" s="134">
        <f>IF(ISBLANK(Governance_Clauses_by_Source!AE187),0,$G187)*2.5*3.5</f>
        <v>4.6052631578947363</v>
      </c>
      <c r="AI187" s="134">
        <f>IF(ISBLANK(Governance_Clauses_by_Source!AF187),0,$G187)</f>
        <v>0</v>
      </c>
      <c r="AJ187" s="134">
        <f>IF(ISBLANK(Governance_Clauses_by_Source!AG187),0,$G187)</f>
        <v>0</v>
      </c>
      <c r="AK187" s="134">
        <f>IF(ISBLANK(Governance_Clauses_by_Source!AH187),0,$G187)</f>
        <v>0</v>
      </c>
      <c r="AL187" s="134">
        <f>IF(ISBLANK(Governance_Clauses_by_Source!AI187),0,$G187)</f>
        <v>0</v>
      </c>
      <c r="AM187" s="134">
        <f>IF(ISBLANK(Governance_Clauses_by_Source!AJ187),0,$G187)</f>
        <v>0</v>
      </c>
      <c r="AN187" s="134">
        <f>IF(ISBLANK(Governance_Clauses_by_Source!AK187),0,$G187)</f>
        <v>0</v>
      </c>
      <c r="AO187" s="134">
        <f>IF(ISBLANK(Governance_Clauses_by_Source!AL187),0,$G187)</f>
        <v>0</v>
      </c>
      <c r="AP187" s="134">
        <f>IF(ISBLANK(Governance_Clauses_by_Source!AM187),0,$G187)</f>
        <v>0</v>
      </c>
      <c r="AQ187" s="134">
        <f>IF(ISBLANK(Governance_Clauses_by_Source!AN187),0,$G187)</f>
        <v>0</v>
      </c>
      <c r="AR187" s="134">
        <f>IF(ISBLANK(Governance_Clauses_by_Source!AO187),0,$G187)</f>
        <v>0</v>
      </c>
      <c r="AS187" s="134">
        <f>IF(ISBLANK(Governance_Clauses_by_Source!AP187),0,$G187)</f>
        <v>0</v>
      </c>
      <c r="AT187" s="134">
        <f>IF(ISBLANK(Governance_Clauses_by_Source!AQ187),0,$G187)</f>
        <v>0</v>
      </c>
      <c r="AU187" s="134">
        <f>IF(ISBLANK(Governance_Clauses_by_Source!AR187),0,$G187)</f>
        <v>0</v>
      </c>
      <c r="AV187" s="134">
        <f>IF(ISBLANK(Governance_Clauses_by_Source!AS187),0,$G187)</f>
        <v>0</v>
      </c>
      <c r="AW187" s="134">
        <f>IF(ISBLANK(Governance_Clauses_by_Source!AT187),0,$G187)</f>
        <v>0</v>
      </c>
      <c r="AX187" s="134">
        <f>IF(ISBLANK(Governance_Clauses_by_Source!AU187),0,$G187)</f>
        <v>0</v>
      </c>
      <c r="AY187" s="134">
        <f>IF(ISBLANK(Governance_Clauses_by_Source!AV187),0,$G187)</f>
        <v>0</v>
      </c>
      <c r="AZ187" s="134">
        <f>IF(ISBLANK(Governance_Clauses_by_Source!AW187),0,$G187)</f>
        <v>0</v>
      </c>
      <c r="BA187" s="134">
        <f>IF(ISBLANK(Governance_Clauses_by_Source!AX187),0,$G187)</f>
        <v>0</v>
      </c>
      <c r="BB187" s="134">
        <f>IF(ISBLANK(Governance_Clauses_by_Source!AY187),0,$G187)</f>
        <v>0</v>
      </c>
      <c r="BC187" s="134">
        <f>IF(ISBLANK(Governance_Clauses_by_Source!AZ187),0,$G187)</f>
        <v>0</v>
      </c>
      <c r="BD187" s="134">
        <f>IF(ISBLANK(Governance_Clauses_by_Source!BA187),0,$G187)</f>
        <v>0</v>
      </c>
      <c r="BE187" s="134">
        <f>IF(ISBLANK(Governance_Clauses_by_Source!BB187),0,$G187)</f>
        <v>0</v>
      </c>
      <c r="BF187" s="134">
        <f>IF(ISBLANK(Governance_Clauses_by_Source!BC187),0,$G187)</f>
        <v>0</v>
      </c>
      <c r="BG187" s="134">
        <f>IF(ISBLANK(Governance_Clauses_by_Source!BD187),0,$G187)</f>
        <v>0</v>
      </c>
      <c r="BH187" s="134">
        <f>IF(ISBLANK(Governance_Clauses_by_Source!BE187),0,$G187)</f>
        <v>0</v>
      </c>
      <c r="BI187" s="134">
        <f>IF(ISBLANK(Governance_Clauses_by_Source!BF187),0,$G187)</f>
        <v>0</v>
      </c>
      <c r="BJ187" s="134">
        <f>IF(ISBLANK(Governance_Clauses_by_Source!BG187),0,$G187)</f>
        <v>0</v>
      </c>
      <c r="BK187" s="134">
        <f>IF(ISBLANK(Governance_Clauses_by_Source!BH187),0,$G187)</f>
        <v>0</v>
      </c>
      <c r="BL187" s="134">
        <f>IF(ISBLANK(Governance_Clauses_by_Source!BI187),0,$G187)</f>
        <v>0</v>
      </c>
      <c r="BM187" s="134">
        <f>IF(ISBLANK(Governance_Clauses_by_Source!BJ187),0,$G187)</f>
        <v>0</v>
      </c>
      <c r="BN187" s="134">
        <f>IF(ISBLANK(Governance_Clauses_by_Source!BK187),0,$G187)</f>
        <v>0</v>
      </c>
      <c r="BO187" s="134">
        <f>IF(ISBLANK(Governance_Clauses_by_Source!BL187),0,$G187)</f>
        <v>0</v>
      </c>
      <c r="BP187" s="134">
        <f>IF(ISBLANK(Governance_Clauses_by_Source!BM187),0,$G187)</f>
        <v>0</v>
      </c>
      <c r="BQ187" s="134">
        <f>IF(ISBLANK(Governance_Clauses_by_Source!BN187),0,$G187)</f>
        <v>0</v>
      </c>
      <c r="BR187" s="134">
        <f>IF(ISBLANK(Governance_Clauses_by_Source!BO187),0,$G187)</f>
        <v>0</v>
      </c>
      <c r="BS187" s="134">
        <f>IF(ISBLANK(Governance_Clauses_by_Source!BP187),0,$G187)</f>
        <v>0</v>
      </c>
      <c r="BT187" s="134">
        <f>IF(ISBLANK(Governance_Clauses_by_Source!BQ187),0,$G187)</f>
        <v>0</v>
      </c>
      <c r="BU187" s="134">
        <f>IF(ISBLANK(Governance_Clauses_by_Source!BR187),0,$G187)</f>
        <v>0</v>
      </c>
      <c r="BV187" s="134">
        <f>IF(ISBLANK(Governance_Clauses_by_Source!BS187),0,$G187)</f>
        <v>0</v>
      </c>
      <c r="BW187" s="134">
        <f>IF(ISBLANK(Governance_Clauses_by_Source!BT187),0,$G187)</f>
        <v>0</v>
      </c>
      <c r="BX187" s="134">
        <f>IF(ISBLANK(Governance_Clauses_by_Source!BU187),0,$G187)</f>
        <v>0</v>
      </c>
      <c r="BY187" s="134">
        <f>IF(ISBLANK(Governance_Clauses_by_Source!BV187),0,$G187)</f>
        <v>0</v>
      </c>
      <c r="BZ187" s="134">
        <f>IF(ISBLANK(Governance_Clauses_by_Source!BW187),0,$G187)</f>
        <v>0</v>
      </c>
      <c r="CA187" s="134">
        <f>IF(ISBLANK(Governance_Clauses_by_Source!BX187),0,$G187)</f>
        <v>0</v>
      </c>
      <c r="CB187" s="134">
        <f>IF(ISBLANK(Governance_Clauses_by_Source!BY187),0,$G187)</f>
        <v>0</v>
      </c>
      <c r="CC187" s="134">
        <f>IF(ISBLANK(Governance_Clauses_by_Source!BZ187),0,$G187)</f>
        <v>0</v>
      </c>
      <c r="CD187" s="134">
        <f>IF(ISBLANK(Governance_Clauses_by_Source!CA187),0,$G187)</f>
        <v>0</v>
      </c>
      <c r="CE187" s="134">
        <f>IF(ISBLANK(Governance_Clauses_by_Source!CB187),0,$G187)*3*4</f>
        <v>6.3157894736842106</v>
      </c>
      <c r="CF187" s="134">
        <f>IF(ISBLANK(Governance_Clauses_by_Source!CC187),0,$G187)</f>
        <v>0</v>
      </c>
      <c r="CG187" s="134">
        <f>IF(ISBLANK(Governance_Clauses_by_Source!CD187),0,$G187)</f>
        <v>0</v>
      </c>
      <c r="CH187" s="134">
        <f>IF(ISBLANK(Governance_Clauses_by_Source!CE187),0,$G187)</f>
        <v>0</v>
      </c>
      <c r="CI187" s="134">
        <f>IF(ISBLANK(Governance_Clauses_by_Source!CF187),0,$G187)</f>
        <v>0</v>
      </c>
      <c r="CJ187" s="134">
        <f>IF(ISBLANK(Governance_Clauses_by_Source!CG187),0,$G187)</f>
        <v>0</v>
      </c>
      <c r="CK187" s="134">
        <f>IF(ISBLANK(Governance_Clauses_by_Source!CH187),0,$G187)</f>
        <v>0</v>
      </c>
      <c r="CL187" s="134">
        <f>IF(ISBLANK(Governance_Clauses_by_Source!CI187),0,$G187)</f>
        <v>0</v>
      </c>
      <c r="CM187" s="134">
        <f>IF(ISBLANK(Governance_Clauses_by_Source!CJ187),0,$G187)</f>
        <v>0</v>
      </c>
      <c r="CN187" s="134">
        <f>IF(ISBLANK(Governance_Clauses_by_Source!CK187),0,$G187)</f>
        <v>0</v>
      </c>
      <c r="CO187" s="134">
        <f>IF(ISBLANK(Governance_Clauses_by_Source!CL187),0,$G187)</f>
        <v>0</v>
      </c>
      <c r="CP187" s="134">
        <f>IF(ISBLANK(Governance_Clauses_by_Source!CM187),0,$G187)</f>
        <v>0</v>
      </c>
      <c r="CQ187" s="151">
        <f>IF(ISBLANK(Governance_Clauses_by_Source!CN187),0,$G187)</f>
        <v>0</v>
      </c>
    </row>
    <row r="188" spans="1:95">
      <c r="A188" s="2" t="s">
        <v>267</v>
      </c>
      <c r="B188" s="2" t="s">
        <v>571</v>
      </c>
      <c r="C188" s="2" t="s">
        <v>273</v>
      </c>
      <c r="D188" s="2" t="s">
        <v>354</v>
      </c>
      <c r="E188" s="2">
        <f t="shared" si="21"/>
        <v>4</v>
      </c>
      <c r="F188" s="2">
        <v>5</v>
      </c>
      <c r="G188" s="2">
        <f t="shared" si="22"/>
        <v>0.52631578947368418</v>
      </c>
      <c r="H188" s="3" t="s">
        <v>437</v>
      </c>
      <c r="I188" s="120">
        <f>IF(ISBLANK(Governance_Clauses_by_Source!F188),0,G188)</f>
        <v>0</v>
      </c>
      <c r="J188" s="134">
        <f>IF(ISBLANK(Governance_Clauses_by_Source!G188),0,$G188)</f>
        <v>0</v>
      </c>
      <c r="K188" s="134">
        <f>IF(ISBLANK(Governance_Clauses_by_Source!H188),0,$G188)</f>
        <v>0</v>
      </c>
      <c r="L188" s="134">
        <f>IF(ISBLANK(Governance_Clauses_by_Source!I188),0,$G188)</f>
        <v>0</v>
      </c>
      <c r="M188" s="134">
        <f>IF(ISBLANK(Governance_Clauses_by_Source!J188),0,$G188)</f>
        <v>0</v>
      </c>
      <c r="N188" s="134">
        <f>IF(ISBLANK(Governance_Clauses_by_Source!K188),0,$G188)</f>
        <v>0</v>
      </c>
      <c r="O188" s="134">
        <f>IF(ISBLANK(Governance_Clauses_by_Source!L188),0,$G188)</f>
        <v>0</v>
      </c>
      <c r="P188" s="134">
        <f>IF(ISBLANK(Governance_Clauses_by_Source!M188),0,$G188)</f>
        <v>0</v>
      </c>
      <c r="Q188" s="134">
        <f>IF(ISBLANK(Governance_Clauses_by_Source!N188),0,$G188)*0.5*1</f>
        <v>0.26315789473684209</v>
      </c>
      <c r="R188" s="134">
        <f>IF(ISBLANK(Governance_Clauses_by_Source!O188),0,$G188)</f>
        <v>0</v>
      </c>
      <c r="S188" s="134">
        <f>IF(ISBLANK(Governance_Clauses_by_Source!P188),0,$G188)</f>
        <v>0</v>
      </c>
      <c r="T188" s="134">
        <f>IF(ISBLANK(Governance_Clauses_by_Source!Q188),0,$G188)</f>
        <v>0</v>
      </c>
      <c r="U188" s="134">
        <f>IF(ISBLANK(Governance_Clauses_by_Source!R188),0,$G188)</f>
        <v>0</v>
      </c>
      <c r="V188" s="134">
        <f>IF(ISBLANK(Governance_Clauses_by_Source!S188),0,$G188)</f>
        <v>0</v>
      </c>
      <c r="W188" s="134">
        <f>IF(ISBLANK(Governance_Clauses_by_Source!T188),0,$G188)*3*3</f>
        <v>4.7368421052631575</v>
      </c>
      <c r="X188" s="134">
        <f>IF(ISBLANK(Governance_Clauses_by_Source!U188),0,$G188)</f>
        <v>0</v>
      </c>
      <c r="Y188" s="134">
        <f>IF(ISBLANK(Governance_Clauses_by_Source!V188),0,$G188)</f>
        <v>0</v>
      </c>
      <c r="Z188" s="134">
        <f>IF(ISBLANK(Governance_Clauses_by_Source!W188),0,$G188)</f>
        <v>0</v>
      </c>
      <c r="AA188" s="134">
        <f>IF(ISBLANK(Governance_Clauses_by_Source!X188),0,$G188)</f>
        <v>0</v>
      </c>
      <c r="AB188" s="134">
        <f>IF(ISBLANK(Governance_Clauses_by_Source!Y188),0,$G188)</f>
        <v>0</v>
      </c>
      <c r="AC188" s="134">
        <f>IF(ISBLANK(Governance_Clauses_by_Source!Z188),0,$G188)</f>
        <v>0</v>
      </c>
      <c r="AD188" s="134">
        <f>IF(ISBLANK(Governance_Clauses_by_Source!AA188),0,$G188)</f>
        <v>0</v>
      </c>
      <c r="AE188" s="134">
        <f>IF(ISBLANK(Governance_Clauses_by_Source!AB188),0,$G188)</f>
        <v>0</v>
      </c>
      <c r="AF188" s="134">
        <f>IF(ISBLANK(Governance_Clauses_by_Source!AC188),0,$G188)</f>
        <v>0</v>
      </c>
      <c r="AG188" s="134">
        <f>IF(ISBLANK(Governance_Clauses_by_Source!AD188),0,$G188)</f>
        <v>0</v>
      </c>
      <c r="AH188" s="134">
        <f>IF(ISBLANK(Governance_Clauses_by_Source!AE188),0,$G188)</f>
        <v>0</v>
      </c>
      <c r="AI188" s="134">
        <f>IF(ISBLANK(Governance_Clauses_by_Source!AF188),0,$G188)</f>
        <v>0</v>
      </c>
      <c r="AJ188" s="134">
        <f>IF(ISBLANK(Governance_Clauses_by_Source!AG188),0,$G188)</f>
        <v>0</v>
      </c>
      <c r="AK188" s="134">
        <f>IF(ISBLANK(Governance_Clauses_by_Source!AH188),0,$G188)</f>
        <v>0</v>
      </c>
      <c r="AL188" s="134">
        <f>IF(ISBLANK(Governance_Clauses_by_Source!AI188),0,$G188)</f>
        <v>0</v>
      </c>
      <c r="AM188" s="134">
        <f>IF(ISBLANK(Governance_Clauses_by_Source!AJ188),0,$G188)</f>
        <v>0</v>
      </c>
      <c r="AN188" s="134">
        <f>IF(ISBLANK(Governance_Clauses_by_Source!AK188),0,$G188)</f>
        <v>0</v>
      </c>
      <c r="AO188" s="134">
        <f>IF(ISBLANK(Governance_Clauses_by_Source!AL188),0,$G188)</f>
        <v>0</v>
      </c>
      <c r="AP188" s="134">
        <f>IF(ISBLANK(Governance_Clauses_by_Source!AM188),0,$G188)</f>
        <v>0</v>
      </c>
      <c r="AQ188" s="134">
        <f>IF(ISBLANK(Governance_Clauses_by_Source!AN188),0,$G188)</f>
        <v>0</v>
      </c>
      <c r="AR188" s="134">
        <f>IF(ISBLANK(Governance_Clauses_by_Source!AO188),0,$G188)</f>
        <v>0</v>
      </c>
      <c r="AS188" s="134">
        <f>IF(ISBLANK(Governance_Clauses_by_Source!AP188),0,$G188)</f>
        <v>0</v>
      </c>
      <c r="AT188" s="134">
        <f>IF(ISBLANK(Governance_Clauses_by_Source!AQ188),0,$G188)</f>
        <v>0</v>
      </c>
      <c r="AU188" s="134">
        <f>IF(ISBLANK(Governance_Clauses_by_Source!AR188),0,$G188)</f>
        <v>0</v>
      </c>
      <c r="AV188" s="134">
        <f>IF(ISBLANK(Governance_Clauses_by_Source!AS188),0,$G188)</f>
        <v>0</v>
      </c>
      <c r="AW188" s="134">
        <f>IF(ISBLANK(Governance_Clauses_by_Source!AT188),0,$G188)</f>
        <v>0</v>
      </c>
      <c r="AX188" s="134">
        <f>IF(ISBLANK(Governance_Clauses_by_Source!AU188),0,$G188)</f>
        <v>0</v>
      </c>
      <c r="AY188" s="134">
        <f>IF(ISBLANK(Governance_Clauses_by_Source!AV188),0,$G188)</f>
        <v>0</v>
      </c>
      <c r="AZ188" s="134">
        <f>IF(ISBLANK(Governance_Clauses_by_Source!AW188),0,$G188)</f>
        <v>0</v>
      </c>
      <c r="BA188" s="134">
        <f>IF(ISBLANK(Governance_Clauses_by_Source!AX188),0,$G188)</f>
        <v>0</v>
      </c>
      <c r="BB188" s="134">
        <f>IF(ISBLANK(Governance_Clauses_by_Source!AY188),0,$G188)</f>
        <v>0</v>
      </c>
      <c r="BC188" s="134">
        <f>IF(ISBLANK(Governance_Clauses_by_Source!AZ188),0,$G188)</f>
        <v>0</v>
      </c>
      <c r="BD188" s="134">
        <f>IF(ISBLANK(Governance_Clauses_by_Source!BA188),0,$G188)</f>
        <v>0</v>
      </c>
      <c r="BE188" s="134">
        <f>IF(ISBLANK(Governance_Clauses_by_Source!BB188),0,$G188)</f>
        <v>0</v>
      </c>
      <c r="BF188" s="134">
        <f>IF(ISBLANK(Governance_Clauses_by_Source!BC188),0,$G188)</f>
        <v>0</v>
      </c>
      <c r="BG188" s="134">
        <f>IF(ISBLANK(Governance_Clauses_by_Source!BD188),0,$G188)</f>
        <v>0</v>
      </c>
      <c r="BH188" s="134">
        <f>IF(ISBLANK(Governance_Clauses_by_Source!BE188),0,$G188)</f>
        <v>0</v>
      </c>
      <c r="BI188" s="134">
        <f>IF(ISBLANK(Governance_Clauses_by_Source!BF188),0,$G188)</f>
        <v>0</v>
      </c>
      <c r="BJ188" s="134">
        <f>IF(ISBLANK(Governance_Clauses_by_Source!BG188),0,$G188)</f>
        <v>0</v>
      </c>
      <c r="BK188" s="134">
        <f>IF(ISBLANK(Governance_Clauses_by_Source!BH188),0,$G188)</f>
        <v>0</v>
      </c>
      <c r="BL188" s="134">
        <f>IF(ISBLANK(Governance_Clauses_by_Source!BI188),0,$G188)</f>
        <v>0</v>
      </c>
      <c r="BM188" s="134">
        <f>IF(ISBLANK(Governance_Clauses_by_Source!BJ188),0,$G188)</f>
        <v>0</v>
      </c>
      <c r="BN188" s="134">
        <f>IF(ISBLANK(Governance_Clauses_by_Source!BK188),0,$G188)</f>
        <v>0</v>
      </c>
      <c r="BO188" s="134">
        <f>IF(ISBLANK(Governance_Clauses_by_Source!BL188),0,$G188)</f>
        <v>0</v>
      </c>
      <c r="BP188" s="134">
        <f>IF(ISBLANK(Governance_Clauses_by_Source!BM188),0,$G188)</f>
        <v>0</v>
      </c>
      <c r="BQ188" s="134">
        <f>IF(ISBLANK(Governance_Clauses_by_Source!BN188),0,$G188)</f>
        <v>0</v>
      </c>
      <c r="BR188" s="134">
        <f>IF(ISBLANK(Governance_Clauses_by_Source!BO188),0,$G188)</f>
        <v>0</v>
      </c>
      <c r="BS188" s="134">
        <f>IF(ISBLANK(Governance_Clauses_by_Source!BP188),0,$G188)*2*2</f>
        <v>2.1052631578947367</v>
      </c>
      <c r="BT188" s="134">
        <f>IF(ISBLANK(Governance_Clauses_by_Source!BQ188),0,$G188)</f>
        <v>0</v>
      </c>
      <c r="BU188" s="134">
        <f>IF(ISBLANK(Governance_Clauses_by_Source!BR188),0,$G188)</f>
        <v>0</v>
      </c>
      <c r="BV188" s="134">
        <f>IF(ISBLANK(Governance_Clauses_by_Source!BS188),0,$G188)</f>
        <v>0</v>
      </c>
      <c r="BW188" s="134">
        <f>IF(ISBLANK(Governance_Clauses_by_Source!BT188),0,$G188)</f>
        <v>0</v>
      </c>
      <c r="BX188" s="134">
        <f>IF(ISBLANK(Governance_Clauses_by_Source!BU188),0,$G188)</f>
        <v>0</v>
      </c>
      <c r="BY188" s="134">
        <f>IF(ISBLANK(Governance_Clauses_by_Source!BV188),0,$G188)</f>
        <v>0</v>
      </c>
      <c r="BZ188" s="134">
        <f>IF(ISBLANK(Governance_Clauses_by_Source!BW188),0,$G188)</f>
        <v>0</v>
      </c>
      <c r="CA188" s="134">
        <f>IF(ISBLANK(Governance_Clauses_by_Source!BX188),0,$G188)</f>
        <v>0</v>
      </c>
      <c r="CB188" s="134">
        <f>IF(ISBLANK(Governance_Clauses_by_Source!BY188),0,$G188)</f>
        <v>0</v>
      </c>
      <c r="CC188" s="134">
        <f>IF(ISBLANK(Governance_Clauses_by_Source!BZ188),0,$G188)</f>
        <v>0</v>
      </c>
      <c r="CD188" s="134">
        <f>IF(ISBLANK(Governance_Clauses_by_Source!CA188),0,$G188)</f>
        <v>0</v>
      </c>
      <c r="CE188" s="134">
        <f>IF(ISBLANK(Governance_Clauses_by_Source!CB188),0,$G188)*2.5*2.5</f>
        <v>3.2894736842105261</v>
      </c>
      <c r="CF188" s="134">
        <f>IF(ISBLANK(Governance_Clauses_by_Source!CC188),0,$G188)</f>
        <v>0</v>
      </c>
      <c r="CG188" s="134">
        <f>IF(ISBLANK(Governance_Clauses_by_Source!CD188),0,$G188)</f>
        <v>0</v>
      </c>
      <c r="CH188" s="134">
        <f>IF(ISBLANK(Governance_Clauses_by_Source!CE188),0,$G188)</f>
        <v>0</v>
      </c>
      <c r="CI188" s="134">
        <f>IF(ISBLANK(Governance_Clauses_by_Source!CF188),0,$G188)</f>
        <v>0</v>
      </c>
      <c r="CJ188" s="134">
        <f>IF(ISBLANK(Governance_Clauses_by_Source!CG188),0,$G188)</f>
        <v>0</v>
      </c>
      <c r="CK188" s="134">
        <f>IF(ISBLANK(Governance_Clauses_by_Source!CH188),0,$G188)</f>
        <v>0</v>
      </c>
      <c r="CL188" s="134">
        <f>IF(ISBLANK(Governance_Clauses_by_Source!CI188),0,$G188)</f>
        <v>0</v>
      </c>
      <c r="CM188" s="134">
        <f>IF(ISBLANK(Governance_Clauses_by_Source!CJ188),0,$G188)</f>
        <v>0</v>
      </c>
      <c r="CN188" s="134">
        <f>IF(ISBLANK(Governance_Clauses_by_Source!CK188),0,$G188)</f>
        <v>0</v>
      </c>
      <c r="CO188" s="134">
        <f>IF(ISBLANK(Governance_Clauses_by_Source!CL188),0,$G188)</f>
        <v>0</v>
      </c>
      <c r="CP188" s="134">
        <f>IF(ISBLANK(Governance_Clauses_by_Source!CM188),0,$G188)</f>
        <v>0</v>
      </c>
      <c r="CQ188" s="151">
        <f>IF(ISBLANK(Governance_Clauses_by_Source!CN188),0,$G188)</f>
        <v>0</v>
      </c>
    </row>
    <row r="189" spans="1:95">
      <c r="A189" s="2" t="s">
        <v>267</v>
      </c>
      <c r="B189" s="2" t="s">
        <v>567</v>
      </c>
      <c r="C189" s="2" t="s">
        <v>273</v>
      </c>
      <c r="D189" s="2" t="s">
        <v>354</v>
      </c>
      <c r="E189" s="2">
        <f t="shared" si="21"/>
        <v>3</v>
      </c>
      <c r="F189" s="2">
        <v>5</v>
      </c>
      <c r="G189" s="2">
        <f t="shared" si="22"/>
        <v>0.52631578947368418</v>
      </c>
      <c r="H189" s="66" t="s">
        <v>1339</v>
      </c>
      <c r="I189" s="120">
        <f>IF(ISBLANK(Governance_Clauses_by_Source!F189),0,G189)</f>
        <v>0</v>
      </c>
      <c r="J189" s="134">
        <f>IF(ISBLANK(Governance_Clauses_by_Source!G189),0,$G189)</f>
        <v>0</v>
      </c>
      <c r="K189" s="134">
        <f>IF(ISBLANK(Governance_Clauses_by_Source!H189),0,$G189)</f>
        <v>0</v>
      </c>
      <c r="L189" s="134">
        <f>IF(ISBLANK(Governance_Clauses_by_Source!I189),0,$G189)</f>
        <v>0</v>
      </c>
      <c r="M189" s="134">
        <f>IF(ISBLANK(Governance_Clauses_by_Source!J189),0,$G189)</f>
        <v>0</v>
      </c>
      <c r="N189" s="134">
        <f>IF(ISBLANK(Governance_Clauses_by_Source!K189),0,$G189)</f>
        <v>0</v>
      </c>
      <c r="O189" s="134">
        <f>IF(ISBLANK(Governance_Clauses_by_Source!L189),0,$G189)</f>
        <v>0</v>
      </c>
      <c r="P189" s="134">
        <f>IF(ISBLANK(Governance_Clauses_by_Source!M189),0,$G189)</f>
        <v>0</v>
      </c>
      <c r="Q189" s="134">
        <f>IF(ISBLANK(Governance_Clauses_by_Source!N189),0,$G189)</f>
        <v>0</v>
      </c>
      <c r="R189" s="134">
        <f>IF(ISBLANK(Governance_Clauses_by_Source!O189),0,$G189)</f>
        <v>0</v>
      </c>
      <c r="S189" s="134">
        <f>IF(ISBLANK(Governance_Clauses_by_Source!P189),0,$G189)</f>
        <v>0</v>
      </c>
      <c r="T189" s="134">
        <f>IF(ISBLANK(Governance_Clauses_by_Source!Q189),0,$G189)</f>
        <v>0</v>
      </c>
      <c r="U189" s="134">
        <f>IF(ISBLANK(Governance_Clauses_by_Source!R189),0,$G189)</f>
        <v>0</v>
      </c>
      <c r="V189" s="134">
        <f>IF(ISBLANK(Governance_Clauses_by_Source!S189),0,$G189)</f>
        <v>0</v>
      </c>
      <c r="W189" s="134">
        <f>IF(ISBLANK(Governance_Clauses_by_Source!T189),0,$G189)</f>
        <v>0</v>
      </c>
      <c r="X189" s="134">
        <f>IF(ISBLANK(Governance_Clauses_by_Source!U189),0,$G189)</f>
        <v>0</v>
      </c>
      <c r="Y189" s="134">
        <f>IF(ISBLANK(Governance_Clauses_by_Source!V189),0,$G189)</f>
        <v>0</v>
      </c>
      <c r="Z189" s="134">
        <f>IF(ISBLANK(Governance_Clauses_by_Source!W189),0,$G189)</f>
        <v>0</v>
      </c>
      <c r="AA189" s="134">
        <f>IF(ISBLANK(Governance_Clauses_by_Source!X189),0,$G189)</f>
        <v>0</v>
      </c>
      <c r="AB189" s="134">
        <f>IF(ISBLANK(Governance_Clauses_by_Source!Y189),0,$G189)</f>
        <v>0</v>
      </c>
      <c r="AC189" s="134">
        <f>IF(ISBLANK(Governance_Clauses_by_Source!Z189),0,$G189)</f>
        <v>0</v>
      </c>
      <c r="AD189" s="134">
        <f>IF(ISBLANK(Governance_Clauses_by_Source!AA189),0,$G189)</f>
        <v>0</v>
      </c>
      <c r="AE189" s="134">
        <f>IF(ISBLANK(Governance_Clauses_by_Source!AB189),0,$G189)</f>
        <v>0</v>
      </c>
      <c r="AF189" s="134">
        <f>IF(ISBLANK(Governance_Clauses_by_Source!AC189),0,$G189)</f>
        <v>0</v>
      </c>
      <c r="AG189" s="134">
        <f>IF(ISBLANK(Governance_Clauses_by_Source!AD189),0,$G189)</f>
        <v>0</v>
      </c>
      <c r="AH189" s="134">
        <f>IF(ISBLANK(Governance_Clauses_by_Source!AE189),0,$G189)*1*1.5</f>
        <v>0.78947368421052633</v>
      </c>
      <c r="AI189" s="134">
        <f>IF(ISBLANK(Governance_Clauses_by_Source!AF189),0,$G189)</f>
        <v>0</v>
      </c>
      <c r="AJ189" s="134">
        <f>IF(ISBLANK(Governance_Clauses_by_Source!AG189),0,$G189)</f>
        <v>0</v>
      </c>
      <c r="AK189" s="134">
        <f>IF(ISBLANK(Governance_Clauses_by_Source!AH189),0,$G189)</f>
        <v>0</v>
      </c>
      <c r="AL189" s="134">
        <f>IF(ISBLANK(Governance_Clauses_by_Source!AI189),0,$G189)</f>
        <v>0</v>
      </c>
      <c r="AM189" s="134">
        <f>IF(ISBLANK(Governance_Clauses_by_Source!AJ189),0,$G189)</f>
        <v>0</v>
      </c>
      <c r="AN189" s="134">
        <f>IF(ISBLANK(Governance_Clauses_by_Source!AK189),0,$G189)</f>
        <v>0</v>
      </c>
      <c r="AO189" s="134">
        <f>IF(ISBLANK(Governance_Clauses_by_Source!AL189),0,$G189)</f>
        <v>0</v>
      </c>
      <c r="AP189" s="134">
        <f>IF(ISBLANK(Governance_Clauses_by_Source!AM189),0,$G189)</f>
        <v>0</v>
      </c>
      <c r="AQ189" s="134">
        <f>IF(ISBLANK(Governance_Clauses_by_Source!AN189),0,$G189)</f>
        <v>0</v>
      </c>
      <c r="AR189" s="134">
        <f>IF(ISBLANK(Governance_Clauses_by_Source!AO189),0,$G189)</f>
        <v>0</v>
      </c>
      <c r="AS189" s="134">
        <f>IF(ISBLANK(Governance_Clauses_by_Source!AP189),0,$G189)</f>
        <v>0</v>
      </c>
      <c r="AT189" s="134">
        <f>IF(ISBLANK(Governance_Clauses_by_Source!AQ189),0,$G189)</f>
        <v>0</v>
      </c>
      <c r="AU189" s="134">
        <f>IF(ISBLANK(Governance_Clauses_by_Source!AR189),0,$G189)</f>
        <v>0</v>
      </c>
      <c r="AV189" s="134">
        <f>IF(ISBLANK(Governance_Clauses_by_Source!AS189),0,$G189)</f>
        <v>0</v>
      </c>
      <c r="AW189" s="134">
        <f>IF(ISBLANK(Governance_Clauses_by_Source!AT189),0,$G189)</f>
        <v>0</v>
      </c>
      <c r="AX189" s="134">
        <f>IF(ISBLANK(Governance_Clauses_by_Source!AU189),0,$G189)</f>
        <v>0</v>
      </c>
      <c r="AY189" s="134">
        <f>IF(ISBLANK(Governance_Clauses_by_Source!AV189),0,$G189)</f>
        <v>0</v>
      </c>
      <c r="AZ189" s="134">
        <f>IF(ISBLANK(Governance_Clauses_by_Source!AW189),0,$G189)</f>
        <v>0</v>
      </c>
      <c r="BA189" s="134">
        <f>IF(ISBLANK(Governance_Clauses_by_Source!AX189),0,$G189)</f>
        <v>0</v>
      </c>
      <c r="BB189" s="134">
        <f>IF(ISBLANK(Governance_Clauses_by_Source!AY189),0,$G189)</f>
        <v>0</v>
      </c>
      <c r="BC189" s="134">
        <f>IF(ISBLANK(Governance_Clauses_by_Source!AZ189),0,$G189)</f>
        <v>0</v>
      </c>
      <c r="BD189" s="134">
        <f>IF(ISBLANK(Governance_Clauses_by_Source!BA189),0,$G189)</f>
        <v>0</v>
      </c>
      <c r="BE189" s="134">
        <f>IF(ISBLANK(Governance_Clauses_by_Source!BB189),0,$G189)</f>
        <v>0</v>
      </c>
      <c r="BF189" s="134">
        <f>IF(ISBLANK(Governance_Clauses_by_Source!BC189),0,$G189)</f>
        <v>0</v>
      </c>
      <c r="BG189" s="134">
        <f>IF(ISBLANK(Governance_Clauses_by_Source!BD189),0,$G189)</f>
        <v>0</v>
      </c>
      <c r="BH189" s="134">
        <f>IF(ISBLANK(Governance_Clauses_by_Source!BE189),0,$G189)</f>
        <v>0</v>
      </c>
      <c r="BI189" s="134">
        <f>IF(ISBLANK(Governance_Clauses_by_Source!BF189),0,$G189)</f>
        <v>0</v>
      </c>
      <c r="BJ189" s="134">
        <f>IF(ISBLANK(Governance_Clauses_by_Source!BG189),0,$G189)</f>
        <v>0</v>
      </c>
      <c r="BK189" s="134">
        <f>IF(ISBLANK(Governance_Clauses_by_Source!BH189),0,$G189)</f>
        <v>0</v>
      </c>
      <c r="BL189" s="134">
        <f>IF(ISBLANK(Governance_Clauses_by_Source!BI189),0,$G189)</f>
        <v>0</v>
      </c>
      <c r="BM189" s="134">
        <f>IF(ISBLANK(Governance_Clauses_by_Source!BJ189),0,$G189)*2*2</f>
        <v>2.1052631578947367</v>
      </c>
      <c r="BN189" s="134">
        <f>IF(ISBLANK(Governance_Clauses_by_Source!BK189),0,$G189)</f>
        <v>0</v>
      </c>
      <c r="BO189" s="134">
        <f>IF(ISBLANK(Governance_Clauses_by_Source!BL189),0,$G189)</f>
        <v>0</v>
      </c>
      <c r="BP189" s="134">
        <f>IF(ISBLANK(Governance_Clauses_by_Source!BM189),0,$G189)</f>
        <v>0</v>
      </c>
      <c r="BQ189" s="134">
        <f>IF(ISBLANK(Governance_Clauses_by_Source!BN189),0,$G189)</f>
        <v>0</v>
      </c>
      <c r="BR189" s="134">
        <f>IF(ISBLANK(Governance_Clauses_by_Source!BO189),0,$G189)</f>
        <v>0</v>
      </c>
      <c r="BS189" s="134">
        <f>IF(ISBLANK(Governance_Clauses_by_Source!BP189),0,$G189)</f>
        <v>0</v>
      </c>
      <c r="BT189" s="134">
        <f>IF(ISBLANK(Governance_Clauses_by_Source!BQ189),0,$G189)</f>
        <v>0</v>
      </c>
      <c r="BU189" s="134">
        <f>IF(ISBLANK(Governance_Clauses_by_Source!BR189),0,$G189)</f>
        <v>0</v>
      </c>
      <c r="BV189" s="134">
        <f>IF(ISBLANK(Governance_Clauses_by_Source!BS189),0,$G189)</f>
        <v>0</v>
      </c>
      <c r="BW189" s="134">
        <f>IF(ISBLANK(Governance_Clauses_by_Source!BT189),0,$G189)</f>
        <v>0</v>
      </c>
      <c r="BX189" s="134">
        <f>IF(ISBLANK(Governance_Clauses_by_Source!BU189),0,$G189)</f>
        <v>0</v>
      </c>
      <c r="BY189" s="134">
        <f>IF(ISBLANK(Governance_Clauses_by_Source!BV189),0,$G189)</f>
        <v>0</v>
      </c>
      <c r="BZ189" s="134">
        <f>IF(ISBLANK(Governance_Clauses_by_Source!BW189),0,$G189)*1*1.01</f>
        <v>0.53157894736842104</v>
      </c>
      <c r="CA189" s="134">
        <f>IF(ISBLANK(Governance_Clauses_by_Source!BX189),0,$G189)</f>
        <v>0</v>
      </c>
      <c r="CB189" s="134">
        <f>IF(ISBLANK(Governance_Clauses_by_Source!BY189),0,$G189)</f>
        <v>0</v>
      </c>
      <c r="CC189" s="134">
        <f>IF(ISBLANK(Governance_Clauses_by_Source!BZ189),0,$G189)</f>
        <v>0</v>
      </c>
      <c r="CD189" s="134">
        <f>IF(ISBLANK(Governance_Clauses_by_Source!CA189),0,$G189)</f>
        <v>0</v>
      </c>
      <c r="CE189" s="134">
        <f>IF(ISBLANK(Governance_Clauses_by_Source!CB189),0,$G189)</f>
        <v>0</v>
      </c>
      <c r="CF189" s="134">
        <f>IF(ISBLANK(Governance_Clauses_by_Source!CC189),0,$G189)</f>
        <v>0</v>
      </c>
      <c r="CG189" s="134">
        <f>IF(ISBLANK(Governance_Clauses_by_Source!CD189),0,$G189)</f>
        <v>0</v>
      </c>
      <c r="CH189" s="134">
        <f>IF(ISBLANK(Governance_Clauses_by_Source!CE189),0,$G189)</f>
        <v>0</v>
      </c>
      <c r="CI189" s="134">
        <f>IF(ISBLANK(Governance_Clauses_by_Source!CF189),0,$G189)</f>
        <v>0</v>
      </c>
      <c r="CJ189" s="134">
        <f>IF(ISBLANK(Governance_Clauses_by_Source!CG189),0,$G189)</f>
        <v>0</v>
      </c>
      <c r="CK189" s="134">
        <f>IF(ISBLANK(Governance_Clauses_by_Source!CH189),0,$G189)</f>
        <v>0</v>
      </c>
      <c r="CL189" s="134">
        <f>IF(ISBLANK(Governance_Clauses_by_Source!CI189),0,$G189)</f>
        <v>0</v>
      </c>
      <c r="CM189" s="134">
        <f>IF(ISBLANK(Governance_Clauses_by_Source!CJ189),0,$G189)</f>
        <v>0</v>
      </c>
      <c r="CN189" s="134">
        <f>IF(ISBLANK(Governance_Clauses_by_Source!CK189),0,$G189)</f>
        <v>0</v>
      </c>
      <c r="CO189" s="134">
        <f>IF(ISBLANK(Governance_Clauses_by_Source!CL189),0,$G189)</f>
        <v>0</v>
      </c>
      <c r="CP189" s="134">
        <f>IF(ISBLANK(Governance_Clauses_by_Source!CM189),0,$G189)</f>
        <v>0</v>
      </c>
      <c r="CQ189" s="151">
        <f>IF(ISBLANK(Governance_Clauses_by_Source!CN189),0,$G189)</f>
        <v>0</v>
      </c>
    </row>
    <row r="190" spans="1:95">
      <c r="A190" s="2" t="s">
        <v>267</v>
      </c>
      <c r="B190" s="2" t="s">
        <v>567</v>
      </c>
      <c r="C190" s="2" t="s">
        <v>368</v>
      </c>
      <c r="D190" s="2" t="s">
        <v>354</v>
      </c>
      <c r="E190" s="2">
        <f t="shared" si="21"/>
        <v>2</v>
      </c>
      <c r="F190" s="2">
        <v>5</v>
      </c>
      <c r="G190" s="2">
        <f t="shared" si="22"/>
        <v>0.52631578947368418</v>
      </c>
      <c r="H190" s="3" t="s">
        <v>1259</v>
      </c>
      <c r="I190" s="120">
        <f>IF(ISBLANK(Governance_Clauses_by_Source!F190),0,G190)</f>
        <v>0</v>
      </c>
      <c r="J190" s="134">
        <f>IF(ISBLANK(Governance_Clauses_by_Source!G190),0,$G190)</f>
        <v>0</v>
      </c>
      <c r="K190" s="134">
        <f>IF(ISBLANK(Governance_Clauses_by_Source!H190),0,$G190)</f>
        <v>0</v>
      </c>
      <c r="L190" s="134">
        <f>IF(ISBLANK(Governance_Clauses_by_Source!I190),0,$G190)</f>
        <v>0</v>
      </c>
      <c r="M190" s="134">
        <f>IF(ISBLANK(Governance_Clauses_by_Source!J190),0,$G190)</f>
        <v>0</v>
      </c>
      <c r="N190" s="134">
        <f>IF(ISBLANK(Governance_Clauses_by_Source!K190),0,$G190)</f>
        <v>0</v>
      </c>
      <c r="O190" s="134">
        <f>IF(ISBLANK(Governance_Clauses_by_Source!L190),0,$G190)</f>
        <v>0</v>
      </c>
      <c r="P190" s="134">
        <f>IF(ISBLANK(Governance_Clauses_by_Source!M190),0,$G190)</f>
        <v>0</v>
      </c>
      <c r="Q190" s="134">
        <f>IF(ISBLANK(Governance_Clauses_by_Source!N190),0,$G190)</f>
        <v>0</v>
      </c>
      <c r="R190" s="134">
        <f>IF(ISBLANK(Governance_Clauses_by_Source!O190),0,$G190)</f>
        <v>0</v>
      </c>
      <c r="S190" s="134">
        <f>IF(ISBLANK(Governance_Clauses_by_Source!P190),0,$G190)</f>
        <v>0</v>
      </c>
      <c r="T190" s="134">
        <f>IF(ISBLANK(Governance_Clauses_by_Source!Q190),0,$G190)</f>
        <v>0</v>
      </c>
      <c r="U190" s="134">
        <f>IF(ISBLANK(Governance_Clauses_by_Source!R190),0,$G190)</f>
        <v>0</v>
      </c>
      <c r="V190" s="134">
        <f>IF(ISBLANK(Governance_Clauses_by_Source!S190),0,$G190)</f>
        <v>0</v>
      </c>
      <c r="W190" s="134">
        <f>IF(ISBLANK(Governance_Clauses_by_Source!T190),0,$G190)</f>
        <v>0</v>
      </c>
      <c r="X190" s="134">
        <f>IF(ISBLANK(Governance_Clauses_by_Source!U190),0,$G190)</f>
        <v>0</v>
      </c>
      <c r="Y190" s="134">
        <f>IF(ISBLANK(Governance_Clauses_by_Source!V190),0,$G190)</f>
        <v>0</v>
      </c>
      <c r="Z190" s="134">
        <f>IF(ISBLANK(Governance_Clauses_by_Source!W190),0,$G190)</f>
        <v>0</v>
      </c>
      <c r="AA190" s="134">
        <f>IF(ISBLANK(Governance_Clauses_by_Source!X190),0,$G190)</f>
        <v>0</v>
      </c>
      <c r="AB190" s="134">
        <f>IF(ISBLANK(Governance_Clauses_by_Source!Y190),0,$G190)</f>
        <v>0</v>
      </c>
      <c r="AC190" s="134">
        <f>IF(ISBLANK(Governance_Clauses_by_Source!Z190),0,$G190)</f>
        <v>0</v>
      </c>
      <c r="AD190" s="134">
        <f>IF(ISBLANK(Governance_Clauses_by_Source!AA190),0,$G190)</f>
        <v>0</v>
      </c>
      <c r="AE190" s="134">
        <f>IF(ISBLANK(Governance_Clauses_by_Source!AB190),0,$G190)</f>
        <v>0</v>
      </c>
      <c r="AF190" s="134">
        <f>IF(ISBLANK(Governance_Clauses_by_Source!AC190),0,$G190)</f>
        <v>0</v>
      </c>
      <c r="AG190" s="134">
        <f>IF(ISBLANK(Governance_Clauses_by_Source!AD190),0,$G190)</f>
        <v>0</v>
      </c>
      <c r="AH190" s="134">
        <f>IF(ISBLANK(Governance_Clauses_by_Source!AE190),0,$G190)</f>
        <v>0</v>
      </c>
      <c r="AI190" s="134">
        <f>IF(ISBLANK(Governance_Clauses_by_Source!AF190),0,$G190)</f>
        <v>0</v>
      </c>
      <c r="AJ190" s="134">
        <f>IF(ISBLANK(Governance_Clauses_by_Source!AG190),0,$G190)</f>
        <v>0</v>
      </c>
      <c r="AK190" s="134">
        <f>IF(ISBLANK(Governance_Clauses_by_Source!AH190),0,$G190)</f>
        <v>0</v>
      </c>
      <c r="AL190" s="134">
        <f>IF(ISBLANK(Governance_Clauses_by_Source!AI190),0,$G190)</f>
        <v>0</v>
      </c>
      <c r="AM190" s="134">
        <f>IF(ISBLANK(Governance_Clauses_by_Source!AJ190),0,$G190)</f>
        <v>0</v>
      </c>
      <c r="AN190" s="134">
        <f>IF(ISBLANK(Governance_Clauses_by_Source!AK190),0,$G190)</f>
        <v>0</v>
      </c>
      <c r="AO190" s="134">
        <f>IF(ISBLANK(Governance_Clauses_by_Source!AL190),0,$G190)</f>
        <v>0</v>
      </c>
      <c r="AP190" s="134">
        <f>IF(ISBLANK(Governance_Clauses_by_Source!AM190),0,$G190)</f>
        <v>0</v>
      </c>
      <c r="AQ190" s="134">
        <f>IF(ISBLANK(Governance_Clauses_by_Source!AN190),0,$G190)*2*2</f>
        <v>2.1052631578947367</v>
      </c>
      <c r="AR190" s="134">
        <f>IF(ISBLANK(Governance_Clauses_by_Source!AO190),0,$G190)</f>
        <v>0</v>
      </c>
      <c r="AS190" s="134">
        <f>IF(ISBLANK(Governance_Clauses_by_Source!AP190),0,$G190)</f>
        <v>0</v>
      </c>
      <c r="AT190" s="134">
        <f>IF(ISBLANK(Governance_Clauses_by_Source!AQ190),0,$G190)</f>
        <v>0</v>
      </c>
      <c r="AU190" s="134">
        <f>IF(ISBLANK(Governance_Clauses_by_Source!AR190),0,$G190)*1*1.01</f>
        <v>0.53157894736842104</v>
      </c>
      <c r="AV190" s="134">
        <f>IF(ISBLANK(Governance_Clauses_by_Source!AS190),0,$G190)</f>
        <v>0</v>
      </c>
      <c r="AW190" s="134">
        <f>IF(ISBLANK(Governance_Clauses_by_Source!AT190),0,$G190)</f>
        <v>0</v>
      </c>
      <c r="AX190" s="134">
        <f>IF(ISBLANK(Governance_Clauses_by_Source!AU190),0,$G190)</f>
        <v>0</v>
      </c>
      <c r="AY190" s="134">
        <f>IF(ISBLANK(Governance_Clauses_by_Source!AV190),0,$G190)</f>
        <v>0</v>
      </c>
      <c r="AZ190" s="134">
        <f>IF(ISBLANK(Governance_Clauses_by_Source!AW190),0,$G190)</f>
        <v>0</v>
      </c>
      <c r="BA190" s="134">
        <f>IF(ISBLANK(Governance_Clauses_by_Source!AX190),0,$G190)</f>
        <v>0</v>
      </c>
      <c r="BB190" s="134">
        <f>IF(ISBLANK(Governance_Clauses_by_Source!AY190),0,$G190)</f>
        <v>0</v>
      </c>
      <c r="BC190" s="134">
        <f>IF(ISBLANK(Governance_Clauses_by_Source!AZ190),0,$G190)</f>
        <v>0</v>
      </c>
      <c r="BD190" s="134">
        <f>IF(ISBLANK(Governance_Clauses_by_Source!BA190),0,$G190)</f>
        <v>0</v>
      </c>
      <c r="BE190" s="134">
        <f>IF(ISBLANK(Governance_Clauses_by_Source!BB190),0,$G190)</f>
        <v>0</v>
      </c>
      <c r="BF190" s="134">
        <f>IF(ISBLANK(Governance_Clauses_by_Source!BC190),0,$G190)</f>
        <v>0</v>
      </c>
      <c r="BG190" s="134">
        <f>IF(ISBLANK(Governance_Clauses_by_Source!BD190),0,$G190)</f>
        <v>0</v>
      </c>
      <c r="BH190" s="134">
        <f>IF(ISBLANK(Governance_Clauses_by_Source!BE190),0,$G190)</f>
        <v>0</v>
      </c>
      <c r="BI190" s="134">
        <f>IF(ISBLANK(Governance_Clauses_by_Source!BF190),0,$G190)</f>
        <v>0</v>
      </c>
      <c r="BJ190" s="134">
        <f>IF(ISBLANK(Governance_Clauses_by_Source!BG190),0,$G190)</f>
        <v>0</v>
      </c>
      <c r="BK190" s="134">
        <f>IF(ISBLANK(Governance_Clauses_by_Source!BH190),0,$G190)</f>
        <v>0</v>
      </c>
      <c r="BL190" s="134">
        <f>IF(ISBLANK(Governance_Clauses_by_Source!BI190),0,$G190)</f>
        <v>0</v>
      </c>
      <c r="BM190" s="134">
        <f>IF(ISBLANK(Governance_Clauses_by_Source!BJ190),0,$G190)</f>
        <v>0</v>
      </c>
      <c r="BN190" s="134">
        <f>IF(ISBLANK(Governance_Clauses_by_Source!BK190),0,$G190)</f>
        <v>0</v>
      </c>
      <c r="BO190" s="134">
        <f>IF(ISBLANK(Governance_Clauses_by_Source!BL190),0,$G190)</f>
        <v>0</v>
      </c>
      <c r="BP190" s="134">
        <f>IF(ISBLANK(Governance_Clauses_by_Source!BM190),0,$G190)</f>
        <v>0</v>
      </c>
      <c r="BQ190" s="134">
        <f>IF(ISBLANK(Governance_Clauses_by_Source!BN190),0,$G190)</f>
        <v>0</v>
      </c>
      <c r="BR190" s="134">
        <f>IF(ISBLANK(Governance_Clauses_by_Source!BO190),0,$G190)</f>
        <v>0</v>
      </c>
      <c r="BS190" s="134">
        <f>IF(ISBLANK(Governance_Clauses_by_Source!BP190),0,$G190)</f>
        <v>0</v>
      </c>
      <c r="BT190" s="134">
        <f>IF(ISBLANK(Governance_Clauses_by_Source!BQ190),0,$G190)</f>
        <v>0</v>
      </c>
      <c r="BU190" s="134">
        <f>IF(ISBLANK(Governance_Clauses_by_Source!BR190),0,$G190)</f>
        <v>0</v>
      </c>
      <c r="BV190" s="134">
        <f>IF(ISBLANK(Governance_Clauses_by_Source!BS190),0,$G190)</f>
        <v>0</v>
      </c>
      <c r="BW190" s="134">
        <f>IF(ISBLANK(Governance_Clauses_by_Source!BT190),0,$G190)</f>
        <v>0</v>
      </c>
      <c r="BX190" s="134">
        <f>IF(ISBLANK(Governance_Clauses_by_Source!BU190),0,$G190)</f>
        <v>0</v>
      </c>
      <c r="BY190" s="134">
        <f>IF(ISBLANK(Governance_Clauses_by_Source!BV190),0,$G190)</f>
        <v>0</v>
      </c>
      <c r="BZ190" s="134">
        <f>IF(ISBLANK(Governance_Clauses_by_Source!BW190),0,$G190)</f>
        <v>0</v>
      </c>
      <c r="CA190" s="134">
        <f>IF(ISBLANK(Governance_Clauses_by_Source!BX190),0,$G190)</f>
        <v>0</v>
      </c>
      <c r="CB190" s="134">
        <f>IF(ISBLANK(Governance_Clauses_by_Source!BY190),0,$G190)</f>
        <v>0</v>
      </c>
      <c r="CC190" s="134">
        <f>IF(ISBLANK(Governance_Clauses_by_Source!BZ190),0,$G190)</f>
        <v>0</v>
      </c>
      <c r="CD190" s="134">
        <f>IF(ISBLANK(Governance_Clauses_by_Source!CA190),0,$G190)</f>
        <v>0</v>
      </c>
      <c r="CE190" s="134">
        <f>IF(ISBLANK(Governance_Clauses_by_Source!CB190),0,$G190)</f>
        <v>0</v>
      </c>
      <c r="CF190" s="134">
        <f>IF(ISBLANK(Governance_Clauses_by_Source!CC190),0,$G190)</f>
        <v>0</v>
      </c>
      <c r="CG190" s="134">
        <f>IF(ISBLANK(Governance_Clauses_by_Source!CD190),0,$G190)</f>
        <v>0</v>
      </c>
      <c r="CH190" s="134">
        <f>IF(ISBLANK(Governance_Clauses_by_Source!CE190),0,$G190)</f>
        <v>0</v>
      </c>
      <c r="CI190" s="134">
        <f>IF(ISBLANK(Governance_Clauses_by_Source!CF190),0,$G190)</f>
        <v>0</v>
      </c>
      <c r="CJ190" s="134">
        <f>IF(ISBLANK(Governance_Clauses_by_Source!CG190),0,$G190)</f>
        <v>0</v>
      </c>
      <c r="CK190" s="134">
        <f>IF(ISBLANK(Governance_Clauses_by_Source!CH190),0,$G190)</f>
        <v>0</v>
      </c>
      <c r="CL190" s="134">
        <f>IF(ISBLANK(Governance_Clauses_by_Source!CI190),0,$G190)</f>
        <v>0</v>
      </c>
      <c r="CM190" s="134">
        <f>IF(ISBLANK(Governance_Clauses_by_Source!CJ190),0,$G190)</f>
        <v>0</v>
      </c>
      <c r="CN190" s="134">
        <f>IF(ISBLANK(Governance_Clauses_by_Source!CK190),0,$G190)</f>
        <v>0</v>
      </c>
      <c r="CO190" s="134">
        <f>IF(ISBLANK(Governance_Clauses_by_Source!CL190),0,$G190)</f>
        <v>0</v>
      </c>
      <c r="CP190" s="134">
        <f>IF(ISBLANK(Governance_Clauses_by_Source!CM190),0,$G190)</f>
        <v>0</v>
      </c>
      <c r="CQ190" s="151">
        <f>IF(ISBLANK(Governance_Clauses_by_Source!CN190),0,$G190)</f>
        <v>0</v>
      </c>
    </row>
    <row r="191" spans="1:95">
      <c r="A191" s="2" t="s">
        <v>267</v>
      </c>
      <c r="B191" s="2" t="s">
        <v>567</v>
      </c>
      <c r="C191" s="2" t="s">
        <v>273</v>
      </c>
      <c r="D191" s="2" t="s">
        <v>354</v>
      </c>
      <c r="E191" s="2">
        <f t="shared" si="21"/>
        <v>7</v>
      </c>
      <c r="F191" s="2">
        <v>5</v>
      </c>
      <c r="G191" s="2">
        <f t="shared" si="22"/>
        <v>0.52631578947368418</v>
      </c>
      <c r="H191" s="3" t="s">
        <v>371</v>
      </c>
      <c r="I191" s="120">
        <f>IF(ISBLANK(Governance_Clauses_by_Source!F191),0,G191)</f>
        <v>0</v>
      </c>
      <c r="J191" s="134">
        <f>IF(ISBLANK(Governance_Clauses_by_Source!G191),0,$G191)</f>
        <v>0</v>
      </c>
      <c r="K191" s="134">
        <f>IF(ISBLANK(Governance_Clauses_by_Source!H191),0,$G191)</f>
        <v>0</v>
      </c>
      <c r="L191" s="134">
        <f>IF(ISBLANK(Governance_Clauses_by_Source!I191),0,$G191)</f>
        <v>0</v>
      </c>
      <c r="M191" s="134">
        <f>IF(ISBLANK(Governance_Clauses_by_Source!J191),0,$G191)</f>
        <v>0</v>
      </c>
      <c r="N191" s="134">
        <f>IF(ISBLANK(Governance_Clauses_by_Source!K191),0,$G191)</f>
        <v>0</v>
      </c>
      <c r="O191" s="134">
        <f>IF(ISBLANK(Governance_Clauses_by_Source!L191),0,$G191)</f>
        <v>0</v>
      </c>
      <c r="P191" s="134">
        <f>IF(ISBLANK(Governance_Clauses_by_Source!M191),0,$G191)</f>
        <v>0</v>
      </c>
      <c r="Q191" s="134">
        <f>IF(ISBLANK(Governance_Clauses_by_Source!N191),0,$G191)</f>
        <v>0</v>
      </c>
      <c r="R191" s="134">
        <f>IF(ISBLANK(Governance_Clauses_by_Source!O191),0,$G191)</f>
        <v>0</v>
      </c>
      <c r="S191" s="134">
        <f>IF(ISBLANK(Governance_Clauses_by_Source!P191),0,$G191)</f>
        <v>0</v>
      </c>
      <c r="T191" s="134">
        <f>IF(ISBLANK(Governance_Clauses_by_Source!Q191),0,$G191)</f>
        <v>0</v>
      </c>
      <c r="U191" s="134">
        <f>IF(ISBLANK(Governance_Clauses_by_Source!R191),0,$G191)</f>
        <v>0</v>
      </c>
      <c r="V191" s="134">
        <f>IF(ISBLANK(Governance_Clauses_by_Source!S191),0,$G191)</f>
        <v>0</v>
      </c>
      <c r="W191" s="134">
        <f>IF(ISBLANK(Governance_Clauses_by_Source!T191),0,$G191)*2*2</f>
        <v>2.1052631578947367</v>
      </c>
      <c r="X191" s="134">
        <f>IF(ISBLANK(Governance_Clauses_by_Source!U191),0,$G191)</f>
        <v>0</v>
      </c>
      <c r="Y191" s="134">
        <f>IF(ISBLANK(Governance_Clauses_by_Source!V191),0,$G191)</f>
        <v>0</v>
      </c>
      <c r="Z191" s="134">
        <f>IF(ISBLANK(Governance_Clauses_by_Source!W191),0,$G191)</f>
        <v>0</v>
      </c>
      <c r="AA191" s="134">
        <f>IF(ISBLANK(Governance_Clauses_by_Source!X191),0,$G191)</f>
        <v>0</v>
      </c>
      <c r="AB191" s="134">
        <f>IF(ISBLANK(Governance_Clauses_by_Source!Y191),0,$G191)</f>
        <v>0</v>
      </c>
      <c r="AC191" s="134">
        <f>IF(ISBLANK(Governance_Clauses_by_Source!Z191),0,$G191)</f>
        <v>0</v>
      </c>
      <c r="AD191" s="134">
        <f>IF(ISBLANK(Governance_Clauses_by_Source!AA191),0,$G191)</f>
        <v>0</v>
      </c>
      <c r="AE191" s="134">
        <f>IF(ISBLANK(Governance_Clauses_by_Source!AB191),0,$G191)</f>
        <v>0</v>
      </c>
      <c r="AF191" s="134">
        <f>IF(ISBLANK(Governance_Clauses_by_Source!AC191),0,$G191)</f>
        <v>0</v>
      </c>
      <c r="AG191" s="134">
        <f>IF(ISBLANK(Governance_Clauses_by_Source!AD191),0,$G191)</f>
        <v>0</v>
      </c>
      <c r="AH191" s="134">
        <f>IF(ISBLANK(Governance_Clauses_by_Source!AE191),0,$G191)</f>
        <v>0</v>
      </c>
      <c r="AI191" s="134">
        <f>IF(ISBLANK(Governance_Clauses_by_Source!AF191),0,$G191)</f>
        <v>0</v>
      </c>
      <c r="AJ191" s="134">
        <f>IF(ISBLANK(Governance_Clauses_by_Source!AG191),0,$G191)</f>
        <v>0</v>
      </c>
      <c r="AK191" s="134">
        <f>IF(ISBLANK(Governance_Clauses_by_Source!AH191),0,$G191)</f>
        <v>0</v>
      </c>
      <c r="AL191" s="134">
        <f>IF(ISBLANK(Governance_Clauses_by_Source!AI191),0,$G191)</f>
        <v>0</v>
      </c>
      <c r="AM191" s="134">
        <f>IF(ISBLANK(Governance_Clauses_by_Source!AJ191),0,$G191)</f>
        <v>0</v>
      </c>
      <c r="AN191" s="134">
        <f>IF(ISBLANK(Governance_Clauses_by_Source!AK191),0,$G191)</f>
        <v>0</v>
      </c>
      <c r="AO191" s="134">
        <f>IF(ISBLANK(Governance_Clauses_by_Source!AL191),0,$G191)</f>
        <v>0</v>
      </c>
      <c r="AP191" s="134">
        <f>IF(ISBLANK(Governance_Clauses_by_Source!AM191),0,$G191)*1*1.01</f>
        <v>0.53157894736842104</v>
      </c>
      <c r="AQ191" s="134">
        <f>IF(ISBLANK(Governance_Clauses_by_Source!AN191),0,$G191)*2*2</f>
        <v>2.1052631578947367</v>
      </c>
      <c r="AR191" s="134">
        <f>IF(ISBLANK(Governance_Clauses_by_Source!AO191),0,$G191)</f>
        <v>0</v>
      </c>
      <c r="AS191" s="134">
        <f>IF(ISBLANK(Governance_Clauses_by_Source!AP191),0,$G191)</f>
        <v>0</v>
      </c>
      <c r="AT191" s="134">
        <f>IF(ISBLANK(Governance_Clauses_by_Source!AQ191),0,$G191)</f>
        <v>0</v>
      </c>
      <c r="AU191" s="134">
        <f>IF(ISBLANK(Governance_Clauses_by_Source!AR191),0,$G191)</f>
        <v>0</v>
      </c>
      <c r="AV191" s="134">
        <f>IF(ISBLANK(Governance_Clauses_by_Source!AS191),0,$G191)*2*2.5</f>
        <v>2.6315789473684208</v>
      </c>
      <c r="AW191" s="134">
        <f>IF(ISBLANK(Governance_Clauses_by_Source!AT191),0,$G191)*2*2</f>
        <v>2.1052631578947367</v>
      </c>
      <c r="AX191" s="134">
        <f>IF(ISBLANK(Governance_Clauses_by_Source!AU191),0,$G191)</f>
        <v>0</v>
      </c>
      <c r="AY191" s="134">
        <f>IF(ISBLANK(Governance_Clauses_by_Source!AV191),0,$G191)</f>
        <v>0</v>
      </c>
      <c r="AZ191" s="134">
        <f>IF(ISBLANK(Governance_Clauses_by_Source!AW191),0,$G191)</f>
        <v>0</v>
      </c>
      <c r="BA191" s="134">
        <f>IF(ISBLANK(Governance_Clauses_by_Source!AX191),0,$G191)</f>
        <v>0</v>
      </c>
      <c r="BB191" s="134">
        <f>IF(ISBLANK(Governance_Clauses_by_Source!AY191),0,$G191)</f>
        <v>0</v>
      </c>
      <c r="BC191" s="134">
        <f>IF(ISBLANK(Governance_Clauses_by_Source!AZ191),0,$G191)</f>
        <v>0</v>
      </c>
      <c r="BD191" s="134">
        <f>IF(ISBLANK(Governance_Clauses_by_Source!BA191),0,$G191)</f>
        <v>0</v>
      </c>
      <c r="BE191" s="134">
        <f>IF(ISBLANK(Governance_Clauses_by_Source!BB191),0,$G191)</f>
        <v>0</v>
      </c>
      <c r="BF191" s="134">
        <f>IF(ISBLANK(Governance_Clauses_by_Source!BC191),0,$G191)</f>
        <v>0</v>
      </c>
      <c r="BG191" s="134">
        <f>IF(ISBLANK(Governance_Clauses_by_Source!BD191),0,$G191)</f>
        <v>0</v>
      </c>
      <c r="BH191" s="134">
        <f>IF(ISBLANK(Governance_Clauses_by_Source!BE191),0,$G191)</f>
        <v>0</v>
      </c>
      <c r="BI191" s="134">
        <f>IF(ISBLANK(Governance_Clauses_by_Source!BF191),0,$G191)</f>
        <v>0</v>
      </c>
      <c r="BJ191" s="134">
        <f>IF(ISBLANK(Governance_Clauses_by_Source!BG191),0,$G191)</f>
        <v>0</v>
      </c>
      <c r="BK191" s="134">
        <f>IF(ISBLANK(Governance_Clauses_by_Source!BH191),0,$G191)</f>
        <v>0</v>
      </c>
      <c r="BL191" s="134">
        <f>IF(ISBLANK(Governance_Clauses_by_Source!BI191),0,$G191)</f>
        <v>0</v>
      </c>
      <c r="BM191" s="134">
        <f>IF(ISBLANK(Governance_Clauses_by_Source!BJ191),0,$G191)</f>
        <v>0</v>
      </c>
      <c r="BN191" s="134">
        <f>IF(ISBLANK(Governance_Clauses_by_Source!BK191),0,$G191)</f>
        <v>0</v>
      </c>
      <c r="BO191" s="134">
        <f>IF(ISBLANK(Governance_Clauses_by_Source!BL191),0,$G191)</f>
        <v>0</v>
      </c>
      <c r="BP191" s="134">
        <f>IF(ISBLANK(Governance_Clauses_by_Source!BM191),0,$G191)</f>
        <v>0</v>
      </c>
      <c r="BQ191" s="134">
        <f>IF(ISBLANK(Governance_Clauses_by_Source!BN191),0,$G191)</f>
        <v>0</v>
      </c>
      <c r="BR191" s="134">
        <f>IF(ISBLANK(Governance_Clauses_by_Source!BO191),0,$G191)</f>
        <v>0</v>
      </c>
      <c r="BS191" s="134">
        <f>IF(ISBLANK(Governance_Clauses_by_Source!BP191),0,$G191)</f>
        <v>0</v>
      </c>
      <c r="BT191" s="134">
        <f>IF(ISBLANK(Governance_Clauses_by_Source!BQ191),0,$G191)</f>
        <v>0</v>
      </c>
      <c r="BU191" s="134">
        <f>IF(ISBLANK(Governance_Clauses_by_Source!BR191),0,$G191)</f>
        <v>0</v>
      </c>
      <c r="BV191" s="134">
        <f>IF(ISBLANK(Governance_Clauses_by_Source!BS191),0,$G191)</f>
        <v>0</v>
      </c>
      <c r="BW191" s="134">
        <f>IF(ISBLANK(Governance_Clauses_by_Source!BT191),0,$G191)</f>
        <v>0</v>
      </c>
      <c r="BX191" s="134">
        <f>IF(ISBLANK(Governance_Clauses_by_Source!BU191),0,$G191)</f>
        <v>0</v>
      </c>
      <c r="BY191" s="134">
        <f>IF(ISBLANK(Governance_Clauses_by_Source!BV191),0,$G191)</f>
        <v>0</v>
      </c>
      <c r="BZ191" s="134">
        <f>IF(ISBLANK(Governance_Clauses_by_Source!BW191),0,$G191)</f>
        <v>0</v>
      </c>
      <c r="CA191" s="134">
        <f>IF(ISBLANK(Governance_Clauses_by_Source!BX191),0,$G191)</f>
        <v>0</v>
      </c>
      <c r="CB191" s="134">
        <f>IF(ISBLANK(Governance_Clauses_by_Source!BY191),0,$G191)</f>
        <v>0</v>
      </c>
      <c r="CC191" s="134">
        <f>IF(ISBLANK(Governance_Clauses_by_Source!BZ191),0,$G191)*2*2</f>
        <v>2.1052631578947367</v>
      </c>
      <c r="CD191" s="134">
        <f>IF(ISBLANK(Governance_Clauses_by_Source!CA191),0,$G191)</f>
        <v>0</v>
      </c>
      <c r="CE191" s="134">
        <f>IF(ISBLANK(Governance_Clauses_by_Source!CB191),0,$G191)*2*2</f>
        <v>2.1052631578947367</v>
      </c>
      <c r="CF191" s="134">
        <f>IF(ISBLANK(Governance_Clauses_by_Source!CC191),0,$G191)</f>
        <v>0</v>
      </c>
      <c r="CG191" s="134">
        <f>IF(ISBLANK(Governance_Clauses_by_Source!CD191),0,$G191)</f>
        <v>0</v>
      </c>
      <c r="CH191" s="134">
        <f>IF(ISBLANK(Governance_Clauses_by_Source!CE191),0,$G191)</f>
        <v>0</v>
      </c>
      <c r="CI191" s="134">
        <f>IF(ISBLANK(Governance_Clauses_by_Source!CF191),0,$G191)</f>
        <v>0</v>
      </c>
      <c r="CJ191" s="134">
        <f>IF(ISBLANK(Governance_Clauses_by_Source!CG191),0,$G191)</f>
        <v>0</v>
      </c>
      <c r="CK191" s="134">
        <f>IF(ISBLANK(Governance_Clauses_by_Source!CH191),0,$G191)</f>
        <v>0</v>
      </c>
      <c r="CL191" s="134">
        <f>IF(ISBLANK(Governance_Clauses_by_Source!CI191),0,$G191)</f>
        <v>0</v>
      </c>
      <c r="CM191" s="134">
        <f>IF(ISBLANK(Governance_Clauses_by_Source!CJ191),0,$G191)</f>
        <v>0</v>
      </c>
      <c r="CN191" s="134">
        <f>IF(ISBLANK(Governance_Clauses_by_Source!CK191),0,$G191)</f>
        <v>0</v>
      </c>
      <c r="CO191" s="134">
        <f>IF(ISBLANK(Governance_Clauses_by_Source!CL191),0,$G191)</f>
        <v>0</v>
      </c>
      <c r="CP191" s="134">
        <f>IF(ISBLANK(Governance_Clauses_by_Source!CM191),0,$G191)</f>
        <v>0</v>
      </c>
      <c r="CQ191" s="151">
        <f>IF(ISBLANK(Governance_Clauses_by_Source!CN191),0,$G191)</f>
        <v>0</v>
      </c>
    </row>
    <row r="192" spans="1:95">
      <c r="A192" s="2" t="s">
        <v>267</v>
      </c>
      <c r="B192" s="2" t="s">
        <v>567</v>
      </c>
      <c r="C192" s="2" t="s">
        <v>273</v>
      </c>
      <c r="D192" s="2" t="s">
        <v>354</v>
      </c>
      <c r="E192" s="2">
        <f t="shared" si="21"/>
        <v>3</v>
      </c>
      <c r="F192" s="2">
        <v>5</v>
      </c>
      <c r="G192" s="2">
        <f t="shared" si="22"/>
        <v>0.52631578947368418</v>
      </c>
      <c r="H192" s="3" t="s">
        <v>372</v>
      </c>
      <c r="I192" s="120">
        <f>IF(ISBLANK(Governance_Clauses_by_Source!F192),0,G192)</f>
        <v>0</v>
      </c>
      <c r="J192" s="134">
        <f>IF(ISBLANK(Governance_Clauses_by_Source!G192),0,$G192)</f>
        <v>0</v>
      </c>
      <c r="K192" s="134">
        <f>IF(ISBLANK(Governance_Clauses_by_Source!H192),0,$G192)</f>
        <v>0</v>
      </c>
      <c r="L192" s="134">
        <f>IF(ISBLANK(Governance_Clauses_by_Source!I192),0,$G192)</f>
        <v>0</v>
      </c>
      <c r="M192" s="134">
        <f>IF(ISBLANK(Governance_Clauses_by_Source!J192),0,$G192)</f>
        <v>0</v>
      </c>
      <c r="N192" s="134">
        <f>IF(ISBLANK(Governance_Clauses_by_Source!K192),0,$G192)</f>
        <v>0</v>
      </c>
      <c r="O192" s="134">
        <f>IF(ISBLANK(Governance_Clauses_by_Source!L192),0,$G192)</f>
        <v>0</v>
      </c>
      <c r="P192" s="134">
        <f>IF(ISBLANK(Governance_Clauses_by_Source!M192),0,$G192)</f>
        <v>0</v>
      </c>
      <c r="Q192" s="134">
        <f>IF(ISBLANK(Governance_Clauses_by_Source!N192),0,$G192)</f>
        <v>0</v>
      </c>
      <c r="R192" s="134">
        <f>IF(ISBLANK(Governance_Clauses_by_Source!O192),0,$G192)</f>
        <v>0</v>
      </c>
      <c r="S192" s="134">
        <f>IF(ISBLANK(Governance_Clauses_by_Source!P192),0,$G192)</f>
        <v>0</v>
      </c>
      <c r="T192" s="134">
        <f>IF(ISBLANK(Governance_Clauses_by_Source!Q192),0,$G192)</f>
        <v>0</v>
      </c>
      <c r="U192" s="134">
        <f>IF(ISBLANK(Governance_Clauses_by_Source!R192),0,$G192)</f>
        <v>0</v>
      </c>
      <c r="V192" s="134">
        <f>IF(ISBLANK(Governance_Clauses_by_Source!S192),0,$G192)</f>
        <v>0</v>
      </c>
      <c r="W192" s="134">
        <f>IF(ISBLANK(Governance_Clauses_by_Source!T192),0,$G192)*2*2</f>
        <v>2.1052631578947367</v>
      </c>
      <c r="X192" s="134">
        <f>IF(ISBLANK(Governance_Clauses_by_Source!U192),0,$G192)</f>
        <v>0</v>
      </c>
      <c r="Y192" s="134">
        <f>IF(ISBLANK(Governance_Clauses_by_Source!V192),0,$G192)</f>
        <v>0</v>
      </c>
      <c r="Z192" s="134">
        <f>IF(ISBLANK(Governance_Clauses_by_Source!W192),0,$G192)</f>
        <v>0</v>
      </c>
      <c r="AA192" s="134">
        <f>IF(ISBLANK(Governance_Clauses_by_Source!X192),0,$G192)</f>
        <v>0</v>
      </c>
      <c r="AB192" s="134">
        <f>IF(ISBLANK(Governance_Clauses_by_Source!Y192),0,$G192)</f>
        <v>0</v>
      </c>
      <c r="AC192" s="134">
        <f>IF(ISBLANK(Governance_Clauses_by_Source!Z192),0,$G192)</f>
        <v>0</v>
      </c>
      <c r="AD192" s="134">
        <f>IF(ISBLANK(Governance_Clauses_by_Source!AA192),0,$G192)</f>
        <v>0</v>
      </c>
      <c r="AE192" s="134">
        <f>IF(ISBLANK(Governance_Clauses_by_Source!AB192),0,$G192)</f>
        <v>0</v>
      </c>
      <c r="AF192" s="134">
        <f>IF(ISBLANK(Governance_Clauses_by_Source!AC192),0,$G192)</f>
        <v>0</v>
      </c>
      <c r="AG192" s="134">
        <f>IF(ISBLANK(Governance_Clauses_by_Source!AD192),0,$G192)</f>
        <v>0</v>
      </c>
      <c r="AH192" s="134">
        <f>IF(ISBLANK(Governance_Clauses_by_Source!AE192),0,$G192)*2*2</f>
        <v>2.1052631578947367</v>
      </c>
      <c r="AI192" s="134">
        <f>IF(ISBLANK(Governance_Clauses_by_Source!AF192),0,$G192)</f>
        <v>0</v>
      </c>
      <c r="AJ192" s="134">
        <f>IF(ISBLANK(Governance_Clauses_by_Source!AG192),0,$G192)</f>
        <v>0</v>
      </c>
      <c r="AK192" s="134">
        <f>IF(ISBLANK(Governance_Clauses_by_Source!AH192),0,$G192)</f>
        <v>0</v>
      </c>
      <c r="AL192" s="134">
        <f>IF(ISBLANK(Governance_Clauses_by_Source!AI192),0,$G192)</f>
        <v>0</v>
      </c>
      <c r="AM192" s="134">
        <f>IF(ISBLANK(Governance_Clauses_by_Source!AJ192),0,$G192)</f>
        <v>0</v>
      </c>
      <c r="AN192" s="134">
        <f>IF(ISBLANK(Governance_Clauses_by_Source!AK192),0,$G192)</f>
        <v>0</v>
      </c>
      <c r="AO192" s="134">
        <f>IF(ISBLANK(Governance_Clauses_by_Source!AL192),0,$G192)</f>
        <v>0</v>
      </c>
      <c r="AP192" s="134">
        <f>IF(ISBLANK(Governance_Clauses_by_Source!AM192),0,$G192)</f>
        <v>0</v>
      </c>
      <c r="AQ192" s="134">
        <f>IF(ISBLANK(Governance_Clauses_by_Source!AN192),0,$G192)</f>
        <v>0</v>
      </c>
      <c r="AR192" s="134">
        <f>IF(ISBLANK(Governance_Clauses_by_Source!AO192),0,$G192)</f>
        <v>0</v>
      </c>
      <c r="AS192" s="134">
        <f>IF(ISBLANK(Governance_Clauses_by_Source!AP192),0,$G192)</f>
        <v>0</v>
      </c>
      <c r="AT192" s="134">
        <f>IF(ISBLANK(Governance_Clauses_by_Source!AQ192),0,$G192)</f>
        <v>0</v>
      </c>
      <c r="AU192" s="134">
        <f>IF(ISBLANK(Governance_Clauses_by_Source!AR192),0,$G192)</f>
        <v>0</v>
      </c>
      <c r="AV192" s="134">
        <f>IF(ISBLANK(Governance_Clauses_by_Source!AS192),0,$G192)</f>
        <v>0</v>
      </c>
      <c r="AW192" s="134">
        <f>IF(ISBLANK(Governance_Clauses_by_Source!AT192),0,$G192)</f>
        <v>0</v>
      </c>
      <c r="AX192" s="134">
        <f>IF(ISBLANK(Governance_Clauses_by_Source!AU192),0,$G192)</f>
        <v>0</v>
      </c>
      <c r="AY192" s="134">
        <f>IF(ISBLANK(Governance_Clauses_by_Source!AV192),0,$G192)</f>
        <v>0</v>
      </c>
      <c r="AZ192" s="134">
        <f>IF(ISBLANK(Governance_Clauses_by_Source!AW192),0,$G192)</f>
        <v>0</v>
      </c>
      <c r="BA192" s="134">
        <f>IF(ISBLANK(Governance_Clauses_by_Source!AX192),0,$G192)</f>
        <v>0</v>
      </c>
      <c r="BB192" s="134">
        <f>IF(ISBLANK(Governance_Clauses_by_Source!AY192),0,$G192)</f>
        <v>0</v>
      </c>
      <c r="BC192" s="134">
        <f>IF(ISBLANK(Governance_Clauses_by_Source!AZ192),0,$G192)</f>
        <v>0</v>
      </c>
      <c r="BD192" s="134">
        <f>IF(ISBLANK(Governance_Clauses_by_Source!BA192),0,$G192)</f>
        <v>0</v>
      </c>
      <c r="BE192" s="134">
        <f>IF(ISBLANK(Governance_Clauses_by_Source!BB192),0,$G192)</f>
        <v>0</v>
      </c>
      <c r="BF192" s="134">
        <f>IF(ISBLANK(Governance_Clauses_by_Source!BC192),0,$G192)</f>
        <v>0</v>
      </c>
      <c r="BG192" s="134">
        <f>IF(ISBLANK(Governance_Clauses_by_Source!BD192),0,$G192)</f>
        <v>0</v>
      </c>
      <c r="BH192" s="134">
        <f>IF(ISBLANK(Governance_Clauses_by_Source!BE192),0,$G192)</f>
        <v>0</v>
      </c>
      <c r="BI192" s="134">
        <f>IF(ISBLANK(Governance_Clauses_by_Source!BF192),0,$G192)</f>
        <v>0</v>
      </c>
      <c r="BJ192" s="134">
        <f>IF(ISBLANK(Governance_Clauses_by_Source!BG192),0,$G192)</f>
        <v>0</v>
      </c>
      <c r="BK192" s="134">
        <f>IF(ISBLANK(Governance_Clauses_by_Source!BH192),0,$G192)</f>
        <v>0</v>
      </c>
      <c r="BL192" s="134">
        <f>IF(ISBLANK(Governance_Clauses_by_Source!BI192),0,$G192)</f>
        <v>0</v>
      </c>
      <c r="BM192" s="134">
        <f>IF(ISBLANK(Governance_Clauses_by_Source!BJ192),0,$G192)</f>
        <v>0</v>
      </c>
      <c r="BN192" s="134">
        <f>IF(ISBLANK(Governance_Clauses_by_Source!BK192),0,$G192)</f>
        <v>0</v>
      </c>
      <c r="BO192" s="134">
        <f>IF(ISBLANK(Governance_Clauses_by_Source!BL192),0,$G192)</f>
        <v>0</v>
      </c>
      <c r="BP192" s="134">
        <f>IF(ISBLANK(Governance_Clauses_by_Source!BM192),0,$G192)</f>
        <v>0</v>
      </c>
      <c r="BQ192" s="134">
        <f>IF(ISBLANK(Governance_Clauses_by_Source!BN192),0,$G192)</f>
        <v>0</v>
      </c>
      <c r="BR192" s="134">
        <f>IF(ISBLANK(Governance_Clauses_by_Source!BO192),0,$G192)</f>
        <v>0</v>
      </c>
      <c r="BS192" s="134">
        <f>IF(ISBLANK(Governance_Clauses_by_Source!BP192),0,$G192)</f>
        <v>0</v>
      </c>
      <c r="BT192" s="134">
        <f>IF(ISBLANK(Governance_Clauses_by_Source!BQ192),0,$G192)</f>
        <v>0</v>
      </c>
      <c r="BU192" s="134">
        <f>IF(ISBLANK(Governance_Clauses_by_Source!BR192),0,$G192)</f>
        <v>0</v>
      </c>
      <c r="BV192" s="134">
        <f>IF(ISBLANK(Governance_Clauses_by_Source!BS192),0,$G192)</f>
        <v>0</v>
      </c>
      <c r="BW192" s="134">
        <f>IF(ISBLANK(Governance_Clauses_by_Source!BT192),0,$G192)</f>
        <v>0</v>
      </c>
      <c r="BX192" s="134">
        <f>IF(ISBLANK(Governance_Clauses_by_Source!BU192),0,$G192)</f>
        <v>0</v>
      </c>
      <c r="BY192" s="134">
        <f>IF(ISBLANK(Governance_Clauses_by_Source!BV192),0,$G192)</f>
        <v>0</v>
      </c>
      <c r="BZ192" s="134">
        <f>IF(ISBLANK(Governance_Clauses_by_Source!BW192),0,$G192)</f>
        <v>0</v>
      </c>
      <c r="CA192" s="134">
        <f>IF(ISBLANK(Governance_Clauses_by_Source!BX192),0,$G192)</f>
        <v>0</v>
      </c>
      <c r="CB192" s="134">
        <f>IF(ISBLANK(Governance_Clauses_by_Source!BY192),0,$G192)</f>
        <v>0</v>
      </c>
      <c r="CC192" s="134">
        <f>IF(ISBLANK(Governance_Clauses_by_Source!BZ192),0,$G192)</f>
        <v>0</v>
      </c>
      <c r="CD192" s="134">
        <f>IF(ISBLANK(Governance_Clauses_by_Source!CA192),0,$G192)</f>
        <v>0</v>
      </c>
      <c r="CE192" s="134">
        <f>IF(ISBLANK(Governance_Clauses_by_Source!CB192),0,$G192)*2*2</f>
        <v>2.1052631578947367</v>
      </c>
      <c r="CF192" s="134">
        <f>IF(ISBLANK(Governance_Clauses_by_Source!CC192),0,$G192)</f>
        <v>0</v>
      </c>
      <c r="CG192" s="134">
        <f>IF(ISBLANK(Governance_Clauses_by_Source!CD192),0,$G192)</f>
        <v>0</v>
      </c>
      <c r="CH192" s="134">
        <f>IF(ISBLANK(Governance_Clauses_by_Source!CE192),0,$G192)</f>
        <v>0</v>
      </c>
      <c r="CI192" s="134">
        <f>IF(ISBLANK(Governance_Clauses_by_Source!CF192),0,$G192)</f>
        <v>0</v>
      </c>
      <c r="CJ192" s="134">
        <f>IF(ISBLANK(Governance_Clauses_by_Source!CG192),0,$G192)</f>
        <v>0</v>
      </c>
      <c r="CK192" s="134">
        <f>IF(ISBLANK(Governance_Clauses_by_Source!CH192),0,$G192)</f>
        <v>0</v>
      </c>
      <c r="CL192" s="134">
        <f>IF(ISBLANK(Governance_Clauses_by_Source!CI192),0,$G192)</f>
        <v>0</v>
      </c>
      <c r="CM192" s="134">
        <f>IF(ISBLANK(Governance_Clauses_by_Source!CJ192),0,$G192)</f>
        <v>0</v>
      </c>
      <c r="CN192" s="134">
        <f>IF(ISBLANK(Governance_Clauses_by_Source!CK192),0,$G192)</f>
        <v>0</v>
      </c>
      <c r="CO192" s="134">
        <f>IF(ISBLANK(Governance_Clauses_by_Source!CL192),0,$G192)</f>
        <v>0</v>
      </c>
      <c r="CP192" s="134">
        <f>IF(ISBLANK(Governance_Clauses_by_Source!CM192),0,$G192)</f>
        <v>0</v>
      </c>
      <c r="CQ192" s="151">
        <f>IF(ISBLANK(Governance_Clauses_by_Source!CN192),0,$G192)</f>
        <v>0</v>
      </c>
    </row>
    <row r="193" spans="1:95">
      <c r="A193" s="2" t="s">
        <v>267</v>
      </c>
      <c r="B193" s="2" t="s">
        <v>567</v>
      </c>
      <c r="C193" s="2" t="s">
        <v>273</v>
      </c>
      <c r="D193" s="2" t="s">
        <v>354</v>
      </c>
      <c r="E193" s="2">
        <f t="shared" si="21"/>
        <v>1</v>
      </c>
      <c r="F193" s="2">
        <v>4</v>
      </c>
      <c r="G193" s="2">
        <f t="shared" si="22"/>
        <v>0.42105263157894735</v>
      </c>
      <c r="H193" s="3" t="s">
        <v>1340</v>
      </c>
      <c r="I193" s="120">
        <f>IF(ISBLANK(Governance_Clauses_by_Source!F193),0,G193)</f>
        <v>0</v>
      </c>
      <c r="J193" s="134">
        <f>IF(ISBLANK(Governance_Clauses_by_Source!G193),0,$G193)</f>
        <v>0</v>
      </c>
      <c r="K193" s="134">
        <f>IF(ISBLANK(Governance_Clauses_by_Source!H193),0,$G193)</f>
        <v>0</v>
      </c>
      <c r="L193" s="134">
        <f>IF(ISBLANK(Governance_Clauses_by_Source!I193),0,$G193)</f>
        <v>0</v>
      </c>
      <c r="M193" s="134">
        <f>IF(ISBLANK(Governance_Clauses_by_Source!J193),0,$G193)</f>
        <v>0</v>
      </c>
      <c r="N193" s="134">
        <f>IF(ISBLANK(Governance_Clauses_by_Source!K193),0,$G193)</f>
        <v>0</v>
      </c>
      <c r="O193" s="134">
        <f>IF(ISBLANK(Governance_Clauses_by_Source!L193),0,$G193)</f>
        <v>0</v>
      </c>
      <c r="P193" s="134">
        <f>IF(ISBLANK(Governance_Clauses_by_Source!M193),0,$G193)</f>
        <v>0</v>
      </c>
      <c r="Q193" s="134">
        <f>IF(ISBLANK(Governance_Clauses_by_Source!N193),0,$G193)</f>
        <v>0</v>
      </c>
      <c r="R193" s="134">
        <f>IF(ISBLANK(Governance_Clauses_by_Source!O193),0,$G193)</f>
        <v>0</v>
      </c>
      <c r="S193" s="134">
        <f>IF(ISBLANK(Governance_Clauses_by_Source!P193),0,$G193)</f>
        <v>0</v>
      </c>
      <c r="T193" s="134">
        <f>IF(ISBLANK(Governance_Clauses_by_Source!Q193),0,$G193)</f>
        <v>0</v>
      </c>
      <c r="U193" s="134">
        <f>IF(ISBLANK(Governance_Clauses_by_Source!R193),0,$G193)</f>
        <v>0</v>
      </c>
      <c r="V193" s="134">
        <f>IF(ISBLANK(Governance_Clauses_by_Source!S193),0,$G193)</f>
        <v>0</v>
      </c>
      <c r="W193" s="134">
        <f>IF(ISBLANK(Governance_Clauses_by_Source!T193),0,$G193)</f>
        <v>0</v>
      </c>
      <c r="X193" s="134">
        <f>IF(ISBLANK(Governance_Clauses_by_Source!U193),0,$G193)</f>
        <v>0</v>
      </c>
      <c r="Y193" s="134">
        <f>IF(ISBLANK(Governance_Clauses_by_Source!V193),0,$G193)</f>
        <v>0</v>
      </c>
      <c r="Z193" s="134">
        <f>IF(ISBLANK(Governance_Clauses_by_Source!W193),0,$G193)</f>
        <v>0</v>
      </c>
      <c r="AA193" s="134">
        <f>IF(ISBLANK(Governance_Clauses_by_Source!X193),0,$G193)</f>
        <v>0</v>
      </c>
      <c r="AB193" s="134">
        <f>IF(ISBLANK(Governance_Clauses_by_Source!Y193),0,$G193)</f>
        <v>0</v>
      </c>
      <c r="AC193" s="134">
        <f>IF(ISBLANK(Governance_Clauses_by_Source!Z193),0,$G193)</f>
        <v>0</v>
      </c>
      <c r="AD193" s="134">
        <f>IF(ISBLANK(Governance_Clauses_by_Source!AA193),0,$G193)</f>
        <v>0</v>
      </c>
      <c r="AE193" s="134">
        <f>IF(ISBLANK(Governance_Clauses_by_Source!AB193),0,$G193)</f>
        <v>0</v>
      </c>
      <c r="AF193" s="134">
        <f>IF(ISBLANK(Governance_Clauses_by_Source!AC193),0,$G193)</f>
        <v>0</v>
      </c>
      <c r="AG193" s="134">
        <f>IF(ISBLANK(Governance_Clauses_by_Source!AD193),0,$G193)</f>
        <v>0</v>
      </c>
      <c r="AH193" s="134">
        <f>IF(ISBLANK(Governance_Clauses_by_Source!AE193),0,$G193)</f>
        <v>0</v>
      </c>
      <c r="AI193" s="134">
        <f>IF(ISBLANK(Governance_Clauses_by_Source!AF193),0,$G193)</f>
        <v>0</v>
      </c>
      <c r="AJ193" s="134">
        <f>IF(ISBLANK(Governance_Clauses_by_Source!AG193),0,$G193)</f>
        <v>0</v>
      </c>
      <c r="AK193" s="134">
        <f>IF(ISBLANK(Governance_Clauses_by_Source!AH193),0,$G193)</f>
        <v>0</v>
      </c>
      <c r="AL193" s="134">
        <f>IF(ISBLANK(Governance_Clauses_by_Source!AI193),0,$G193)</f>
        <v>0</v>
      </c>
      <c r="AM193" s="134">
        <f>IF(ISBLANK(Governance_Clauses_by_Source!AJ193),0,$G193)</f>
        <v>0</v>
      </c>
      <c r="AN193" s="134">
        <f>IF(ISBLANK(Governance_Clauses_by_Source!AK193),0,$G193)</f>
        <v>0</v>
      </c>
      <c r="AO193" s="134">
        <f>IF(ISBLANK(Governance_Clauses_by_Source!AL193),0,$G193)</f>
        <v>0</v>
      </c>
      <c r="AP193" s="134">
        <f>IF(ISBLANK(Governance_Clauses_by_Source!AM193),0,$G193)</f>
        <v>0</v>
      </c>
      <c r="AQ193" s="134">
        <f>IF(ISBLANK(Governance_Clauses_by_Source!AN193),0,$G193)</f>
        <v>0</v>
      </c>
      <c r="AR193" s="134">
        <f>IF(ISBLANK(Governance_Clauses_by_Source!AO193),0,$G193)*0.5*0.5</f>
        <v>0.10526315789473684</v>
      </c>
      <c r="AS193" s="134">
        <f>IF(ISBLANK(Governance_Clauses_by_Source!AP193),0,$G193)</f>
        <v>0</v>
      </c>
      <c r="AT193" s="134">
        <f>IF(ISBLANK(Governance_Clauses_by_Source!AQ193),0,$G193)</f>
        <v>0</v>
      </c>
      <c r="AU193" s="134">
        <f>IF(ISBLANK(Governance_Clauses_by_Source!AR193),0,$G193)</f>
        <v>0</v>
      </c>
      <c r="AV193" s="134">
        <f>IF(ISBLANK(Governance_Clauses_by_Source!AS193),0,$G193)</f>
        <v>0</v>
      </c>
      <c r="AW193" s="134">
        <f>IF(ISBLANK(Governance_Clauses_by_Source!AT193),0,$G193)</f>
        <v>0</v>
      </c>
      <c r="AX193" s="134">
        <f>IF(ISBLANK(Governance_Clauses_by_Source!AU193),0,$G193)</f>
        <v>0</v>
      </c>
      <c r="AY193" s="134">
        <f>IF(ISBLANK(Governance_Clauses_by_Source!AV193),0,$G193)</f>
        <v>0</v>
      </c>
      <c r="AZ193" s="134">
        <f>IF(ISBLANK(Governance_Clauses_by_Source!AW193),0,$G193)</f>
        <v>0</v>
      </c>
      <c r="BA193" s="134">
        <f>IF(ISBLANK(Governance_Clauses_by_Source!AX193),0,$G193)</f>
        <v>0</v>
      </c>
      <c r="BB193" s="134">
        <f>IF(ISBLANK(Governance_Clauses_by_Source!AY193),0,$G193)</f>
        <v>0</v>
      </c>
      <c r="BC193" s="134">
        <f>IF(ISBLANK(Governance_Clauses_by_Source!AZ193),0,$G193)</f>
        <v>0</v>
      </c>
      <c r="BD193" s="134">
        <f>IF(ISBLANK(Governance_Clauses_by_Source!BA193),0,$G193)</f>
        <v>0</v>
      </c>
      <c r="BE193" s="134">
        <f>IF(ISBLANK(Governance_Clauses_by_Source!BB193),0,$G193)</f>
        <v>0</v>
      </c>
      <c r="BF193" s="134">
        <f>IF(ISBLANK(Governance_Clauses_by_Source!BC193),0,$G193)</f>
        <v>0</v>
      </c>
      <c r="BG193" s="134">
        <f>IF(ISBLANK(Governance_Clauses_by_Source!BD193),0,$G193)</f>
        <v>0</v>
      </c>
      <c r="BH193" s="134">
        <f>IF(ISBLANK(Governance_Clauses_by_Source!BE193),0,$G193)</f>
        <v>0</v>
      </c>
      <c r="BI193" s="134">
        <f>IF(ISBLANK(Governance_Clauses_by_Source!BF193),0,$G193)</f>
        <v>0</v>
      </c>
      <c r="BJ193" s="134">
        <f>IF(ISBLANK(Governance_Clauses_by_Source!BG193),0,$G193)</f>
        <v>0</v>
      </c>
      <c r="BK193" s="134">
        <f>IF(ISBLANK(Governance_Clauses_by_Source!BH193),0,$G193)</f>
        <v>0</v>
      </c>
      <c r="BL193" s="134">
        <f>IF(ISBLANK(Governance_Clauses_by_Source!BI193),0,$G193)</f>
        <v>0</v>
      </c>
      <c r="BM193" s="134">
        <f>IF(ISBLANK(Governance_Clauses_by_Source!BJ193),0,$G193)</f>
        <v>0</v>
      </c>
      <c r="BN193" s="134">
        <f>IF(ISBLANK(Governance_Clauses_by_Source!BK193),0,$G193)</f>
        <v>0</v>
      </c>
      <c r="BO193" s="134">
        <f>IF(ISBLANK(Governance_Clauses_by_Source!BL193),0,$G193)</f>
        <v>0</v>
      </c>
      <c r="BP193" s="134">
        <f>IF(ISBLANK(Governance_Clauses_by_Source!BM193),0,$G193)</f>
        <v>0</v>
      </c>
      <c r="BQ193" s="134">
        <f>IF(ISBLANK(Governance_Clauses_by_Source!BN193),0,$G193)</f>
        <v>0</v>
      </c>
      <c r="BR193" s="134">
        <f>IF(ISBLANK(Governance_Clauses_by_Source!BO193),0,$G193)</f>
        <v>0</v>
      </c>
      <c r="BS193" s="134">
        <f>IF(ISBLANK(Governance_Clauses_by_Source!BP193),0,$G193)</f>
        <v>0</v>
      </c>
      <c r="BT193" s="134">
        <f>IF(ISBLANK(Governance_Clauses_by_Source!BQ193),0,$G193)</f>
        <v>0</v>
      </c>
      <c r="BU193" s="134">
        <f>IF(ISBLANK(Governance_Clauses_by_Source!BR193),0,$G193)</f>
        <v>0</v>
      </c>
      <c r="BV193" s="134">
        <f>IF(ISBLANK(Governance_Clauses_by_Source!BS193),0,$G193)</f>
        <v>0</v>
      </c>
      <c r="BW193" s="134">
        <f>IF(ISBLANK(Governance_Clauses_by_Source!BT193),0,$G193)</f>
        <v>0</v>
      </c>
      <c r="BX193" s="134">
        <f>IF(ISBLANK(Governance_Clauses_by_Source!BU193),0,$G193)</f>
        <v>0</v>
      </c>
      <c r="BY193" s="134">
        <f>IF(ISBLANK(Governance_Clauses_by_Source!BV193),0,$G193)</f>
        <v>0</v>
      </c>
      <c r="BZ193" s="134">
        <f>IF(ISBLANK(Governance_Clauses_by_Source!BW193),0,$G193)</f>
        <v>0</v>
      </c>
      <c r="CA193" s="134">
        <f>IF(ISBLANK(Governance_Clauses_by_Source!BX193),0,$G193)</f>
        <v>0</v>
      </c>
      <c r="CB193" s="134">
        <f>IF(ISBLANK(Governance_Clauses_by_Source!BY193),0,$G193)</f>
        <v>0</v>
      </c>
      <c r="CC193" s="134">
        <f>IF(ISBLANK(Governance_Clauses_by_Source!BZ193),0,$G193)</f>
        <v>0</v>
      </c>
      <c r="CD193" s="134">
        <f>IF(ISBLANK(Governance_Clauses_by_Source!CA193),0,$G193)</f>
        <v>0</v>
      </c>
      <c r="CE193" s="134">
        <f>IF(ISBLANK(Governance_Clauses_by_Source!CB193),0,$G193)</f>
        <v>0</v>
      </c>
      <c r="CF193" s="134">
        <f>IF(ISBLANK(Governance_Clauses_by_Source!CC193),0,$G193)</f>
        <v>0</v>
      </c>
      <c r="CG193" s="134">
        <f>IF(ISBLANK(Governance_Clauses_by_Source!CD193),0,$G193)</f>
        <v>0</v>
      </c>
      <c r="CH193" s="134">
        <f>IF(ISBLANK(Governance_Clauses_by_Source!CE193),0,$G193)</f>
        <v>0</v>
      </c>
      <c r="CI193" s="134">
        <f>IF(ISBLANK(Governance_Clauses_by_Source!CF193),0,$G193)</f>
        <v>0</v>
      </c>
      <c r="CJ193" s="134">
        <f>IF(ISBLANK(Governance_Clauses_by_Source!CG193),0,$G193)</f>
        <v>0</v>
      </c>
      <c r="CK193" s="134">
        <f>IF(ISBLANK(Governance_Clauses_by_Source!CH193),0,$G193)</f>
        <v>0</v>
      </c>
      <c r="CL193" s="134">
        <f>IF(ISBLANK(Governance_Clauses_by_Source!CI193),0,$G193)</f>
        <v>0</v>
      </c>
      <c r="CM193" s="134">
        <f>IF(ISBLANK(Governance_Clauses_by_Source!CJ193),0,$G193)</f>
        <v>0</v>
      </c>
      <c r="CN193" s="134">
        <f>IF(ISBLANK(Governance_Clauses_by_Source!CK193),0,$G193)</f>
        <v>0</v>
      </c>
      <c r="CO193" s="134">
        <f>IF(ISBLANK(Governance_Clauses_by_Source!CL193),0,$G193)</f>
        <v>0</v>
      </c>
      <c r="CP193" s="134">
        <f>IF(ISBLANK(Governance_Clauses_by_Source!CM193),0,$G193)</f>
        <v>0</v>
      </c>
      <c r="CQ193" s="151">
        <f>IF(ISBLANK(Governance_Clauses_by_Source!CN193),0,$G193)</f>
        <v>0</v>
      </c>
    </row>
    <row r="194" spans="1:95">
      <c r="A194" s="2" t="s">
        <v>283</v>
      </c>
      <c r="B194" s="2" t="s">
        <v>565</v>
      </c>
      <c r="C194" s="2" t="s">
        <v>364</v>
      </c>
      <c r="D194" s="2" t="s">
        <v>618</v>
      </c>
      <c r="E194" s="2">
        <f t="shared" si="21"/>
        <v>3</v>
      </c>
      <c r="F194" s="2">
        <v>5</v>
      </c>
      <c r="G194" s="2">
        <f>F194/SUM($F$194:$F$196)*4</f>
        <v>1.6666666666666667</v>
      </c>
      <c r="H194" s="3" t="s">
        <v>336</v>
      </c>
      <c r="I194" s="120">
        <f>IF(ISBLANK(Governance_Clauses_by_Source!F194),0,G194)*3*4</f>
        <v>20</v>
      </c>
      <c r="J194" s="134">
        <f>IF(ISBLANK(Governance_Clauses_by_Source!G194),0,$G194)</f>
        <v>0</v>
      </c>
      <c r="K194" s="134">
        <f>IF(ISBLANK(Governance_Clauses_by_Source!H194),0,$G194)</f>
        <v>0</v>
      </c>
      <c r="L194" s="134">
        <f>IF(ISBLANK(Governance_Clauses_by_Source!I194),0,$G194)</f>
        <v>0</v>
      </c>
      <c r="M194" s="134">
        <f>IF(ISBLANK(Governance_Clauses_by_Source!J194),0,$G194)</f>
        <v>0</v>
      </c>
      <c r="N194" s="134">
        <f>IF(ISBLANK(Governance_Clauses_by_Source!K194),0,$G194)*3*4</f>
        <v>20</v>
      </c>
      <c r="O194" s="134">
        <f>IF(ISBLANK(Governance_Clauses_by_Source!L194),0,$G194)</f>
        <v>0</v>
      </c>
      <c r="P194" s="134">
        <f>IF(ISBLANK(Governance_Clauses_by_Source!M194),0,$G194)</f>
        <v>0</v>
      </c>
      <c r="Q194" s="134">
        <f>IF(ISBLANK(Governance_Clauses_by_Source!N194),0,$G194)</f>
        <v>0</v>
      </c>
      <c r="R194" s="134">
        <f>IF(ISBLANK(Governance_Clauses_by_Source!O194),0,$G194)</f>
        <v>0</v>
      </c>
      <c r="S194" s="134">
        <f>IF(ISBLANK(Governance_Clauses_by_Source!P194),0,$G194)</f>
        <v>0</v>
      </c>
      <c r="T194" s="134">
        <f>IF(ISBLANK(Governance_Clauses_by_Source!Q194),0,$G194)</f>
        <v>0</v>
      </c>
      <c r="U194" s="134">
        <f>IF(ISBLANK(Governance_Clauses_by_Source!R194),0,$G194)</f>
        <v>0</v>
      </c>
      <c r="V194" s="134">
        <f>IF(ISBLANK(Governance_Clauses_by_Source!S194),0,$G194)</f>
        <v>0</v>
      </c>
      <c r="W194" s="134">
        <f>IF(ISBLANK(Governance_Clauses_by_Source!T194),0,$G194)</f>
        <v>0</v>
      </c>
      <c r="X194" s="134">
        <f>IF(ISBLANK(Governance_Clauses_by_Source!U194),0,$G194)</f>
        <v>0</v>
      </c>
      <c r="Y194" s="134">
        <f>IF(ISBLANK(Governance_Clauses_by_Source!V194),0,$G194)</f>
        <v>0</v>
      </c>
      <c r="Z194" s="134">
        <f>IF(ISBLANK(Governance_Clauses_by_Source!W194),0,$G194)</f>
        <v>0</v>
      </c>
      <c r="AA194" s="134">
        <f>IF(ISBLANK(Governance_Clauses_by_Source!X194),0,$G194)</f>
        <v>0</v>
      </c>
      <c r="AB194" s="134">
        <f>IF(ISBLANK(Governance_Clauses_by_Source!Y194),0,$G194)</f>
        <v>0</v>
      </c>
      <c r="AC194" s="134">
        <f>IF(ISBLANK(Governance_Clauses_by_Source!Z194),0,$G194)</f>
        <v>0</v>
      </c>
      <c r="AD194" s="134">
        <f>IF(ISBLANK(Governance_Clauses_by_Source!AA194),0,$G194)</f>
        <v>0</v>
      </c>
      <c r="AE194" s="134">
        <f>IF(ISBLANK(Governance_Clauses_by_Source!AB194),0,$G194)</f>
        <v>0</v>
      </c>
      <c r="AF194" s="134">
        <f>IF(ISBLANK(Governance_Clauses_by_Source!AC194),0,$G194)</f>
        <v>0</v>
      </c>
      <c r="AG194" s="134">
        <f>IF(ISBLANK(Governance_Clauses_by_Source!AD194),0,$G194)*2*2</f>
        <v>6.666666666666667</v>
      </c>
      <c r="AH194" s="134">
        <f>IF(ISBLANK(Governance_Clauses_by_Source!AE194),0,$G194)</f>
        <v>0</v>
      </c>
      <c r="AI194" s="134">
        <f>IF(ISBLANK(Governance_Clauses_by_Source!AF194),0,$G194)</f>
        <v>0</v>
      </c>
      <c r="AJ194" s="134">
        <f>IF(ISBLANK(Governance_Clauses_by_Source!AG194),0,$G194)</f>
        <v>0</v>
      </c>
      <c r="AK194" s="134">
        <f>IF(ISBLANK(Governance_Clauses_by_Source!AH194),0,$G194)</f>
        <v>0</v>
      </c>
      <c r="AL194" s="134">
        <f>IF(ISBLANK(Governance_Clauses_by_Source!AI194),0,$G194)</f>
        <v>0</v>
      </c>
      <c r="AM194" s="134">
        <f>IF(ISBLANK(Governance_Clauses_by_Source!AJ194),0,$G194)</f>
        <v>0</v>
      </c>
      <c r="AN194" s="134">
        <f>IF(ISBLANK(Governance_Clauses_by_Source!AK194),0,$G194)</f>
        <v>0</v>
      </c>
      <c r="AO194" s="134">
        <f>IF(ISBLANK(Governance_Clauses_by_Source!AL194),0,$G194)</f>
        <v>0</v>
      </c>
      <c r="AP194" s="134">
        <f>IF(ISBLANK(Governance_Clauses_by_Source!AM194),0,$G194)</f>
        <v>0</v>
      </c>
      <c r="AQ194" s="134">
        <f>IF(ISBLANK(Governance_Clauses_by_Source!AN194),0,$G194)</f>
        <v>0</v>
      </c>
      <c r="AR194" s="134">
        <f>IF(ISBLANK(Governance_Clauses_by_Source!AO194),0,$G194)</f>
        <v>0</v>
      </c>
      <c r="AS194" s="134">
        <f>IF(ISBLANK(Governance_Clauses_by_Source!AP194),0,$G194)</f>
        <v>0</v>
      </c>
      <c r="AT194" s="134">
        <f>IF(ISBLANK(Governance_Clauses_by_Source!AQ194),0,$G194)</f>
        <v>0</v>
      </c>
      <c r="AU194" s="134">
        <f>IF(ISBLANK(Governance_Clauses_by_Source!AR194),0,$G194)</f>
        <v>0</v>
      </c>
      <c r="AV194" s="134">
        <f>IF(ISBLANK(Governance_Clauses_by_Source!AS194),0,$G194)</f>
        <v>0</v>
      </c>
      <c r="AW194" s="134">
        <f>IF(ISBLANK(Governance_Clauses_by_Source!AT194),0,$G194)</f>
        <v>0</v>
      </c>
      <c r="AX194" s="134">
        <f>IF(ISBLANK(Governance_Clauses_by_Source!AU194),0,$G194)</f>
        <v>0</v>
      </c>
      <c r="AY194" s="134">
        <f>IF(ISBLANK(Governance_Clauses_by_Source!AV194),0,$G194)</f>
        <v>0</v>
      </c>
      <c r="AZ194" s="134">
        <f>IF(ISBLANK(Governance_Clauses_by_Source!AW194),0,$G194)</f>
        <v>0</v>
      </c>
      <c r="BA194" s="134">
        <f>IF(ISBLANK(Governance_Clauses_by_Source!AX194),0,$G194)</f>
        <v>0</v>
      </c>
      <c r="BB194" s="134">
        <f>IF(ISBLANK(Governance_Clauses_by_Source!AY194),0,$G194)</f>
        <v>0</v>
      </c>
      <c r="BC194" s="134">
        <f>IF(ISBLANK(Governance_Clauses_by_Source!AZ194),0,$G194)</f>
        <v>0</v>
      </c>
      <c r="BD194" s="134">
        <f>IF(ISBLANK(Governance_Clauses_by_Source!BA194),0,$G194)</f>
        <v>0</v>
      </c>
      <c r="BE194" s="134">
        <f>IF(ISBLANK(Governance_Clauses_by_Source!BB194),0,$G194)</f>
        <v>0</v>
      </c>
      <c r="BF194" s="134">
        <f>IF(ISBLANK(Governance_Clauses_by_Source!BC194),0,$G194)</f>
        <v>0</v>
      </c>
      <c r="BG194" s="134">
        <f>IF(ISBLANK(Governance_Clauses_by_Source!BD194),0,$G194)</f>
        <v>0</v>
      </c>
      <c r="BH194" s="134">
        <f>IF(ISBLANK(Governance_Clauses_by_Source!BE194),0,$G194)</f>
        <v>0</v>
      </c>
      <c r="BI194" s="134">
        <f>IF(ISBLANK(Governance_Clauses_by_Source!BF194),0,$G194)</f>
        <v>0</v>
      </c>
      <c r="BJ194" s="134">
        <f>IF(ISBLANK(Governance_Clauses_by_Source!BG194),0,$G194)</f>
        <v>0</v>
      </c>
      <c r="BK194" s="134">
        <f>IF(ISBLANK(Governance_Clauses_by_Source!BH194),0,$G194)</f>
        <v>0</v>
      </c>
      <c r="BL194" s="134">
        <f>IF(ISBLANK(Governance_Clauses_by_Source!BI194),0,$G194)</f>
        <v>0</v>
      </c>
      <c r="BM194" s="134">
        <f>IF(ISBLANK(Governance_Clauses_by_Source!BJ194),0,$G194)</f>
        <v>0</v>
      </c>
      <c r="BN194" s="134">
        <f>IF(ISBLANK(Governance_Clauses_by_Source!BK194),0,$G194)</f>
        <v>0</v>
      </c>
      <c r="BO194" s="134">
        <f>IF(ISBLANK(Governance_Clauses_by_Source!BL194),0,$G194)</f>
        <v>0</v>
      </c>
      <c r="BP194" s="134">
        <f>IF(ISBLANK(Governance_Clauses_by_Source!BM194),0,$G194)</f>
        <v>0</v>
      </c>
      <c r="BQ194" s="134">
        <f>IF(ISBLANK(Governance_Clauses_by_Source!BN194),0,$G194)</f>
        <v>0</v>
      </c>
      <c r="BR194" s="134">
        <f>IF(ISBLANK(Governance_Clauses_by_Source!BO194),0,$G194)</f>
        <v>0</v>
      </c>
      <c r="BS194" s="134">
        <f>IF(ISBLANK(Governance_Clauses_by_Source!BP194),0,$G194)</f>
        <v>0</v>
      </c>
      <c r="BT194" s="134">
        <f>IF(ISBLANK(Governance_Clauses_by_Source!BQ194),0,$G194)</f>
        <v>0</v>
      </c>
      <c r="BU194" s="134">
        <f>IF(ISBLANK(Governance_Clauses_by_Source!BR194),0,$G194)</f>
        <v>0</v>
      </c>
      <c r="BV194" s="134">
        <f>IF(ISBLANK(Governance_Clauses_by_Source!BS194),0,$G194)</f>
        <v>0</v>
      </c>
      <c r="BW194" s="134">
        <f>IF(ISBLANK(Governance_Clauses_by_Source!BT194),0,$G194)</f>
        <v>0</v>
      </c>
      <c r="BX194" s="134">
        <f>IF(ISBLANK(Governance_Clauses_by_Source!BU194),0,$G194)</f>
        <v>0</v>
      </c>
      <c r="BY194" s="134">
        <f>IF(ISBLANK(Governance_Clauses_by_Source!BV194),0,$G194)</f>
        <v>0</v>
      </c>
      <c r="BZ194" s="134">
        <f>IF(ISBLANK(Governance_Clauses_by_Source!BW194),0,$G194)</f>
        <v>0</v>
      </c>
      <c r="CA194" s="134">
        <f>IF(ISBLANK(Governance_Clauses_by_Source!BX194),0,$G194)</f>
        <v>0</v>
      </c>
      <c r="CB194" s="134">
        <f>IF(ISBLANK(Governance_Clauses_by_Source!BY194),0,$G194)</f>
        <v>0</v>
      </c>
      <c r="CC194" s="134">
        <f>IF(ISBLANK(Governance_Clauses_by_Source!BZ194),0,$G194)</f>
        <v>0</v>
      </c>
      <c r="CD194" s="134">
        <f>IF(ISBLANK(Governance_Clauses_by_Source!CA194),0,$G194)</f>
        <v>0</v>
      </c>
      <c r="CE194" s="134">
        <f>IF(ISBLANK(Governance_Clauses_by_Source!CB194),0,$G194)</f>
        <v>0</v>
      </c>
      <c r="CF194" s="134">
        <f>IF(ISBLANK(Governance_Clauses_by_Source!CC194),0,$G194)</f>
        <v>0</v>
      </c>
      <c r="CG194" s="134">
        <f>IF(ISBLANK(Governance_Clauses_by_Source!CD194),0,$G194)</f>
        <v>0</v>
      </c>
      <c r="CH194" s="134">
        <f>IF(ISBLANK(Governance_Clauses_by_Source!CE194),0,$G194)</f>
        <v>0</v>
      </c>
      <c r="CI194" s="134">
        <f>IF(ISBLANK(Governance_Clauses_by_Source!CF194),0,$G194)</f>
        <v>0</v>
      </c>
      <c r="CJ194" s="134">
        <f>IF(ISBLANK(Governance_Clauses_by_Source!CG194),0,$G194)</f>
        <v>0</v>
      </c>
      <c r="CK194" s="134">
        <f>IF(ISBLANK(Governance_Clauses_by_Source!CH194),0,$G194)</f>
        <v>0</v>
      </c>
      <c r="CL194" s="134">
        <f>IF(ISBLANK(Governance_Clauses_by_Source!CI194),0,$G194)</f>
        <v>0</v>
      </c>
      <c r="CM194" s="134">
        <f>IF(ISBLANK(Governance_Clauses_by_Source!CJ194),0,$G194)</f>
        <v>0</v>
      </c>
      <c r="CN194" s="134">
        <f>IF(ISBLANK(Governance_Clauses_by_Source!CK194),0,$G194)</f>
        <v>0</v>
      </c>
      <c r="CO194" s="134">
        <f>IF(ISBLANK(Governance_Clauses_by_Source!CL194),0,$G194)</f>
        <v>0</v>
      </c>
      <c r="CP194" s="134">
        <f>IF(ISBLANK(Governance_Clauses_by_Source!CM194),0,$G194)</f>
        <v>0</v>
      </c>
      <c r="CQ194" s="151">
        <f>IF(ISBLANK(Governance_Clauses_by_Source!CN194),0,$G194)</f>
        <v>0</v>
      </c>
    </row>
    <row r="195" spans="1:95">
      <c r="A195" s="2" t="s">
        <v>283</v>
      </c>
      <c r="B195" s="2" t="s">
        <v>565</v>
      </c>
      <c r="C195" s="2" t="s">
        <v>365</v>
      </c>
      <c r="D195" s="2" t="s">
        <v>618</v>
      </c>
      <c r="E195" s="2">
        <f t="shared" si="21"/>
        <v>3</v>
      </c>
      <c r="F195" s="2">
        <v>4</v>
      </c>
      <c r="G195" s="2">
        <f t="shared" ref="G195:G196" si="23">F195/SUM($F$194:$F$196)*4</f>
        <v>1.3333333333333333</v>
      </c>
      <c r="H195" s="3" t="s">
        <v>10</v>
      </c>
      <c r="I195" s="120">
        <f>IF(ISBLANK(Governance_Clauses_by_Source!F195),0,G195)*3*3</f>
        <v>12</v>
      </c>
      <c r="J195" s="134">
        <f>IF(ISBLANK(Governance_Clauses_by_Source!G195),0,$G195)</f>
        <v>0</v>
      </c>
      <c r="K195" s="134">
        <f>IF(ISBLANK(Governance_Clauses_by_Source!H195),0,$G195)</f>
        <v>0</v>
      </c>
      <c r="L195" s="134">
        <f>IF(ISBLANK(Governance_Clauses_by_Source!I195),0,$G195)</f>
        <v>0</v>
      </c>
      <c r="M195" s="134">
        <f>IF(ISBLANK(Governance_Clauses_by_Source!J195),0,$G195)*3*3</f>
        <v>12</v>
      </c>
      <c r="N195" s="134">
        <f>IF(ISBLANK(Governance_Clauses_by_Source!K195),0,$G195)*3*3</f>
        <v>12</v>
      </c>
      <c r="O195" s="134">
        <f>IF(ISBLANK(Governance_Clauses_by_Source!L195),0,$G195)</f>
        <v>0</v>
      </c>
      <c r="P195" s="134">
        <f>IF(ISBLANK(Governance_Clauses_by_Source!M195),0,$G195)</f>
        <v>0</v>
      </c>
      <c r="Q195" s="134">
        <f>IF(ISBLANK(Governance_Clauses_by_Source!N195),0,$G195)</f>
        <v>0</v>
      </c>
      <c r="R195" s="134">
        <f>IF(ISBLANK(Governance_Clauses_by_Source!O195),0,$G195)</f>
        <v>0</v>
      </c>
      <c r="S195" s="134">
        <f>IF(ISBLANK(Governance_Clauses_by_Source!P195),0,$G195)</f>
        <v>0</v>
      </c>
      <c r="T195" s="134">
        <f>IF(ISBLANK(Governance_Clauses_by_Source!Q195),0,$G195)</f>
        <v>0</v>
      </c>
      <c r="U195" s="134">
        <f>IF(ISBLANK(Governance_Clauses_by_Source!R195),0,$G195)</f>
        <v>0</v>
      </c>
      <c r="V195" s="134">
        <f>IF(ISBLANK(Governance_Clauses_by_Source!S195),0,$G195)</f>
        <v>0</v>
      </c>
      <c r="W195" s="134">
        <f>IF(ISBLANK(Governance_Clauses_by_Source!T195),0,$G195)</f>
        <v>0</v>
      </c>
      <c r="X195" s="134">
        <f>IF(ISBLANK(Governance_Clauses_by_Source!U195),0,$G195)</f>
        <v>0</v>
      </c>
      <c r="Y195" s="134">
        <f>IF(ISBLANK(Governance_Clauses_by_Source!V195),0,$G195)</f>
        <v>0</v>
      </c>
      <c r="Z195" s="134">
        <f>IF(ISBLANK(Governance_Clauses_by_Source!W195),0,$G195)</f>
        <v>0</v>
      </c>
      <c r="AA195" s="134">
        <f>IF(ISBLANK(Governance_Clauses_by_Source!X195),0,$G195)</f>
        <v>0</v>
      </c>
      <c r="AB195" s="134">
        <f>IF(ISBLANK(Governance_Clauses_by_Source!Y195),0,$G195)</f>
        <v>0</v>
      </c>
      <c r="AC195" s="134">
        <f>IF(ISBLANK(Governance_Clauses_by_Source!Z195),0,$G195)</f>
        <v>0</v>
      </c>
      <c r="AD195" s="134">
        <f>IF(ISBLANK(Governance_Clauses_by_Source!AA195),0,$G195)</f>
        <v>0</v>
      </c>
      <c r="AE195" s="134">
        <f>IF(ISBLANK(Governance_Clauses_by_Source!AB195),0,$G195)</f>
        <v>0</v>
      </c>
      <c r="AF195" s="134">
        <f>IF(ISBLANK(Governance_Clauses_by_Source!AC195),0,$G195)</f>
        <v>0</v>
      </c>
      <c r="AG195" s="134">
        <f>IF(ISBLANK(Governance_Clauses_by_Source!AD195),0,$G195)</f>
        <v>0</v>
      </c>
      <c r="AH195" s="134">
        <f>IF(ISBLANK(Governance_Clauses_by_Source!AE195),0,$G195)</f>
        <v>0</v>
      </c>
      <c r="AI195" s="134">
        <f>IF(ISBLANK(Governance_Clauses_by_Source!AF195),0,$G195)</f>
        <v>0</v>
      </c>
      <c r="AJ195" s="134">
        <f>IF(ISBLANK(Governance_Clauses_by_Source!AG195),0,$G195)</f>
        <v>0</v>
      </c>
      <c r="AK195" s="134">
        <f>IF(ISBLANK(Governance_Clauses_by_Source!AH195),0,$G195)</f>
        <v>0</v>
      </c>
      <c r="AL195" s="134">
        <f>IF(ISBLANK(Governance_Clauses_by_Source!AI195),0,$G195)</f>
        <v>0</v>
      </c>
      <c r="AM195" s="134">
        <f>IF(ISBLANK(Governance_Clauses_by_Source!AJ195),0,$G195)</f>
        <v>0</v>
      </c>
      <c r="AN195" s="134">
        <f>IF(ISBLANK(Governance_Clauses_by_Source!AK195),0,$G195)</f>
        <v>0</v>
      </c>
      <c r="AO195" s="134">
        <f>IF(ISBLANK(Governance_Clauses_by_Source!AL195),0,$G195)</f>
        <v>0</v>
      </c>
      <c r="AP195" s="134">
        <f>IF(ISBLANK(Governance_Clauses_by_Source!AM195),0,$G195)</f>
        <v>0</v>
      </c>
      <c r="AQ195" s="134">
        <f>IF(ISBLANK(Governance_Clauses_by_Source!AN195),0,$G195)</f>
        <v>0</v>
      </c>
      <c r="AR195" s="134">
        <f>IF(ISBLANK(Governance_Clauses_by_Source!AO195),0,$G195)</f>
        <v>0</v>
      </c>
      <c r="AS195" s="134">
        <f>IF(ISBLANK(Governance_Clauses_by_Source!AP195),0,$G195)</f>
        <v>0</v>
      </c>
      <c r="AT195" s="134">
        <f>IF(ISBLANK(Governance_Clauses_by_Source!AQ195),0,$G195)</f>
        <v>0</v>
      </c>
      <c r="AU195" s="134">
        <f>IF(ISBLANK(Governance_Clauses_by_Source!AR195),0,$G195)</f>
        <v>0</v>
      </c>
      <c r="AV195" s="134">
        <f>IF(ISBLANK(Governance_Clauses_by_Source!AS195),0,$G195)</f>
        <v>0</v>
      </c>
      <c r="AW195" s="134">
        <f>IF(ISBLANK(Governance_Clauses_by_Source!AT195),0,$G195)</f>
        <v>0</v>
      </c>
      <c r="AX195" s="134">
        <f>IF(ISBLANK(Governance_Clauses_by_Source!AU195),0,$G195)</f>
        <v>0</v>
      </c>
      <c r="AY195" s="134">
        <f>IF(ISBLANK(Governance_Clauses_by_Source!AV195),0,$G195)</f>
        <v>0</v>
      </c>
      <c r="AZ195" s="134">
        <f>IF(ISBLANK(Governance_Clauses_by_Source!AW195),0,$G195)</f>
        <v>0</v>
      </c>
      <c r="BA195" s="134">
        <f>IF(ISBLANK(Governance_Clauses_by_Source!AX195),0,$G195)</f>
        <v>0</v>
      </c>
      <c r="BB195" s="134">
        <f>IF(ISBLANK(Governance_Clauses_by_Source!AY195),0,$G195)</f>
        <v>0</v>
      </c>
      <c r="BC195" s="134">
        <f>IF(ISBLANK(Governance_Clauses_by_Source!AZ195),0,$G195)</f>
        <v>0</v>
      </c>
      <c r="BD195" s="134">
        <f>IF(ISBLANK(Governance_Clauses_by_Source!BA195),0,$G195)</f>
        <v>0</v>
      </c>
      <c r="BE195" s="134">
        <f>IF(ISBLANK(Governance_Clauses_by_Source!BB195),0,$G195)</f>
        <v>0</v>
      </c>
      <c r="BF195" s="134">
        <f>IF(ISBLANK(Governance_Clauses_by_Source!BC195),0,$G195)</f>
        <v>0</v>
      </c>
      <c r="BG195" s="134">
        <f>IF(ISBLANK(Governance_Clauses_by_Source!BD195),0,$G195)</f>
        <v>0</v>
      </c>
      <c r="BH195" s="134">
        <f>IF(ISBLANK(Governance_Clauses_by_Source!BE195),0,$G195)</f>
        <v>0</v>
      </c>
      <c r="BI195" s="134">
        <f>IF(ISBLANK(Governance_Clauses_by_Source!BF195),0,$G195)</f>
        <v>0</v>
      </c>
      <c r="BJ195" s="134">
        <f>IF(ISBLANK(Governance_Clauses_by_Source!BG195),0,$G195)</f>
        <v>0</v>
      </c>
      <c r="BK195" s="134">
        <f>IF(ISBLANK(Governance_Clauses_by_Source!BH195),0,$G195)</f>
        <v>0</v>
      </c>
      <c r="BL195" s="134">
        <f>IF(ISBLANK(Governance_Clauses_by_Source!BI195),0,$G195)</f>
        <v>0</v>
      </c>
      <c r="BM195" s="134">
        <f>IF(ISBLANK(Governance_Clauses_by_Source!BJ195),0,$G195)</f>
        <v>0</v>
      </c>
      <c r="BN195" s="134">
        <f>IF(ISBLANK(Governance_Clauses_by_Source!BK195),0,$G195)</f>
        <v>0</v>
      </c>
      <c r="BO195" s="134">
        <f>IF(ISBLANK(Governance_Clauses_by_Source!BL195),0,$G195)</f>
        <v>0</v>
      </c>
      <c r="BP195" s="134">
        <f>IF(ISBLANK(Governance_Clauses_by_Source!BM195),0,$G195)</f>
        <v>0</v>
      </c>
      <c r="BQ195" s="134">
        <f>IF(ISBLANK(Governance_Clauses_by_Source!BN195),0,$G195)</f>
        <v>0</v>
      </c>
      <c r="BR195" s="134">
        <f>IF(ISBLANK(Governance_Clauses_by_Source!BO195),0,$G195)</f>
        <v>0</v>
      </c>
      <c r="BS195" s="134">
        <f>IF(ISBLANK(Governance_Clauses_by_Source!BP195),0,$G195)</f>
        <v>0</v>
      </c>
      <c r="BT195" s="134">
        <f>IF(ISBLANK(Governance_Clauses_by_Source!BQ195),0,$G195)</f>
        <v>0</v>
      </c>
      <c r="BU195" s="134">
        <f>IF(ISBLANK(Governance_Clauses_by_Source!BR195),0,$G195)</f>
        <v>0</v>
      </c>
      <c r="BV195" s="134">
        <f>IF(ISBLANK(Governance_Clauses_by_Source!BS195),0,$G195)</f>
        <v>0</v>
      </c>
      <c r="BW195" s="134">
        <f>IF(ISBLANK(Governance_Clauses_by_Source!BT195),0,$G195)</f>
        <v>0</v>
      </c>
      <c r="BX195" s="134">
        <f>IF(ISBLANK(Governance_Clauses_by_Source!BU195),0,$G195)</f>
        <v>0</v>
      </c>
      <c r="BY195" s="134">
        <f>IF(ISBLANK(Governance_Clauses_by_Source!BV195),0,$G195)</f>
        <v>0</v>
      </c>
      <c r="BZ195" s="134">
        <f>IF(ISBLANK(Governance_Clauses_by_Source!BW195),0,$G195)</f>
        <v>0</v>
      </c>
      <c r="CA195" s="134">
        <f>IF(ISBLANK(Governance_Clauses_by_Source!BX195),0,$G195)</f>
        <v>0</v>
      </c>
      <c r="CB195" s="134">
        <f>IF(ISBLANK(Governance_Clauses_by_Source!BY195),0,$G195)</f>
        <v>0</v>
      </c>
      <c r="CC195" s="134">
        <f>IF(ISBLANK(Governance_Clauses_by_Source!BZ195),0,$G195)</f>
        <v>0</v>
      </c>
      <c r="CD195" s="134">
        <f>IF(ISBLANK(Governance_Clauses_by_Source!CA195),0,$G195)</f>
        <v>0</v>
      </c>
      <c r="CE195" s="134">
        <f>IF(ISBLANK(Governance_Clauses_by_Source!CB195),0,$G195)</f>
        <v>0</v>
      </c>
      <c r="CF195" s="134">
        <f>IF(ISBLANK(Governance_Clauses_by_Source!CC195),0,$G195)</f>
        <v>0</v>
      </c>
      <c r="CG195" s="134">
        <f>IF(ISBLANK(Governance_Clauses_by_Source!CD195),0,$G195)</f>
        <v>0</v>
      </c>
      <c r="CH195" s="134">
        <f>IF(ISBLANK(Governance_Clauses_by_Source!CE195),0,$G195)</f>
        <v>0</v>
      </c>
      <c r="CI195" s="134">
        <f>IF(ISBLANK(Governance_Clauses_by_Source!CF195),0,$G195)</f>
        <v>0</v>
      </c>
      <c r="CJ195" s="134">
        <f>IF(ISBLANK(Governance_Clauses_by_Source!CG195),0,$G195)</f>
        <v>0</v>
      </c>
      <c r="CK195" s="134">
        <f>IF(ISBLANK(Governance_Clauses_by_Source!CH195),0,$G195)</f>
        <v>0</v>
      </c>
      <c r="CL195" s="134">
        <f>IF(ISBLANK(Governance_Clauses_by_Source!CI195),0,$G195)</f>
        <v>0</v>
      </c>
      <c r="CM195" s="134">
        <f>IF(ISBLANK(Governance_Clauses_by_Source!CJ195),0,$G195)</f>
        <v>0</v>
      </c>
      <c r="CN195" s="134">
        <f>IF(ISBLANK(Governance_Clauses_by_Source!CK195),0,$G195)</f>
        <v>0</v>
      </c>
      <c r="CO195" s="134">
        <f>IF(ISBLANK(Governance_Clauses_by_Source!CL195),0,$G195)</f>
        <v>0</v>
      </c>
      <c r="CP195" s="134">
        <f>IF(ISBLANK(Governance_Clauses_by_Source!CM195),0,$G195)</f>
        <v>0</v>
      </c>
      <c r="CQ195" s="151">
        <f>IF(ISBLANK(Governance_Clauses_by_Source!CN195),0,$G195)</f>
        <v>0</v>
      </c>
    </row>
    <row r="196" spans="1:95">
      <c r="A196" s="2" t="s">
        <v>283</v>
      </c>
      <c r="B196" s="2" t="s">
        <v>565</v>
      </c>
      <c r="C196" s="2" t="s">
        <v>364</v>
      </c>
      <c r="D196" s="2" t="s">
        <v>618</v>
      </c>
      <c r="E196" s="2">
        <f t="shared" si="21"/>
        <v>3</v>
      </c>
      <c r="F196" s="2">
        <v>3</v>
      </c>
      <c r="G196" s="2">
        <f t="shared" si="23"/>
        <v>1</v>
      </c>
      <c r="H196" s="3" t="s">
        <v>333</v>
      </c>
      <c r="I196" s="120">
        <f>IF(ISBLANK(Governance_Clauses_by_Source!F196),0,G196)*3*3</f>
        <v>9</v>
      </c>
      <c r="J196" s="134">
        <f>IF(ISBLANK(Governance_Clauses_by_Source!G196),0,$G196)*3*3</f>
        <v>9</v>
      </c>
      <c r="K196" s="134">
        <f>IF(ISBLANK(Governance_Clauses_by_Source!H196),0,$G196)</f>
        <v>0</v>
      </c>
      <c r="L196" s="134">
        <f>IF(ISBLANK(Governance_Clauses_by_Source!I196),0,$G196)</f>
        <v>0</v>
      </c>
      <c r="M196" s="134">
        <f>IF(ISBLANK(Governance_Clauses_by_Source!J196),0,$G196)</f>
        <v>0</v>
      </c>
      <c r="N196" s="134">
        <f>IF(ISBLANK(Governance_Clauses_by_Source!K196),0,$G196)*3*3</f>
        <v>9</v>
      </c>
      <c r="O196" s="134">
        <f>IF(ISBLANK(Governance_Clauses_by_Source!L196),0,$G196)</f>
        <v>0</v>
      </c>
      <c r="P196" s="134">
        <f>IF(ISBLANK(Governance_Clauses_by_Source!M196),0,$G196)</f>
        <v>0</v>
      </c>
      <c r="Q196" s="134">
        <f>IF(ISBLANK(Governance_Clauses_by_Source!N196),0,$G196)</f>
        <v>0</v>
      </c>
      <c r="R196" s="134">
        <f>IF(ISBLANK(Governance_Clauses_by_Source!O196),0,$G196)</f>
        <v>0</v>
      </c>
      <c r="S196" s="134">
        <f>IF(ISBLANK(Governance_Clauses_by_Source!P196),0,$G196)</f>
        <v>0</v>
      </c>
      <c r="T196" s="134">
        <f>IF(ISBLANK(Governance_Clauses_by_Source!Q196),0,$G196)</f>
        <v>0</v>
      </c>
      <c r="U196" s="134">
        <f>IF(ISBLANK(Governance_Clauses_by_Source!R196),0,$G196)</f>
        <v>0</v>
      </c>
      <c r="V196" s="134">
        <f>IF(ISBLANK(Governance_Clauses_by_Source!S196),0,$G196)</f>
        <v>0</v>
      </c>
      <c r="W196" s="134">
        <f>IF(ISBLANK(Governance_Clauses_by_Source!T196),0,$G196)</f>
        <v>0</v>
      </c>
      <c r="X196" s="134">
        <f>IF(ISBLANK(Governance_Clauses_by_Source!U196),0,$G196)</f>
        <v>0</v>
      </c>
      <c r="Y196" s="134">
        <f>IF(ISBLANK(Governance_Clauses_by_Source!V196),0,$G196)</f>
        <v>0</v>
      </c>
      <c r="Z196" s="134">
        <f>IF(ISBLANK(Governance_Clauses_by_Source!W196),0,$G196)</f>
        <v>0</v>
      </c>
      <c r="AA196" s="134">
        <f>IF(ISBLANK(Governance_Clauses_by_Source!X196),0,$G196)</f>
        <v>0</v>
      </c>
      <c r="AB196" s="134">
        <f>IF(ISBLANK(Governance_Clauses_by_Source!Y196),0,$G196)</f>
        <v>0</v>
      </c>
      <c r="AC196" s="134">
        <f>IF(ISBLANK(Governance_Clauses_by_Source!Z196),0,$G196)</f>
        <v>0</v>
      </c>
      <c r="AD196" s="134">
        <f>IF(ISBLANK(Governance_Clauses_by_Source!AA196),0,$G196)</f>
        <v>0</v>
      </c>
      <c r="AE196" s="134">
        <f>IF(ISBLANK(Governance_Clauses_by_Source!AB196),0,$G196)</f>
        <v>0</v>
      </c>
      <c r="AF196" s="134">
        <f>IF(ISBLANK(Governance_Clauses_by_Source!AC196),0,$G196)</f>
        <v>0</v>
      </c>
      <c r="AG196" s="134">
        <f>IF(ISBLANK(Governance_Clauses_by_Source!AD196),0,$G196)</f>
        <v>0</v>
      </c>
      <c r="AH196" s="134">
        <f>IF(ISBLANK(Governance_Clauses_by_Source!AE196),0,$G196)</f>
        <v>0</v>
      </c>
      <c r="AI196" s="134">
        <f>IF(ISBLANK(Governance_Clauses_by_Source!AF196),0,$G196)</f>
        <v>0</v>
      </c>
      <c r="AJ196" s="134">
        <f>IF(ISBLANK(Governance_Clauses_by_Source!AG196),0,$G196)</f>
        <v>0</v>
      </c>
      <c r="AK196" s="134">
        <f>IF(ISBLANK(Governance_Clauses_by_Source!AH196),0,$G196)</f>
        <v>0</v>
      </c>
      <c r="AL196" s="134">
        <f>IF(ISBLANK(Governance_Clauses_by_Source!AI196),0,$G196)</f>
        <v>0</v>
      </c>
      <c r="AM196" s="134">
        <f>IF(ISBLANK(Governance_Clauses_by_Source!AJ196),0,$G196)</f>
        <v>0</v>
      </c>
      <c r="AN196" s="134">
        <f>IF(ISBLANK(Governance_Clauses_by_Source!AK196),0,$G196)</f>
        <v>0</v>
      </c>
      <c r="AO196" s="134">
        <f>IF(ISBLANK(Governance_Clauses_by_Source!AL196),0,$G196)</f>
        <v>0</v>
      </c>
      <c r="AP196" s="134">
        <f>IF(ISBLANK(Governance_Clauses_by_Source!AM196),0,$G196)</f>
        <v>0</v>
      </c>
      <c r="AQ196" s="134">
        <f>IF(ISBLANK(Governance_Clauses_by_Source!AN196),0,$G196)</f>
        <v>0</v>
      </c>
      <c r="AR196" s="134">
        <f>IF(ISBLANK(Governance_Clauses_by_Source!AO196),0,$G196)</f>
        <v>0</v>
      </c>
      <c r="AS196" s="134">
        <f>IF(ISBLANK(Governance_Clauses_by_Source!AP196),0,$G196)</f>
        <v>0</v>
      </c>
      <c r="AT196" s="134">
        <f>IF(ISBLANK(Governance_Clauses_by_Source!AQ196),0,$G196)</f>
        <v>0</v>
      </c>
      <c r="AU196" s="134">
        <f>IF(ISBLANK(Governance_Clauses_by_Source!AR196),0,$G196)</f>
        <v>0</v>
      </c>
      <c r="AV196" s="134">
        <f>IF(ISBLANK(Governance_Clauses_by_Source!AS196),0,$G196)</f>
        <v>0</v>
      </c>
      <c r="AW196" s="134">
        <f>IF(ISBLANK(Governance_Clauses_by_Source!AT196),0,$G196)</f>
        <v>0</v>
      </c>
      <c r="AX196" s="134">
        <f>IF(ISBLANK(Governance_Clauses_by_Source!AU196),0,$G196)</f>
        <v>0</v>
      </c>
      <c r="AY196" s="134">
        <f>IF(ISBLANK(Governance_Clauses_by_Source!AV196),0,$G196)</f>
        <v>0</v>
      </c>
      <c r="AZ196" s="134">
        <f>IF(ISBLANK(Governance_Clauses_by_Source!AW196),0,$G196)</f>
        <v>0</v>
      </c>
      <c r="BA196" s="134">
        <f>IF(ISBLANK(Governance_Clauses_by_Source!AX196),0,$G196)</f>
        <v>0</v>
      </c>
      <c r="BB196" s="134">
        <f>IF(ISBLANK(Governance_Clauses_by_Source!AY196),0,$G196)</f>
        <v>0</v>
      </c>
      <c r="BC196" s="134">
        <f>IF(ISBLANK(Governance_Clauses_by_Source!AZ196),0,$G196)</f>
        <v>0</v>
      </c>
      <c r="BD196" s="134">
        <f>IF(ISBLANK(Governance_Clauses_by_Source!BA196),0,$G196)</f>
        <v>0</v>
      </c>
      <c r="BE196" s="134">
        <f>IF(ISBLANK(Governance_Clauses_by_Source!BB196),0,$G196)</f>
        <v>0</v>
      </c>
      <c r="BF196" s="134">
        <f>IF(ISBLANK(Governance_Clauses_by_Source!BC196),0,$G196)</f>
        <v>0</v>
      </c>
      <c r="BG196" s="134">
        <f>IF(ISBLANK(Governance_Clauses_by_Source!BD196),0,$G196)</f>
        <v>0</v>
      </c>
      <c r="BH196" s="134">
        <f>IF(ISBLANK(Governance_Clauses_by_Source!BE196),0,$G196)</f>
        <v>0</v>
      </c>
      <c r="BI196" s="134">
        <f>IF(ISBLANK(Governance_Clauses_by_Source!BF196),0,$G196)</f>
        <v>0</v>
      </c>
      <c r="BJ196" s="134">
        <f>IF(ISBLANK(Governance_Clauses_by_Source!BG196),0,$G196)</f>
        <v>0</v>
      </c>
      <c r="BK196" s="134">
        <f>IF(ISBLANK(Governance_Clauses_by_Source!BH196),0,$G196)</f>
        <v>0</v>
      </c>
      <c r="BL196" s="134">
        <f>IF(ISBLANK(Governance_Clauses_by_Source!BI196),0,$G196)</f>
        <v>0</v>
      </c>
      <c r="BM196" s="134">
        <f>IF(ISBLANK(Governance_Clauses_by_Source!BJ196),0,$G196)</f>
        <v>0</v>
      </c>
      <c r="BN196" s="134">
        <f>IF(ISBLANK(Governance_Clauses_by_Source!BK196),0,$G196)</f>
        <v>0</v>
      </c>
      <c r="BO196" s="134">
        <f>IF(ISBLANK(Governance_Clauses_by_Source!BL196),0,$G196)</f>
        <v>0</v>
      </c>
      <c r="BP196" s="134">
        <f>IF(ISBLANK(Governance_Clauses_by_Source!BM196),0,$G196)</f>
        <v>0</v>
      </c>
      <c r="BQ196" s="134">
        <f>IF(ISBLANK(Governance_Clauses_by_Source!BN196),0,$G196)</f>
        <v>0</v>
      </c>
      <c r="BR196" s="134">
        <f>IF(ISBLANK(Governance_Clauses_by_Source!BO196),0,$G196)</f>
        <v>0</v>
      </c>
      <c r="BS196" s="134">
        <f>IF(ISBLANK(Governance_Clauses_by_Source!BP196),0,$G196)</f>
        <v>0</v>
      </c>
      <c r="BT196" s="134">
        <f>IF(ISBLANK(Governance_Clauses_by_Source!BQ196),0,$G196)</f>
        <v>0</v>
      </c>
      <c r="BU196" s="134">
        <f>IF(ISBLANK(Governance_Clauses_by_Source!BR196),0,$G196)</f>
        <v>0</v>
      </c>
      <c r="BV196" s="134">
        <f>IF(ISBLANK(Governance_Clauses_by_Source!BS196),0,$G196)</f>
        <v>0</v>
      </c>
      <c r="BW196" s="134">
        <f>IF(ISBLANK(Governance_Clauses_by_Source!BT196),0,$G196)</f>
        <v>0</v>
      </c>
      <c r="BX196" s="134">
        <f>IF(ISBLANK(Governance_Clauses_by_Source!BU196),0,$G196)</f>
        <v>0</v>
      </c>
      <c r="BY196" s="134">
        <f>IF(ISBLANK(Governance_Clauses_by_Source!BV196),0,$G196)</f>
        <v>0</v>
      </c>
      <c r="BZ196" s="134">
        <f>IF(ISBLANK(Governance_Clauses_by_Source!BW196),0,$G196)</f>
        <v>0</v>
      </c>
      <c r="CA196" s="134">
        <f>IF(ISBLANK(Governance_Clauses_by_Source!BX196),0,$G196)</f>
        <v>0</v>
      </c>
      <c r="CB196" s="134">
        <f>IF(ISBLANK(Governance_Clauses_by_Source!BY196),0,$G196)</f>
        <v>0</v>
      </c>
      <c r="CC196" s="134">
        <f>IF(ISBLANK(Governance_Clauses_by_Source!BZ196),0,$G196)</f>
        <v>0</v>
      </c>
      <c r="CD196" s="134">
        <f>IF(ISBLANK(Governance_Clauses_by_Source!CA196),0,$G196)</f>
        <v>0</v>
      </c>
      <c r="CE196" s="134">
        <f>IF(ISBLANK(Governance_Clauses_by_Source!CB196),0,$G196)</f>
        <v>0</v>
      </c>
      <c r="CF196" s="134">
        <f>IF(ISBLANK(Governance_Clauses_by_Source!CC196),0,$G196)</f>
        <v>0</v>
      </c>
      <c r="CG196" s="134">
        <f>IF(ISBLANK(Governance_Clauses_by_Source!CD196),0,$G196)</f>
        <v>0</v>
      </c>
      <c r="CH196" s="134">
        <f>IF(ISBLANK(Governance_Clauses_by_Source!CE196),0,$G196)</f>
        <v>0</v>
      </c>
      <c r="CI196" s="134">
        <f>IF(ISBLANK(Governance_Clauses_by_Source!CF196),0,$G196)</f>
        <v>0</v>
      </c>
      <c r="CJ196" s="134">
        <f>IF(ISBLANK(Governance_Clauses_by_Source!CG196),0,$G196)</f>
        <v>0</v>
      </c>
      <c r="CK196" s="134">
        <f>IF(ISBLANK(Governance_Clauses_by_Source!CH196),0,$G196)</f>
        <v>0</v>
      </c>
      <c r="CL196" s="134">
        <f>IF(ISBLANK(Governance_Clauses_by_Source!CI196),0,$G196)</f>
        <v>0</v>
      </c>
      <c r="CM196" s="134">
        <f>IF(ISBLANK(Governance_Clauses_by_Source!CJ196),0,$G196)</f>
        <v>0</v>
      </c>
      <c r="CN196" s="134">
        <f>IF(ISBLANK(Governance_Clauses_by_Source!CK196),0,$G196)</f>
        <v>0</v>
      </c>
      <c r="CO196" s="134">
        <f>IF(ISBLANK(Governance_Clauses_by_Source!CL196),0,$G196)</f>
        <v>0</v>
      </c>
      <c r="CP196" s="134">
        <f>IF(ISBLANK(Governance_Clauses_by_Source!CM196),0,$G196)</f>
        <v>0</v>
      </c>
      <c r="CQ196" s="151">
        <f>IF(ISBLANK(Governance_Clauses_by_Source!CN196),0,$G196)</f>
        <v>0</v>
      </c>
    </row>
    <row r="197" spans="1:95">
      <c r="A197" s="2" t="s">
        <v>271</v>
      </c>
      <c r="B197" s="2" t="s">
        <v>565</v>
      </c>
      <c r="C197" s="2" t="s">
        <v>282</v>
      </c>
      <c r="D197" s="2" t="s">
        <v>618</v>
      </c>
      <c r="E197" s="2">
        <f t="shared" si="21"/>
        <v>1</v>
      </c>
      <c r="F197" s="2">
        <v>3</v>
      </c>
      <c r="G197" s="2">
        <f>F197/SUM($F$197:$F$198)*4</f>
        <v>2</v>
      </c>
      <c r="H197" s="3" t="s">
        <v>19</v>
      </c>
      <c r="I197" s="120">
        <f>IF(ISBLANK(Governance_Clauses_by_Source!F197),0,G197)</f>
        <v>0</v>
      </c>
      <c r="J197" s="134">
        <f>IF(ISBLANK(Governance_Clauses_by_Source!G197),0,$G197)</f>
        <v>0</v>
      </c>
      <c r="K197" s="134">
        <f>IF(ISBLANK(Governance_Clauses_by_Source!H197),0,$G197)</f>
        <v>0</v>
      </c>
      <c r="L197" s="134">
        <f>IF(ISBLANK(Governance_Clauses_by_Source!I197),0,$G197)</f>
        <v>0</v>
      </c>
      <c r="M197" s="134">
        <f>IF(ISBLANK(Governance_Clauses_by_Source!J197),0,$G197)*3*3</f>
        <v>18</v>
      </c>
      <c r="N197" s="134">
        <f>IF(ISBLANK(Governance_Clauses_by_Source!K197),0,$G197)</f>
        <v>0</v>
      </c>
      <c r="O197" s="134">
        <f>IF(ISBLANK(Governance_Clauses_by_Source!L197),0,$G197)</f>
        <v>0</v>
      </c>
      <c r="P197" s="134">
        <f>IF(ISBLANK(Governance_Clauses_by_Source!M197),0,$G197)</f>
        <v>0</v>
      </c>
      <c r="Q197" s="134">
        <f>IF(ISBLANK(Governance_Clauses_by_Source!N197),0,$G197)</f>
        <v>0</v>
      </c>
      <c r="R197" s="134">
        <f>IF(ISBLANK(Governance_Clauses_by_Source!O197),0,$G197)</f>
        <v>0</v>
      </c>
      <c r="S197" s="134">
        <f>IF(ISBLANK(Governance_Clauses_by_Source!P197),0,$G197)</f>
        <v>0</v>
      </c>
      <c r="T197" s="134">
        <f>IF(ISBLANK(Governance_Clauses_by_Source!Q197),0,$G197)</f>
        <v>0</v>
      </c>
      <c r="U197" s="134">
        <f>IF(ISBLANK(Governance_Clauses_by_Source!R197),0,$G197)</f>
        <v>0</v>
      </c>
      <c r="V197" s="134">
        <f>IF(ISBLANK(Governance_Clauses_by_Source!S197),0,$G197)</f>
        <v>0</v>
      </c>
      <c r="W197" s="134">
        <f>IF(ISBLANK(Governance_Clauses_by_Source!T197),0,$G197)</f>
        <v>0</v>
      </c>
      <c r="X197" s="134">
        <f>IF(ISBLANK(Governance_Clauses_by_Source!U197),0,$G197)</f>
        <v>0</v>
      </c>
      <c r="Y197" s="134">
        <f>IF(ISBLANK(Governance_Clauses_by_Source!V197),0,$G197)</f>
        <v>0</v>
      </c>
      <c r="Z197" s="134">
        <f>IF(ISBLANK(Governance_Clauses_by_Source!W197),0,$G197)</f>
        <v>0</v>
      </c>
      <c r="AA197" s="134">
        <f>IF(ISBLANK(Governance_Clauses_by_Source!X197),0,$G197)</f>
        <v>0</v>
      </c>
      <c r="AB197" s="134">
        <f>IF(ISBLANK(Governance_Clauses_by_Source!Y197),0,$G197)</f>
        <v>0</v>
      </c>
      <c r="AC197" s="134">
        <f>IF(ISBLANK(Governance_Clauses_by_Source!Z197),0,$G197)</f>
        <v>0</v>
      </c>
      <c r="AD197" s="134">
        <f>IF(ISBLANK(Governance_Clauses_by_Source!AA197),0,$G197)</f>
        <v>0</v>
      </c>
      <c r="AE197" s="134">
        <f>IF(ISBLANK(Governance_Clauses_by_Source!AB197),0,$G197)</f>
        <v>0</v>
      </c>
      <c r="AF197" s="134">
        <f>IF(ISBLANK(Governance_Clauses_by_Source!AC197),0,$G197)</f>
        <v>0</v>
      </c>
      <c r="AG197" s="134">
        <f>IF(ISBLANK(Governance_Clauses_by_Source!AD197),0,$G197)</f>
        <v>0</v>
      </c>
      <c r="AH197" s="134">
        <f>IF(ISBLANK(Governance_Clauses_by_Source!AE197),0,$G197)</f>
        <v>0</v>
      </c>
      <c r="AI197" s="134">
        <f>IF(ISBLANK(Governance_Clauses_by_Source!AF197),0,$G197)</f>
        <v>0</v>
      </c>
      <c r="AJ197" s="134">
        <f>IF(ISBLANK(Governance_Clauses_by_Source!AG197),0,$G197)</f>
        <v>0</v>
      </c>
      <c r="AK197" s="134">
        <f>IF(ISBLANK(Governance_Clauses_by_Source!AH197),0,$G197)</f>
        <v>0</v>
      </c>
      <c r="AL197" s="134">
        <f>IF(ISBLANK(Governance_Clauses_by_Source!AI197),0,$G197)</f>
        <v>0</v>
      </c>
      <c r="AM197" s="134">
        <f>IF(ISBLANK(Governance_Clauses_by_Source!AJ197),0,$G197)</f>
        <v>0</v>
      </c>
      <c r="AN197" s="134">
        <f>IF(ISBLANK(Governance_Clauses_by_Source!AK197),0,$G197)</f>
        <v>0</v>
      </c>
      <c r="AO197" s="134">
        <f>IF(ISBLANK(Governance_Clauses_by_Source!AL197),0,$G197)</f>
        <v>0</v>
      </c>
      <c r="AP197" s="134">
        <f>IF(ISBLANK(Governance_Clauses_by_Source!AM197),0,$G197)</f>
        <v>0</v>
      </c>
      <c r="AQ197" s="134">
        <f>IF(ISBLANK(Governance_Clauses_by_Source!AN197),0,$G197)</f>
        <v>0</v>
      </c>
      <c r="AR197" s="134">
        <f>IF(ISBLANK(Governance_Clauses_by_Source!AO197),0,$G197)</f>
        <v>0</v>
      </c>
      <c r="AS197" s="134">
        <f>IF(ISBLANK(Governance_Clauses_by_Source!AP197),0,$G197)</f>
        <v>0</v>
      </c>
      <c r="AT197" s="134">
        <f>IF(ISBLANK(Governance_Clauses_by_Source!AQ197),0,$G197)</f>
        <v>0</v>
      </c>
      <c r="AU197" s="134">
        <f>IF(ISBLANK(Governance_Clauses_by_Source!AR197),0,$G197)</f>
        <v>0</v>
      </c>
      <c r="AV197" s="134">
        <f>IF(ISBLANK(Governance_Clauses_by_Source!AS197),0,$G197)</f>
        <v>0</v>
      </c>
      <c r="AW197" s="134">
        <f>IF(ISBLANK(Governance_Clauses_by_Source!AT197),0,$G197)</f>
        <v>0</v>
      </c>
      <c r="AX197" s="134">
        <f>IF(ISBLANK(Governance_Clauses_by_Source!AU197),0,$G197)</f>
        <v>0</v>
      </c>
      <c r="AY197" s="134">
        <f>IF(ISBLANK(Governance_Clauses_by_Source!AV197),0,$G197)</f>
        <v>0</v>
      </c>
      <c r="AZ197" s="134">
        <f>IF(ISBLANK(Governance_Clauses_by_Source!AW197),0,$G197)</f>
        <v>0</v>
      </c>
      <c r="BA197" s="134">
        <f>IF(ISBLANK(Governance_Clauses_by_Source!AX197),0,$G197)</f>
        <v>0</v>
      </c>
      <c r="BB197" s="134">
        <f>IF(ISBLANK(Governance_Clauses_by_Source!AY197),0,$G197)</f>
        <v>0</v>
      </c>
      <c r="BC197" s="134">
        <f>IF(ISBLANK(Governance_Clauses_by_Source!AZ197),0,$G197)</f>
        <v>0</v>
      </c>
      <c r="BD197" s="134">
        <f>IF(ISBLANK(Governance_Clauses_by_Source!BA197),0,$G197)</f>
        <v>0</v>
      </c>
      <c r="BE197" s="134">
        <f>IF(ISBLANK(Governance_Clauses_by_Source!BB197),0,$G197)</f>
        <v>0</v>
      </c>
      <c r="BF197" s="134">
        <f>IF(ISBLANK(Governance_Clauses_by_Source!BC197),0,$G197)</f>
        <v>0</v>
      </c>
      <c r="BG197" s="134">
        <f>IF(ISBLANK(Governance_Clauses_by_Source!BD197),0,$G197)</f>
        <v>0</v>
      </c>
      <c r="BH197" s="134">
        <f>IF(ISBLANK(Governance_Clauses_by_Source!BE197),0,$G197)</f>
        <v>0</v>
      </c>
      <c r="BI197" s="134">
        <f>IF(ISBLANK(Governance_Clauses_by_Source!BF197),0,$G197)</f>
        <v>0</v>
      </c>
      <c r="BJ197" s="134">
        <f>IF(ISBLANK(Governance_Clauses_by_Source!BG197),0,$G197)</f>
        <v>0</v>
      </c>
      <c r="BK197" s="134">
        <f>IF(ISBLANK(Governance_Clauses_by_Source!BH197),0,$G197)</f>
        <v>0</v>
      </c>
      <c r="BL197" s="134">
        <f>IF(ISBLANK(Governance_Clauses_by_Source!BI197),0,$G197)</f>
        <v>0</v>
      </c>
      <c r="BM197" s="134">
        <f>IF(ISBLANK(Governance_Clauses_by_Source!BJ197),0,$G197)</f>
        <v>0</v>
      </c>
      <c r="BN197" s="134">
        <f>IF(ISBLANK(Governance_Clauses_by_Source!BK197),0,$G197)</f>
        <v>0</v>
      </c>
      <c r="BO197" s="134">
        <f>IF(ISBLANK(Governance_Clauses_by_Source!BL197),0,$G197)</f>
        <v>0</v>
      </c>
      <c r="BP197" s="134">
        <f>IF(ISBLANK(Governance_Clauses_by_Source!BM197),0,$G197)</f>
        <v>0</v>
      </c>
      <c r="BQ197" s="134">
        <f>IF(ISBLANK(Governance_Clauses_by_Source!BN197),0,$G197)</f>
        <v>0</v>
      </c>
      <c r="BR197" s="134">
        <f>IF(ISBLANK(Governance_Clauses_by_Source!BO197),0,$G197)</f>
        <v>0</v>
      </c>
      <c r="BS197" s="134">
        <f>IF(ISBLANK(Governance_Clauses_by_Source!BP197),0,$G197)</f>
        <v>0</v>
      </c>
      <c r="BT197" s="134">
        <f>IF(ISBLANK(Governance_Clauses_by_Source!BQ197),0,$G197)</f>
        <v>0</v>
      </c>
      <c r="BU197" s="134">
        <f>IF(ISBLANK(Governance_Clauses_by_Source!BR197),0,$G197)</f>
        <v>0</v>
      </c>
      <c r="BV197" s="134">
        <f>IF(ISBLANK(Governance_Clauses_by_Source!BS197),0,$G197)</f>
        <v>0</v>
      </c>
      <c r="BW197" s="134">
        <f>IF(ISBLANK(Governance_Clauses_by_Source!BT197),0,$G197)</f>
        <v>0</v>
      </c>
      <c r="BX197" s="134">
        <f>IF(ISBLANK(Governance_Clauses_by_Source!BU197),0,$G197)</f>
        <v>0</v>
      </c>
      <c r="BY197" s="134">
        <f>IF(ISBLANK(Governance_Clauses_by_Source!BV197),0,$G197)</f>
        <v>0</v>
      </c>
      <c r="BZ197" s="134">
        <f>IF(ISBLANK(Governance_Clauses_by_Source!BW197),0,$G197)</f>
        <v>0</v>
      </c>
      <c r="CA197" s="134">
        <f>IF(ISBLANK(Governance_Clauses_by_Source!BX197),0,$G197)</f>
        <v>0</v>
      </c>
      <c r="CB197" s="134">
        <f>IF(ISBLANK(Governance_Clauses_by_Source!BY197),0,$G197)</f>
        <v>0</v>
      </c>
      <c r="CC197" s="134">
        <f>IF(ISBLANK(Governance_Clauses_by_Source!BZ197),0,$G197)</f>
        <v>0</v>
      </c>
      <c r="CD197" s="134">
        <f>IF(ISBLANK(Governance_Clauses_by_Source!CA197),0,$G197)</f>
        <v>0</v>
      </c>
      <c r="CE197" s="134">
        <f>IF(ISBLANK(Governance_Clauses_by_Source!CB197),0,$G197)</f>
        <v>0</v>
      </c>
      <c r="CF197" s="134">
        <f>IF(ISBLANK(Governance_Clauses_by_Source!CC197),0,$G197)</f>
        <v>0</v>
      </c>
      <c r="CG197" s="134">
        <f>IF(ISBLANK(Governance_Clauses_by_Source!CD197),0,$G197)</f>
        <v>0</v>
      </c>
      <c r="CH197" s="134">
        <f>IF(ISBLANK(Governance_Clauses_by_Source!CE197),0,$G197)</f>
        <v>0</v>
      </c>
      <c r="CI197" s="134">
        <f>IF(ISBLANK(Governance_Clauses_by_Source!CF197),0,$G197)</f>
        <v>0</v>
      </c>
      <c r="CJ197" s="134">
        <f>IF(ISBLANK(Governance_Clauses_by_Source!CG197),0,$G197)</f>
        <v>0</v>
      </c>
      <c r="CK197" s="134">
        <f>IF(ISBLANK(Governance_Clauses_by_Source!CH197),0,$G197)</f>
        <v>0</v>
      </c>
      <c r="CL197" s="134">
        <f>IF(ISBLANK(Governance_Clauses_by_Source!CI197),0,$G197)</f>
        <v>0</v>
      </c>
      <c r="CM197" s="134">
        <f>IF(ISBLANK(Governance_Clauses_by_Source!CJ197),0,$G197)</f>
        <v>0</v>
      </c>
      <c r="CN197" s="134">
        <f>IF(ISBLANK(Governance_Clauses_by_Source!CK197),0,$G197)</f>
        <v>0</v>
      </c>
      <c r="CO197" s="134">
        <f>IF(ISBLANK(Governance_Clauses_by_Source!CL197),0,$G197)</f>
        <v>0</v>
      </c>
      <c r="CP197" s="134">
        <f>IF(ISBLANK(Governance_Clauses_by_Source!CM197),0,$G197)</f>
        <v>0</v>
      </c>
      <c r="CQ197" s="151">
        <f>IF(ISBLANK(Governance_Clauses_by_Source!CN197),0,$G197)</f>
        <v>0</v>
      </c>
    </row>
    <row r="198" spans="1:95">
      <c r="A198" s="2" t="s">
        <v>271</v>
      </c>
      <c r="B198" s="2" t="s">
        <v>565</v>
      </c>
      <c r="C198" s="2" t="s">
        <v>282</v>
      </c>
      <c r="D198" s="2" t="s">
        <v>618</v>
      </c>
      <c r="E198" s="2">
        <f t="shared" si="21"/>
        <v>2</v>
      </c>
      <c r="F198" s="2">
        <v>3</v>
      </c>
      <c r="G198" s="2">
        <f>F198/SUM($F$197:$F$198)*4</f>
        <v>2</v>
      </c>
      <c r="H198" s="3" t="s">
        <v>20</v>
      </c>
      <c r="I198" s="120">
        <f>IF(ISBLANK(Governance_Clauses_by_Source!F198),0,G198)*3*3</f>
        <v>18</v>
      </c>
      <c r="J198" s="134">
        <f>IF(ISBLANK(Governance_Clauses_by_Source!G198),0,$G198)</f>
        <v>0</v>
      </c>
      <c r="K198" s="134">
        <f>IF(ISBLANK(Governance_Clauses_by_Source!H198),0,$G198)</f>
        <v>0</v>
      </c>
      <c r="L198" s="134">
        <f>IF(ISBLANK(Governance_Clauses_by_Source!I198),0,$G198)</f>
        <v>0</v>
      </c>
      <c r="M198" s="134">
        <f>IF(ISBLANK(Governance_Clauses_by_Source!J198),0,$G198)*3*3</f>
        <v>18</v>
      </c>
      <c r="N198" s="134">
        <f>IF(ISBLANK(Governance_Clauses_by_Source!K198),0,$G198)</f>
        <v>0</v>
      </c>
      <c r="O198" s="134">
        <f>IF(ISBLANK(Governance_Clauses_by_Source!L198),0,$G198)</f>
        <v>0</v>
      </c>
      <c r="P198" s="134">
        <f>IF(ISBLANK(Governance_Clauses_by_Source!M198),0,$G198)</f>
        <v>0</v>
      </c>
      <c r="Q198" s="134">
        <f>IF(ISBLANK(Governance_Clauses_by_Source!N198),0,$G198)</f>
        <v>0</v>
      </c>
      <c r="R198" s="134">
        <f>IF(ISBLANK(Governance_Clauses_by_Source!O198),0,$G198)</f>
        <v>0</v>
      </c>
      <c r="S198" s="134">
        <f>IF(ISBLANK(Governance_Clauses_by_Source!P198),0,$G198)</f>
        <v>0</v>
      </c>
      <c r="T198" s="134">
        <f>IF(ISBLANK(Governance_Clauses_by_Source!Q198),0,$G198)</f>
        <v>0</v>
      </c>
      <c r="U198" s="134">
        <f>IF(ISBLANK(Governance_Clauses_by_Source!R198),0,$G198)</f>
        <v>0</v>
      </c>
      <c r="V198" s="134">
        <f>IF(ISBLANK(Governance_Clauses_by_Source!S198),0,$G198)</f>
        <v>0</v>
      </c>
      <c r="W198" s="134">
        <f>IF(ISBLANK(Governance_Clauses_by_Source!T198),0,$G198)</f>
        <v>0</v>
      </c>
      <c r="X198" s="134">
        <f>IF(ISBLANK(Governance_Clauses_by_Source!U198),0,$G198)</f>
        <v>0</v>
      </c>
      <c r="Y198" s="134">
        <f>IF(ISBLANK(Governance_Clauses_by_Source!V198),0,$G198)</f>
        <v>0</v>
      </c>
      <c r="Z198" s="134">
        <f>IF(ISBLANK(Governance_Clauses_by_Source!W198),0,$G198)</f>
        <v>0</v>
      </c>
      <c r="AA198" s="134">
        <f>IF(ISBLANK(Governance_Clauses_by_Source!X198),0,$G198)</f>
        <v>0</v>
      </c>
      <c r="AB198" s="134">
        <f>IF(ISBLANK(Governance_Clauses_by_Source!Y198),0,$G198)</f>
        <v>0</v>
      </c>
      <c r="AC198" s="134">
        <f>IF(ISBLANK(Governance_Clauses_by_Source!Z198),0,$G198)</f>
        <v>0</v>
      </c>
      <c r="AD198" s="134">
        <f>IF(ISBLANK(Governance_Clauses_by_Source!AA198),0,$G198)</f>
        <v>0</v>
      </c>
      <c r="AE198" s="134">
        <f>IF(ISBLANK(Governance_Clauses_by_Source!AB198),0,$G198)</f>
        <v>0</v>
      </c>
      <c r="AF198" s="134">
        <f>IF(ISBLANK(Governance_Clauses_by_Source!AC198),0,$G198)</f>
        <v>0</v>
      </c>
      <c r="AG198" s="134">
        <f>IF(ISBLANK(Governance_Clauses_by_Source!AD198),0,$G198)</f>
        <v>0</v>
      </c>
      <c r="AH198" s="134">
        <f>IF(ISBLANK(Governance_Clauses_by_Source!AE198),0,$G198)</f>
        <v>0</v>
      </c>
      <c r="AI198" s="134">
        <f>IF(ISBLANK(Governance_Clauses_by_Source!AF198),0,$G198)</f>
        <v>0</v>
      </c>
      <c r="AJ198" s="134">
        <f>IF(ISBLANK(Governance_Clauses_by_Source!AG198),0,$G198)</f>
        <v>0</v>
      </c>
      <c r="AK198" s="134">
        <f>IF(ISBLANK(Governance_Clauses_by_Source!AH198),0,$G198)</f>
        <v>0</v>
      </c>
      <c r="AL198" s="134">
        <f>IF(ISBLANK(Governance_Clauses_by_Source!AI198),0,$G198)</f>
        <v>0</v>
      </c>
      <c r="AM198" s="134">
        <f>IF(ISBLANK(Governance_Clauses_by_Source!AJ198),0,$G198)</f>
        <v>0</v>
      </c>
      <c r="AN198" s="134">
        <f>IF(ISBLANK(Governance_Clauses_by_Source!AK198),0,$G198)</f>
        <v>0</v>
      </c>
      <c r="AO198" s="134">
        <f>IF(ISBLANK(Governance_Clauses_by_Source!AL198),0,$G198)</f>
        <v>0</v>
      </c>
      <c r="AP198" s="134">
        <f>IF(ISBLANK(Governance_Clauses_by_Source!AM198),0,$G198)</f>
        <v>0</v>
      </c>
      <c r="AQ198" s="134">
        <f>IF(ISBLANK(Governance_Clauses_by_Source!AN198),0,$G198)</f>
        <v>0</v>
      </c>
      <c r="AR198" s="134">
        <f>IF(ISBLANK(Governance_Clauses_by_Source!AO198),0,$G198)</f>
        <v>0</v>
      </c>
      <c r="AS198" s="134">
        <f>IF(ISBLANK(Governance_Clauses_by_Source!AP198),0,$G198)</f>
        <v>0</v>
      </c>
      <c r="AT198" s="134">
        <f>IF(ISBLANK(Governance_Clauses_by_Source!AQ198),0,$G198)</f>
        <v>0</v>
      </c>
      <c r="AU198" s="134">
        <f>IF(ISBLANK(Governance_Clauses_by_Source!AR198),0,$G198)</f>
        <v>0</v>
      </c>
      <c r="AV198" s="134">
        <f>IF(ISBLANK(Governance_Clauses_by_Source!AS198),0,$G198)</f>
        <v>0</v>
      </c>
      <c r="AW198" s="134">
        <f>IF(ISBLANK(Governance_Clauses_by_Source!AT198),0,$G198)</f>
        <v>0</v>
      </c>
      <c r="AX198" s="134">
        <f>IF(ISBLANK(Governance_Clauses_by_Source!AU198),0,$G198)</f>
        <v>0</v>
      </c>
      <c r="AY198" s="134">
        <f>IF(ISBLANK(Governance_Clauses_by_Source!AV198),0,$G198)</f>
        <v>0</v>
      </c>
      <c r="AZ198" s="134">
        <f>IF(ISBLANK(Governance_Clauses_by_Source!AW198),0,$G198)</f>
        <v>0</v>
      </c>
      <c r="BA198" s="134">
        <f>IF(ISBLANK(Governance_Clauses_by_Source!AX198),0,$G198)</f>
        <v>0</v>
      </c>
      <c r="BB198" s="134">
        <f>IF(ISBLANK(Governance_Clauses_by_Source!AY198),0,$G198)</f>
        <v>0</v>
      </c>
      <c r="BC198" s="134">
        <f>IF(ISBLANK(Governance_Clauses_by_Source!AZ198),0,$G198)</f>
        <v>0</v>
      </c>
      <c r="BD198" s="134">
        <f>IF(ISBLANK(Governance_Clauses_by_Source!BA198),0,$G198)</f>
        <v>0</v>
      </c>
      <c r="BE198" s="134">
        <f>IF(ISBLANK(Governance_Clauses_by_Source!BB198),0,$G198)</f>
        <v>0</v>
      </c>
      <c r="BF198" s="134">
        <f>IF(ISBLANK(Governance_Clauses_by_Source!BC198),0,$G198)</f>
        <v>0</v>
      </c>
      <c r="BG198" s="134">
        <f>IF(ISBLANK(Governance_Clauses_by_Source!BD198),0,$G198)</f>
        <v>0</v>
      </c>
      <c r="BH198" s="134">
        <f>IF(ISBLANK(Governance_Clauses_by_Source!BE198),0,$G198)</f>
        <v>0</v>
      </c>
      <c r="BI198" s="134">
        <f>IF(ISBLANK(Governance_Clauses_by_Source!BF198),0,$G198)</f>
        <v>0</v>
      </c>
      <c r="BJ198" s="134">
        <f>IF(ISBLANK(Governance_Clauses_by_Source!BG198),0,$G198)</f>
        <v>0</v>
      </c>
      <c r="BK198" s="134">
        <f>IF(ISBLANK(Governance_Clauses_by_Source!BH198),0,$G198)</f>
        <v>0</v>
      </c>
      <c r="BL198" s="134">
        <f>IF(ISBLANK(Governance_Clauses_by_Source!BI198),0,$G198)</f>
        <v>0</v>
      </c>
      <c r="BM198" s="134">
        <f>IF(ISBLANK(Governance_Clauses_by_Source!BJ198),0,$G198)</f>
        <v>0</v>
      </c>
      <c r="BN198" s="134">
        <f>IF(ISBLANK(Governance_Clauses_by_Source!BK198),0,$G198)</f>
        <v>0</v>
      </c>
      <c r="BO198" s="134">
        <f>IF(ISBLANK(Governance_Clauses_by_Source!BL198),0,$G198)</f>
        <v>0</v>
      </c>
      <c r="BP198" s="134">
        <f>IF(ISBLANK(Governance_Clauses_by_Source!BM198),0,$G198)</f>
        <v>0</v>
      </c>
      <c r="BQ198" s="134">
        <f>IF(ISBLANK(Governance_Clauses_by_Source!BN198),0,$G198)</f>
        <v>0</v>
      </c>
      <c r="BR198" s="134">
        <f>IF(ISBLANK(Governance_Clauses_by_Source!BO198),0,$G198)</f>
        <v>0</v>
      </c>
      <c r="BS198" s="134">
        <f>IF(ISBLANK(Governance_Clauses_by_Source!BP198),0,$G198)</f>
        <v>0</v>
      </c>
      <c r="BT198" s="134">
        <f>IF(ISBLANK(Governance_Clauses_by_Source!BQ198),0,$G198)</f>
        <v>0</v>
      </c>
      <c r="BU198" s="134">
        <f>IF(ISBLANK(Governance_Clauses_by_Source!BR198),0,$G198)</f>
        <v>0</v>
      </c>
      <c r="BV198" s="134">
        <f>IF(ISBLANK(Governance_Clauses_by_Source!BS198),0,$G198)</f>
        <v>0</v>
      </c>
      <c r="BW198" s="134">
        <f>IF(ISBLANK(Governance_Clauses_by_Source!BT198),0,$G198)</f>
        <v>0</v>
      </c>
      <c r="BX198" s="134">
        <f>IF(ISBLANK(Governance_Clauses_by_Source!BU198),0,$G198)</f>
        <v>0</v>
      </c>
      <c r="BY198" s="134">
        <f>IF(ISBLANK(Governance_Clauses_by_Source!BV198),0,$G198)</f>
        <v>0</v>
      </c>
      <c r="BZ198" s="134">
        <f>IF(ISBLANK(Governance_Clauses_by_Source!BW198),0,$G198)</f>
        <v>0</v>
      </c>
      <c r="CA198" s="134">
        <f>IF(ISBLANK(Governance_Clauses_by_Source!BX198),0,$G198)</f>
        <v>0</v>
      </c>
      <c r="CB198" s="134">
        <f>IF(ISBLANK(Governance_Clauses_by_Source!BY198),0,$G198)</f>
        <v>0</v>
      </c>
      <c r="CC198" s="134">
        <f>IF(ISBLANK(Governance_Clauses_by_Source!BZ198),0,$G198)</f>
        <v>0</v>
      </c>
      <c r="CD198" s="134">
        <f>IF(ISBLANK(Governance_Clauses_by_Source!CA198),0,$G198)</f>
        <v>0</v>
      </c>
      <c r="CE198" s="134">
        <f>IF(ISBLANK(Governance_Clauses_by_Source!CB198),0,$G198)</f>
        <v>0</v>
      </c>
      <c r="CF198" s="134">
        <f>IF(ISBLANK(Governance_Clauses_by_Source!CC198),0,$G198)</f>
        <v>0</v>
      </c>
      <c r="CG198" s="134">
        <f>IF(ISBLANK(Governance_Clauses_by_Source!CD198),0,$G198)</f>
        <v>0</v>
      </c>
      <c r="CH198" s="134">
        <f>IF(ISBLANK(Governance_Clauses_by_Source!CE198),0,$G198)</f>
        <v>0</v>
      </c>
      <c r="CI198" s="134">
        <f>IF(ISBLANK(Governance_Clauses_by_Source!CF198),0,$G198)</f>
        <v>0</v>
      </c>
      <c r="CJ198" s="134">
        <f>IF(ISBLANK(Governance_Clauses_by_Source!CG198),0,$G198)</f>
        <v>0</v>
      </c>
      <c r="CK198" s="134">
        <f>IF(ISBLANK(Governance_Clauses_by_Source!CH198),0,$G198)</f>
        <v>0</v>
      </c>
      <c r="CL198" s="134">
        <f>IF(ISBLANK(Governance_Clauses_by_Source!CI198),0,$G198)</f>
        <v>0</v>
      </c>
      <c r="CM198" s="134">
        <f>IF(ISBLANK(Governance_Clauses_by_Source!CJ198),0,$G198)</f>
        <v>0</v>
      </c>
      <c r="CN198" s="134">
        <f>IF(ISBLANK(Governance_Clauses_by_Source!CK198),0,$G198)</f>
        <v>0</v>
      </c>
      <c r="CO198" s="134">
        <f>IF(ISBLANK(Governance_Clauses_by_Source!CL198),0,$G198)</f>
        <v>0</v>
      </c>
      <c r="CP198" s="134">
        <f>IF(ISBLANK(Governance_Clauses_by_Source!CM198),0,$G198)</f>
        <v>0</v>
      </c>
      <c r="CQ198" s="151">
        <f>IF(ISBLANK(Governance_Clauses_by_Source!CN198),0,$G198)</f>
        <v>0</v>
      </c>
    </row>
    <row r="199" spans="1:95">
      <c r="A199" s="2" t="s">
        <v>266</v>
      </c>
      <c r="B199" s="2" t="s">
        <v>565</v>
      </c>
      <c r="C199" s="2" t="s">
        <v>364</v>
      </c>
      <c r="D199" s="2" t="s">
        <v>360</v>
      </c>
      <c r="E199" s="2">
        <f t="shared" si="21"/>
        <v>6</v>
      </c>
      <c r="F199" s="2">
        <v>5</v>
      </c>
      <c r="G199" s="2">
        <f>F199/SUM($F$199:$F$200)*4</f>
        <v>2</v>
      </c>
      <c r="H199" s="3" t="s">
        <v>18</v>
      </c>
      <c r="I199" s="120">
        <f>IF(ISBLANK(Governance_Clauses_by_Source!F199),0,G199)</f>
        <v>0</v>
      </c>
      <c r="J199" s="134">
        <f>IF(ISBLANK(Governance_Clauses_by_Source!G199),0,$G199)</f>
        <v>0</v>
      </c>
      <c r="K199" s="134">
        <f>IF(ISBLANK(Governance_Clauses_by_Source!H199),0,$G199)</f>
        <v>0</v>
      </c>
      <c r="L199" s="134">
        <f>IF(ISBLANK(Governance_Clauses_by_Source!I199),0,$G199)*2*2</f>
        <v>8</v>
      </c>
      <c r="M199" s="134">
        <f>IF(ISBLANK(Governance_Clauses_by_Source!J199),0,$G199)</f>
        <v>0</v>
      </c>
      <c r="N199" s="134">
        <f>IF(ISBLANK(Governance_Clauses_by_Source!K199),0,$G199)</f>
        <v>0</v>
      </c>
      <c r="O199" s="134">
        <f>IF(ISBLANK(Governance_Clauses_by_Source!L199),0,$G199)</f>
        <v>0</v>
      </c>
      <c r="P199" s="134">
        <f>IF(ISBLANK(Governance_Clauses_by_Source!M199),0,$G199)</f>
        <v>0</v>
      </c>
      <c r="Q199" s="134">
        <f>IF(ISBLANK(Governance_Clauses_by_Source!N199),0,$G199)</f>
        <v>0</v>
      </c>
      <c r="R199" s="134">
        <f>IF(ISBLANK(Governance_Clauses_by_Source!O199),0,$G199)</f>
        <v>0</v>
      </c>
      <c r="S199" s="134">
        <f>IF(ISBLANK(Governance_Clauses_by_Source!P199),0,$G199)</f>
        <v>0</v>
      </c>
      <c r="T199" s="134">
        <f>IF(ISBLANK(Governance_Clauses_by_Source!Q199),0,$G199)</f>
        <v>0</v>
      </c>
      <c r="U199" s="134">
        <f>IF(ISBLANK(Governance_Clauses_by_Source!R199),0,$G199)</f>
        <v>0</v>
      </c>
      <c r="V199" s="134">
        <f>IF(ISBLANK(Governance_Clauses_by_Source!S199),0,$G199)</f>
        <v>0</v>
      </c>
      <c r="W199" s="134">
        <f>IF(ISBLANK(Governance_Clauses_by_Source!T199),0,$G199)</f>
        <v>0</v>
      </c>
      <c r="X199" s="134">
        <f>IF(ISBLANK(Governance_Clauses_by_Source!U199),0,$G199)</f>
        <v>0</v>
      </c>
      <c r="Y199" s="134">
        <f>IF(ISBLANK(Governance_Clauses_by_Source!V199),0,$G199)</f>
        <v>0</v>
      </c>
      <c r="Z199" s="134">
        <f>IF(ISBLANK(Governance_Clauses_by_Source!W199),0,$G199)</f>
        <v>0</v>
      </c>
      <c r="AA199" s="134">
        <f>IF(ISBLANK(Governance_Clauses_by_Source!X199),0,$G199)</f>
        <v>0</v>
      </c>
      <c r="AB199" s="134">
        <f>IF(ISBLANK(Governance_Clauses_by_Source!Y199),0,$G199)</f>
        <v>0</v>
      </c>
      <c r="AC199" s="134">
        <f>IF(ISBLANK(Governance_Clauses_by_Source!Z199),0,$G199)</f>
        <v>0</v>
      </c>
      <c r="AD199" s="134">
        <f>IF(ISBLANK(Governance_Clauses_by_Source!AA199),0,$G199)</f>
        <v>0</v>
      </c>
      <c r="AE199" s="134">
        <f>IF(ISBLANK(Governance_Clauses_by_Source!AB199),0,$G199)</f>
        <v>0</v>
      </c>
      <c r="AF199" s="134">
        <f>IF(ISBLANK(Governance_Clauses_by_Source!AC199),0,$G199)</f>
        <v>0</v>
      </c>
      <c r="AG199" s="134">
        <f>IF(ISBLANK(Governance_Clauses_by_Source!AD199),0,$G199)*4*4</f>
        <v>32</v>
      </c>
      <c r="AH199" s="134">
        <f>IF(ISBLANK(Governance_Clauses_by_Source!AE199),0,$G199)</f>
        <v>0</v>
      </c>
      <c r="AI199" s="134">
        <f>IF(ISBLANK(Governance_Clauses_by_Source!AF199),0,$G199)</f>
        <v>0</v>
      </c>
      <c r="AJ199" s="134">
        <f>IF(ISBLANK(Governance_Clauses_by_Source!AG199),0,$G199)</f>
        <v>0</v>
      </c>
      <c r="AK199" s="134">
        <f>IF(ISBLANK(Governance_Clauses_by_Source!AH199),0,$G199)</f>
        <v>0</v>
      </c>
      <c r="AL199" s="134">
        <f>IF(ISBLANK(Governance_Clauses_by_Source!AI199),0,$G199)</f>
        <v>0</v>
      </c>
      <c r="AM199" s="134">
        <f>IF(ISBLANK(Governance_Clauses_by_Source!AJ199),0,$G199)</f>
        <v>0</v>
      </c>
      <c r="AN199" s="134">
        <f>IF(ISBLANK(Governance_Clauses_by_Source!AK199),0,$G199)</f>
        <v>0</v>
      </c>
      <c r="AO199" s="134">
        <f>IF(ISBLANK(Governance_Clauses_by_Source!AL199),0,$G199)</f>
        <v>0</v>
      </c>
      <c r="AP199" s="134">
        <f>IF(ISBLANK(Governance_Clauses_by_Source!AM199),0,$G199)</f>
        <v>0</v>
      </c>
      <c r="AQ199" s="134">
        <f>IF(ISBLANK(Governance_Clauses_by_Source!AN199),0,$G199)</f>
        <v>0</v>
      </c>
      <c r="AR199" s="134">
        <f>IF(ISBLANK(Governance_Clauses_by_Source!AO199),0,$G199)</f>
        <v>0</v>
      </c>
      <c r="AS199" s="134">
        <f>IF(ISBLANK(Governance_Clauses_by_Source!AP199),0,$G199)</f>
        <v>0</v>
      </c>
      <c r="AT199" s="134">
        <f>IF(ISBLANK(Governance_Clauses_by_Source!AQ199),0,$G199)</f>
        <v>0</v>
      </c>
      <c r="AU199" s="134">
        <f>IF(ISBLANK(Governance_Clauses_by_Source!AR199),0,$G199)</f>
        <v>0</v>
      </c>
      <c r="AV199" s="134">
        <f>IF(ISBLANK(Governance_Clauses_by_Source!AS199),0,$G199)</f>
        <v>0</v>
      </c>
      <c r="AW199" s="134">
        <f>IF(ISBLANK(Governance_Clauses_by_Source!AT199),0,$G199)</f>
        <v>0</v>
      </c>
      <c r="AX199" s="134">
        <f>IF(ISBLANK(Governance_Clauses_by_Source!AU199),0,$G199)</f>
        <v>0</v>
      </c>
      <c r="AY199" s="134">
        <f>IF(ISBLANK(Governance_Clauses_by_Source!AV199),0,$G199)</f>
        <v>0</v>
      </c>
      <c r="AZ199" s="134">
        <f>IF(ISBLANK(Governance_Clauses_by_Source!AW199),0,$G199)</f>
        <v>0</v>
      </c>
      <c r="BA199" s="134">
        <f>IF(ISBLANK(Governance_Clauses_by_Source!AX199),0,$G199)</f>
        <v>0</v>
      </c>
      <c r="BB199" s="134">
        <f>IF(ISBLANK(Governance_Clauses_by_Source!AY199),0,$G199)*1*1.01</f>
        <v>2.02</v>
      </c>
      <c r="BC199" s="134">
        <f>IF(ISBLANK(Governance_Clauses_by_Source!AZ199),0,$G199)*3*4</f>
        <v>24</v>
      </c>
      <c r="BD199" s="134">
        <f>IF(ISBLANK(Governance_Clauses_by_Source!BA199),0,$G199)*4*4</f>
        <v>32</v>
      </c>
      <c r="BE199" s="134">
        <f>IF(ISBLANK(Governance_Clauses_by_Source!BB199),0,$G199)</f>
        <v>0</v>
      </c>
      <c r="BF199" s="134">
        <f>IF(ISBLANK(Governance_Clauses_by_Source!BC199),0,$G199)</f>
        <v>0</v>
      </c>
      <c r="BG199" s="134">
        <f>IF(ISBLANK(Governance_Clauses_by_Source!BD199),0,$G199)</f>
        <v>0</v>
      </c>
      <c r="BH199" s="134">
        <f>IF(ISBLANK(Governance_Clauses_by_Source!BE199),0,$G199)</f>
        <v>0</v>
      </c>
      <c r="BI199" s="134">
        <f>IF(ISBLANK(Governance_Clauses_by_Source!BF199),0,$G199)</f>
        <v>0</v>
      </c>
      <c r="BJ199" s="134">
        <f>IF(ISBLANK(Governance_Clauses_by_Source!BG199),0,$G199)</f>
        <v>0</v>
      </c>
      <c r="BK199" s="134">
        <f>IF(ISBLANK(Governance_Clauses_by_Source!BH199),0,$G199)</f>
        <v>0</v>
      </c>
      <c r="BL199" s="134">
        <f>IF(ISBLANK(Governance_Clauses_by_Source!BI199),0,$G199)</f>
        <v>0</v>
      </c>
      <c r="BM199" s="134">
        <f>IF(ISBLANK(Governance_Clauses_by_Source!BJ199),0,$G199)</f>
        <v>0</v>
      </c>
      <c r="BN199" s="134">
        <f>IF(ISBLANK(Governance_Clauses_by_Source!BK199),0,$G199)*2*3</f>
        <v>12</v>
      </c>
      <c r="BO199" s="134">
        <f>IF(ISBLANK(Governance_Clauses_by_Source!BL199),0,$G199)</f>
        <v>0</v>
      </c>
      <c r="BP199" s="134">
        <f>IF(ISBLANK(Governance_Clauses_by_Source!BM199),0,$G199)</f>
        <v>0</v>
      </c>
      <c r="BQ199" s="134">
        <f>IF(ISBLANK(Governance_Clauses_by_Source!BN199),0,$G199)</f>
        <v>0</v>
      </c>
      <c r="BR199" s="134">
        <f>IF(ISBLANK(Governance_Clauses_by_Source!BO199),0,$G199)</f>
        <v>0</v>
      </c>
      <c r="BS199" s="134">
        <f>IF(ISBLANK(Governance_Clauses_by_Source!BP199),0,$G199)</f>
        <v>0</v>
      </c>
      <c r="BT199" s="134">
        <f>IF(ISBLANK(Governance_Clauses_by_Source!BQ199),0,$G199)</f>
        <v>0</v>
      </c>
      <c r="BU199" s="134">
        <f>IF(ISBLANK(Governance_Clauses_by_Source!BR199),0,$G199)</f>
        <v>0</v>
      </c>
      <c r="BV199" s="134">
        <f>IF(ISBLANK(Governance_Clauses_by_Source!BS199),0,$G199)</f>
        <v>0</v>
      </c>
      <c r="BW199" s="134">
        <f>IF(ISBLANK(Governance_Clauses_by_Source!BT199),0,$G199)</f>
        <v>0</v>
      </c>
      <c r="BX199" s="134">
        <f>IF(ISBLANK(Governance_Clauses_by_Source!BU199),0,$G199)</f>
        <v>0</v>
      </c>
      <c r="BY199" s="134">
        <f>IF(ISBLANK(Governance_Clauses_by_Source!BV199),0,$G199)</f>
        <v>0</v>
      </c>
      <c r="BZ199" s="134">
        <f>IF(ISBLANK(Governance_Clauses_by_Source!BW199),0,$G199)</f>
        <v>0</v>
      </c>
      <c r="CA199" s="134">
        <f>IF(ISBLANK(Governance_Clauses_by_Source!BX199),0,$G199)</f>
        <v>0</v>
      </c>
      <c r="CB199" s="134">
        <f>IF(ISBLANK(Governance_Clauses_by_Source!BY199),0,$G199)</f>
        <v>0</v>
      </c>
      <c r="CC199" s="134">
        <f>IF(ISBLANK(Governance_Clauses_by_Source!BZ199),0,$G199)*3*3</f>
        <v>0</v>
      </c>
      <c r="CD199" s="134">
        <f>IF(ISBLANK(Governance_Clauses_by_Source!CA199),0,$G199)</f>
        <v>0</v>
      </c>
      <c r="CE199" s="134">
        <f>IF(ISBLANK(Governance_Clauses_by_Source!CB199),0,$G199)</f>
        <v>0</v>
      </c>
      <c r="CF199" s="134">
        <f>IF(ISBLANK(Governance_Clauses_by_Source!CC199),0,$G199)</f>
        <v>0</v>
      </c>
      <c r="CG199" s="134">
        <f>IF(ISBLANK(Governance_Clauses_by_Source!CD199),0,$G199)</f>
        <v>0</v>
      </c>
      <c r="CH199" s="134">
        <f>IF(ISBLANK(Governance_Clauses_by_Source!CE199),0,$G199)</f>
        <v>0</v>
      </c>
      <c r="CI199" s="134">
        <f>IF(ISBLANK(Governance_Clauses_by_Source!CF199),0,$G199)</f>
        <v>0</v>
      </c>
      <c r="CJ199" s="134">
        <f>IF(ISBLANK(Governance_Clauses_by_Source!CG199),0,$G199)</f>
        <v>0</v>
      </c>
      <c r="CK199" s="134">
        <f>IF(ISBLANK(Governance_Clauses_by_Source!CH199),0,$G199)</f>
        <v>0</v>
      </c>
      <c r="CL199" s="134">
        <f>IF(ISBLANK(Governance_Clauses_by_Source!CI199),0,$G199)</f>
        <v>0</v>
      </c>
      <c r="CM199" s="134">
        <f>IF(ISBLANK(Governance_Clauses_by_Source!CJ199),0,$G199)</f>
        <v>0</v>
      </c>
      <c r="CN199" s="134">
        <f>IF(ISBLANK(Governance_Clauses_by_Source!CK199),0,$G199)</f>
        <v>0</v>
      </c>
      <c r="CO199" s="134">
        <f>IF(ISBLANK(Governance_Clauses_by_Source!CL199),0,$G199)</f>
        <v>0</v>
      </c>
      <c r="CP199" s="134">
        <f>IF(ISBLANK(Governance_Clauses_by_Source!CM199),0,$G199)</f>
        <v>0</v>
      </c>
      <c r="CQ199" s="151">
        <f>IF(ISBLANK(Governance_Clauses_by_Source!CN199),0,$G199)</f>
        <v>0</v>
      </c>
    </row>
    <row r="200" spans="1:95">
      <c r="A200" s="2" t="s">
        <v>266</v>
      </c>
      <c r="B200" s="2" t="s">
        <v>565</v>
      </c>
      <c r="C200" s="2" t="s">
        <v>364</v>
      </c>
      <c r="D200" s="2" t="s">
        <v>360</v>
      </c>
      <c r="E200" s="2">
        <f t="shared" si="21"/>
        <v>4</v>
      </c>
      <c r="F200" s="2">
        <v>5</v>
      </c>
      <c r="G200" s="2">
        <f>F200/SUM($F$199:$F$200)*4</f>
        <v>2</v>
      </c>
      <c r="H200" s="3" t="s">
        <v>1087</v>
      </c>
      <c r="I200" s="120">
        <f>IF(ISBLANK(Governance_Clauses_by_Source!F200),0,G200)</f>
        <v>0</v>
      </c>
      <c r="J200" s="134">
        <f>IF(ISBLANK(Governance_Clauses_by_Source!G200),0,$G200)</f>
        <v>0</v>
      </c>
      <c r="K200" s="134">
        <f>IF(ISBLANK(Governance_Clauses_by_Source!H200),0,$G200)</f>
        <v>0</v>
      </c>
      <c r="L200" s="134">
        <f>IF(ISBLANK(Governance_Clauses_by_Source!I200),0,$G200)*3*1.5</f>
        <v>9</v>
      </c>
      <c r="M200" s="134">
        <f>IF(ISBLANK(Governance_Clauses_by_Source!J200),0,$G200)</f>
        <v>0</v>
      </c>
      <c r="N200" s="134">
        <f>IF(ISBLANK(Governance_Clauses_by_Source!K200),0,$G200)</f>
        <v>0</v>
      </c>
      <c r="O200" s="134">
        <f>IF(ISBLANK(Governance_Clauses_by_Source!L200),0,$G200)</f>
        <v>0</v>
      </c>
      <c r="P200" s="134">
        <f>IF(ISBLANK(Governance_Clauses_by_Source!M200),0,$G200)</f>
        <v>0</v>
      </c>
      <c r="Q200" s="134">
        <f>IF(ISBLANK(Governance_Clauses_by_Source!N200),0,$G200)*2*1.5</f>
        <v>6</v>
      </c>
      <c r="R200" s="134">
        <f>IF(ISBLANK(Governance_Clauses_by_Source!O200),0,$G200)</f>
        <v>0</v>
      </c>
      <c r="S200" s="134">
        <f>IF(ISBLANK(Governance_Clauses_by_Source!P200),0,$G200)</f>
        <v>0</v>
      </c>
      <c r="T200" s="134">
        <f>IF(ISBLANK(Governance_Clauses_by_Source!Q200),0,$G200)</f>
        <v>0</v>
      </c>
      <c r="U200" s="134">
        <f>IF(ISBLANK(Governance_Clauses_by_Source!R200),0,$G200)</f>
        <v>0</v>
      </c>
      <c r="V200" s="134">
        <f>IF(ISBLANK(Governance_Clauses_by_Source!S200),0,$G200)</f>
        <v>0</v>
      </c>
      <c r="W200" s="134">
        <f>IF(ISBLANK(Governance_Clauses_by_Source!T200),0,$G200)</f>
        <v>0</v>
      </c>
      <c r="X200" s="134">
        <f>IF(ISBLANK(Governance_Clauses_by_Source!U200),0,$G200)</f>
        <v>0</v>
      </c>
      <c r="Y200" s="134">
        <f>IF(ISBLANK(Governance_Clauses_by_Source!V200),0,$G200)</f>
        <v>0</v>
      </c>
      <c r="Z200" s="134">
        <f>IF(ISBLANK(Governance_Clauses_by_Source!W200),0,$G200)</f>
        <v>0</v>
      </c>
      <c r="AA200" s="134">
        <f>IF(ISBLANK(Governance_Clauses_by_Source!X200),0,$G200)</f>
        <v>0</v>
      </c>
      <c r="AB200" s="134">
        <f>IF(ISBLANK(Governance_Clauses_by_Source!Y200),0,$G200)</f>
        <v>0</v>
      </c>
      <c r="AC200" s="134">
        <f>IF(ISBLANK(Governance_Clauses_by_Source!Z200),0,$G200)</f>
        <v>0</v>
      </c>
      <c r="AD200" s="134">
        <f>IF(ISBLANK(Governance_Clauses_by_Source!AA200),0,$G200)</f>
        <v>0</v>
      </c>
      <c r="AE200" s="134">
        <f>IF(ISBLANK(Governance_Clauses_by_Source!AB200),0,$G200)</f>
        <v>0</v>
      </c>
      <c r="AF200" s="134">
        <f>IF(ISBLANK(Governance_Clauses_by_Source!AC200),0,$G200)</f>
        <v>0</v>
      </c>
      <c r="AG200" s="134">
        <f>IF(ISBLANK(Governance_Clauses_by_Source!AD200),0,$G200)</f>
        <v>0</v>
      </c>
      <c r="AH200" s="134">
        <f>IF(ISBLANK(Governance_Clauses_by_Source!AE200),0,$G200)</f>
        <v>0</v>
      </c>
      <c r="AI200" s="134">
        <f>IF(ISBLANK(Governance_Clauses_by_Source!AF200),0,$G200)</f>
        <v>0</v>
      </c>
      <c r="AJ200" s="134">
        <f>IF(ISBLANK(Governance_Clauses_by_Source!AG200),0,$G200)</f>
        <v>0</v>
      </c>
      <c r="AK200" s="134">
        <f>IF(ISBLANK(Governance_Clauses_by_Source!AH200),0,$G200)</f>
        <v>0</v>
      </c>
      <c r="AL200" s="134">
        <f>IF(ISBLANK(Governance_Clauses_by_Source!AI200),0,$G200)</f>
        <v>0</v>
      </c>
      <c r="AM200" s="134">
        <f>IF(ISBLANK(Governance_Clauses_by_Source!AJ200),0,$G200)</f>
        <v>0</v>
      </c>
      <c r="AN200" s="134">
        <f>IF(ISBLANK(Governance_Clauses_by_Source!AK200),0,$G200)</f>
        <v>0</v>
      </c>
      <c r="AO200" s="134">
        <f>IF(ISBLANK(Governance_Clauses_by_Source!AL200),0,$G200)</f>
        <v>0</v>
      </c>
      <c r="AP200" s="134">
        <f>IF(ISBLANK(Governance_Clauses_by_Source!AM200),0,$G200)</f>
        <v>0</v>
      </c>
      <c r="AQ200" s="134">
        <f>IF(ISBLANK(Governance_Clauses_by_Source!AN200),0,$G200)</f>
        <v>0</v>
      </c>
      <c r="AR200" s="134">
        <f>IF(ISBLANK(Governance_Clauses_by_Source!AO200),0,$G200)</f>
        <v>0</v>
      </c>
      <c r="AS200" s="134">
        <f>IF(ISBLANK(Governance_Clauses_by_Source!AP200),0,$G200)</f>
        <v>0</v>
      </c>
      <c r="AT200" s="134">
        <f>IF(ISBLANK(Governance_Clauses_by_Source!AQ200),0,$G200)</f>
        <v>0</v>
      </c>
      <c r="AU200" s="134">
        <f>IF(ISBLANK(Governance_Clauses_by_Source!AR200),0,$G200)</f>
        <v>0</v>
      </c>
      <c r="AV200" s="134">
        <f>IF(ISBLANK(Governance_Clauses_by_Source!AS200),0,$G200)</f>
        <v>0</v>
      </c>
      <c r="AW200" s="134">
        <f>IF(ISBLANK(Governance_Clauses_by_Source!AT200),0,$G200)</f>
        <v>0</v>
      </c>
      <c r="AX200" s="134">
        <f>IF(ISBLANK(Governance_Clauses_by_Source!AU200),0,$G200)</f>
        <v>0</v>
      </c>
      <c r="AY200" s="134">
        <f>IF(ISBLANK(Governance_Clauses_by_Source!AV200),0,$G200)*1*1.01</f>
        <v>2.02</v>
      </c>
      <c r="AZ200" s="134">
        <f>IF(ISBLANK(Governance_Clauses_by_Source!AW200),0,$G200)</f>
        <v>0</v>
      </c>
      <c r="BA200" s="134">
        <f>IF(ISBLANK(Governance_Clauses_by_Source!AX200),0,$G200)</f>
        <v>0</v>
      </c>
      <c r="BB200" s="134">
        <f>IF(ISBLANK(Governance_Clauses_by_Source!AY200),0,$G200)</f>
        <v>0</v>
      </c>
      <c r="BC200" s="134">
        <f>IF(ISBLANK(Governance_Clauses_by_Source!AZ200),0,$G200)</f>
        <v>0</v>
      </c>
      <c r="BD200" s="134">
        <f>IF(ISBLANK(Governance_Clauses_by_Source!BA200),0,$G200)</f>
        <v>0</v>
      </c>
      <c r="BE200" s="134">
        <f>IF(ISBLANK(Governance_Clauses_by_Source!BB200),0,$G200)</f>
        <v>0</v>
      </c>
      <c r="BF200" s="134">
        <f>IF(ISBLANK(Governance_Clauses_by_Source!BC200),0,$G200)</f>
        <v>0</v>
      </c>
      <c r="BG200" s="134">
        <f>IF(ISBLANK(Governance_Clauses_by_Source!BD200),0,$G200)</f>
        <v>0</v>
      </c>
      <c r="BH200" s="134">
        <f>IF(ISBLANK(Governance_Clauses_by_Source!BE200),0,$G200)</f>
        <v>0</v>
      </c>
      <c r="BI200" s="134">
        <f>IF(ISBLANK(Governance_Clauses_by_Source!BF200),0,$G200)</f>
        <v>0</v>
      </c>
      <c r="BJ200" s="134">
        <f>IF(ISBLANK(Governance_Clauses_by_Source!BG200),0,$G200)</f>
        <v>0</v>
      </c>
      <c r="BK200" s="134">
        <f>IF(ISBLANK(Governance_Clauses_by_Source!BH200),0,$G200)</f>
        <v>0</v>
      </c>
      <c r="BL200" s="134">
        <f>IF(ISBLANK(Governance_Clauses_by_Source!BI200),0,$G200)</f>
        <v>0</v>
      </c>
      <c r="BM200" s="134">
        <f>IF(ISBLANK(Governance_Clauses_by_Source!BJ200),0,$G200)</f>
        <v>0</v>
      </c>
      <c r="BN200" s="134">
        <f>IF(ISBLANK(Governance_Clauses_by_Source!BK200),0,$G200)</f>
        <v>0</v>
      </c>
      <c r="BO200" s="134">
        <f>IF(ISBLANK(Governance_Clauses_by_Source!BL200),0,$G200)</f>
        <v>0</v>
      </c>
      <c r="BP200" s="134">
        <f>IF(ISBLANK(Governance_Clauses_by_Source!BM200),0,$G200)</f>
        <v>0</v>
      </c>
      <c r="BQ200" s="134">
        <f>IF(ISBLANK(Governance_Clauses_by_Source!BN200),0,$G200)</f>
        <v>0</v>
      </c>
      <c r="BR200" s="134">
        <f>IF(ISBLANK(Governance_Clauses_by_Source!BO200),0,$G200)</f>
        <v>0</v>
      </c>
      <c r="BS200" s="134">
        <f>IF(ISBLANK(Governance_Clauses_by_Source!BP200),0,$G200)</f>
        <v>0</v>
      </c>
      <c r="BT200" s="134">
        <f>IF(ISBLANK(Governance_Clauses_by_Source!BQ200),0,$G200)</f>
        <v>0</v>
      </c>
      <c r="BU200" s="134">
        <f>IF(ISBLANK(Governance_Clauses_by_Source!BR200),0,$G200)</f>
        <v>0</v>
      </c>
      <c r="BV200" s="134">
        <f>IF(ISBLANK(Governance_Clauses_by_Source!BS200),0,$G200)</f>
        <v>0</v>
      </c>
      <c r="BW200" s="134">
        <f>IF(ISBLANK(Governance_Clauses_by_Source!BT200),0,$G200)</f>
        <v>0</v>
      </c>
      <c r="BX200" s="134">
        <f>IF(ISBLANK(Governance_Clauses_by_Source!BU200),0,$G200)</f>
        <v>0</v>
      </c>
      <c r="BY200" s="134">
        <f>IF(ISBLANK(Governance_Clauses_by_Source!BV200),0,$G200)</f>
        <v>0</v>
      </c>
      <c r="BZ200" s="134">
        <f>IF(ISBLANK(Governance_Clauses_by_Source!BW200),0,$G200)</f>
        <v>0</v>
      </c>
      <c r="CA200" s="134">
        <f>IF(ISBLANK(Governance_Clauses_by_Source!BX200),0,$G200)</f>
        <v>0</v>
      </c>
      <c r="CB200" s="134">
        <f>IF(ISBLANK(Governance_Clauses_by_Source!BY200),0,$G200)</f>
        <v>0</v>
      </c>
      <c r="CC200" s="134">
        <f>IF(ISBLANK(Governance_Clauses_by_Source!BZ200),0,$G200)*3*3</f>
        <v>18</v>
      </c>
      <c r="CD200" s="134">
        <f>IF(ISBLANK(Governance_Clauses_by_Source!CA200),0,$G200)</f>
        <v>0</v>
      </c>
      <c r="CE200" s="134">
        <f>IF(ISBLANK(Governance_Clauses_by_Source!CB200),0,$G200)</f>
        <v>0</v>
      </c>
      <c r="CF200" s="134">
        <f>IF(ISBLANK(Governance_Clauses_by_Source!CC200),0,$G200)</f>
        <v>0</v>
      </c>
      <c r="CG200" s="134">
        <f>IF(ISBLANK(Governance_Clauses_by_Source!CD200),0,$G200)</f>
        <v>0</v>
      </c>
      <c r="CH200" s="134">
        <f>IF(ISBLANK(Governance_Clauses_by_Source!CE200),0,$G200)</f>
        <v>0</v>
      </c>
      <c r="CI200" s="134">
        <f>IF(ISBLANK(Governance_Clauses_by_Source!CF200),0,$G200)</f>
        <v>0</v>
      </c>
      <c r="CJ200" s="134">
        <f>IF(ISBLANK(Governance_Clauses_by_Source!CG200),0,$G200)</f>
        <v>0</v>
      </c>
      <c r="CK200" s="134">
        <f>IF(ISBLANK(Governance_Clauses_by_Source!CH200),0,$G200)</f>
        <v>0</v>
      </c>
      <c r="CL200" s="134">
        <f>IF(ISBLANK(Governance_Clauses_by_Source!CI200),0,$G200)</f>
        <v>0</v>
      </c>
      <c r="CM200" s="134">
        <f>IF(ISBLANK(Governance_Clauses_by_Source!CJ200),0,$G200)</f>
        <v>0</v>
      </c>
      <c r="CN200" s="134">
        <f>IF(ISBLANK(Governance_Clauses_by_Source!CK200),0,$G200)</f>
        <v>0</v>
      </c>
      <c r="CO200" s="134">
        <f>IF(ISBLANK(Governance_Clauses_by_Source!CL200),0,$G200)</f>
        <v>0</v>
      </c>
      <c r="CP200" s="134">
        <f>IF(ISBLANK(Governance_Clauses_by_Source!CM200),0,$G200)</f>
        <v>0</v>
      </c>
      <c r="CQ200" s="151">
        <f>IF(ISBLANK(Governance_Clauses_by_Source!CN200),0,$G200)</f>
        <v>0</v>
      </c>
    </row>
    <row r="201" spans="1:95">
      <c r="A201" s="2" t="s">
        <v>433</v>
      </c>
      <c r="B201" s="2" t="s">
        <v>565</v>
      </c>
      <c r="C201" s="2" t="s">
        <v>364</v>
      </c>
      <c r="D201" s="2" t="s">
        <v>618</v>
      </c>
      <c r="E201" s="2">
        <f t="shared" si="21"/>
        <v>6</v>
      </c>
      <c r="F201" s="2">
        <v>5</v>
      </c>
      <c r="G201" s="2">
        <f>F201/SUM($F$201:$F$204)*4</f>
        <v>1</v>
      </c>
      <c r="H201" s="3" t="s">
        <v>345</v>
      </c>
      <c r="I201" s="120">
        <f>IF(ISBLANK(Governance_Clauses_by_Source!F201),0,G201)*2*3</f>
        <v>6</v>
      </c>
      <c r="J201" s="134">
        <f>IF(ISBLANK(Governance_Clauses_by_Source!G201),0,$G201)</f>
        <v>0</v>
      </c>
      <c r="K201" s="134">
        <f>IF(ISBLANK(Governance_Clauses_by_Source!H201),0,$G201)*4*4</f>
        <v>16</v>
      </c>
      <c r="L201" s="134">
        <f>IF(ISBLANK(Governance_Clauses_by_Source!I201),0,$G201)</f>
        <v>0</v>
      </c>
      <c r="M201" s="134">
        <f>IF(ISBLANK(Governance_Clauses_by_Source!J201),0,$G201)</f>
        <v>0</v>
      </c>
      <c r="N201" s="134">
        <f>IF(ISBLANK(Governance_Clauses_by_Source!K201),0,$G201)*3*4</f>
        <v>12</v>
      </c>
      <c r="O201" s="134">
        <f>IF(ISBLANK(Governance_Clauses_by_Source!L201),0,$G201)</f>
        <v>0</v>
      </c>
      <c r="P201" s="134">
        <f>IF(ISBLANK(Governance_Clauses_by_Source!M201),0,$G201)</f>
        <v>0</v>
      </c>
      <c r="Q201" s="134">
        <f>IF(ISBLANK(Governance_Clauses_by_Source!N201),0,$G201)</f>
        <v>0</v>
      </c>
      <c r="R201" s="134">
        <f>IF(ISBLANK(Governance_Clauses_by_Source!O201),0,$G201)</f>
        <v>0</v>
      </c>
      <c r="S201" s="134">
        <f>IF(ISBLANK(Governance_Clauses_by_Source!P201),0,$G201)</f>
        <v>0</v>
      </c>
      <c r="T201" s="134">
        <f>IF(ISBLANK(Governance_Clauses_by_Source!Q201),0,$G201)</f>
        <v>0</v>
      </c>
      <c r="U201" s="134">
        <f>IF(ISBLANK(Governance_Clauses_by_Source!R201),0,$G201)</f>
        <v>0</v>
      </c>
      <c r="V201" s="134">
        <f>IF(ISBLANK(Governance_Clauses_by_Source!S201),0,$G201)</f>
        <v>0</v>
      </c>
      <c r="W201" s="134">
        <f>IF(ISBLANK(Governance_Clauses_by_Source!T201),0,$G201)</f>
        <v>0</v>
      </c>
      <c r="X201" s="134">
        <f>IF(ISBLANK(Governance_Clauses_by_Source!U201),0,$G201)</f>
        <v>0</v>
      </c>
      <c r="Y201" s="134">
        <f>IF(ISBLANK(Governance_Clauses_by_Source!V201),0,$G201)</f>
        <v>0</v>
      </c>
      <c r="Z201" s="134">
        <f>IF(ISBLANK(Governance_Clauses_by_Source!W201),0,$G201)</f>
        <v>0</v>
      </c>
      <c r="AA201" s="134">
        <f>IF(ISBLANK(Governance_Clauses_by_Source!X201),0,$G201)</f>
        <v>0</v>
      </c>
      <c r="AB201" s="134">
        <f>IF(ISBLANK(Governance_Clauses_by_Source!Y201),0,$G201)</f>
        <v>0</v>
      </c>
      <c r="AC201" s="134">
        <f>IF(ISBLANK(Governance_Clauses_by_Source!Z201),0,$G201)</f>
        <v>0</v>
      </c>
      <c r="AD201" s="134">
        <f>IF(ISBLANK(Governance_Clauses_by_Source!AA201),0,$G201)</f>
        <v>0</v>
      </c>
      <c r="AE201" s="134">
        <f>IF(ISBLANK(Governance_Clauses_by_Source!AB201),0,$G201)</f>
        <v>0</v>
      </c>
      <c r="AF201" s="134">
        <f>IF(ISBLANK(Governance_Clauses_by_Source!AC201),0,$G201)</f>
        <v>0</v>
      </c>
      <c r="AG201" s="134">
        <f>IF(ISBLANK(Governance_Clauses_by_Source!AD201),0,$G201)</f>
        <v>0</v>
      </c>
      <c r="AH201" s="134">
        <f>IF(ISBLANK(Governance_Clauses_by_Source!AE201),0,$G201)</f>
        <v>0</v>
      </c>
      <c r="AI201" s="134">
        <f>IF(ISBLANK(Governance_Clauses_by_Source!AF201),0,$G201)</f>
        <v>0</v>
      </c>
      <c r="AJ201" s="134">
        <f>IF(ISBLANK(Governance_Clauses_by_Source!AG201),0,$G201)</f>
        <v>0</v>
      </c>
      <c r="AK201" s="134">
        <f>IF(ISBLANK(Governance_Clauses_by_Source!AH201),0,$G201)</f>
        <v>0</v>
      </c>
      <c r="AL201" s="134">
        <f>IF(ISBLANK(Governance_Clauses_by_Source!AI201),0,$G201)</f>
        <v>0</v>
      </c>
      <c r="AM201" s="134">
        <f>IF(ISBLANK(Governance_Clauses_by_Source!AJ201),0,$G201)</f>
        <v>0</v>
      </c>
      <c r="AN201" s="134">
        <f>IF(ISBLANK(Governance_Clauses_by_Source!AK201),0,$G201)*4*4</f>
        <v>16</v>
      </c>
      <c r="AO201" s="134">
        <f>IF(ISBLANK(Governance_Clauses_by_Source!AL201),0,$G201)</f>
        <v>0</v>
      </c>
      <c r="AP201" s="134">
        <f>IF(ISBLANK(Governance_Clauses_by_Source!AM201),0,$G201)</f>
        <v>0</v>
      </c>
      <c r="AQ201" s="134">
        <f>IF(ISBLANK(Governance_Clauses_by_Source!AN201),0,$G201)</f>
        <v>0</v>
      </c>
      <c r="AR201" s="134">
        <f>IF(ISBLANK(Governance_Clauses_by_Source!AO201),0,$G201)</f>
        <v>0</v>
      </c>
      <c r="AS201" s="134">
        <f>IF(ISBLANK(Governance_Clauses_by_Source!AP201),0,$G201)</f>
        <v>0</v>
      </c>
      <c r="AT201" s="134">
        <f>IF(ISBLANK(Governance_Clauses_by_Source!AQ201),0,$G201)</f>
        <v>0</v>
      </c>
      <c r="AU201" s="134">
        <f>IF(ISBLANK(Governance_Clauses_by_Source!AR201),0,$G201)</f>
        <v>0</v>
      </c>
      <c r="AV201" s="134">
        <f>IF(ISBLANK(Governance_Clauses_by_Source!AS201),0,$G201)</f>
        <v>0</v>
      </c>
      <c r="AW201" s="134">
        <f>IF(ISBLANK(Governance_Clauses_by_Source!AT201),0,$G201)</f>
        <v>0</v>
      </c>
      <c r="AX201" s="134">
        <f>IF(ISBLANK(Governance_Clauses_by_Source!AU201),0,$G201)</f>
        <v>0</v>
      </c>
      <c r="AY201" s="134">
        <f>IF(ISBLANK(Governance_Clauses_by_Source!AV201),0,$G201)</f>
        <v>0</v>
      </c>
      <c r="AZ201" s="134">
        <f>IF(ISBLANK(Governance_Clauses_by_Source!AW201),0,$G201)</f>
        <v>0</v>
      </c>
      <c r="BA201" s="134">
        <f>IF(ISBLANK(Governance_Clauses_by_Source!AX201),0,$G201)</f>
        <v>0</v>
      </c>
      <c r="BB201" s="134">
        <f>IF(ISBLANK(Governance_Clauses_by_Source!AY201),0,$G201)</f>
        <v>0</v>
      </c>
      <c r="BC201" s="134">
        <f>IF(ISBLANK(Governance_Clauses_by_Source!AZ201),0,$G201)</f>
        <v>0</v>
      </c>
      <c r="BD201" s="134">
        <f>IF(ISBLANK(Governance_Clauses_by_Source!BA201),0,$G201)*3*4</f>
        <v>12</v>
      </c>
      <c r="BE201" s="134">
        <f>IF(ISBLANK(Governance_Clauses_by_Source!BB201),0,$G201)</f>
        <v>0</v>
      </c>
      <c r="BF201" s="134">
        <f>IF(ISBLANK(Governance_Clauses_by_Source!BC201),0,$G201)</f>
        <v>0</v>
      </c>
      <c r="BG201" s="134">
        <f>IF(ISBLANK(Governance_Clauses_by_Source!BD201),0,$G201)</f>
        <v>0</v>
      </c>
      <c r="BH201" s="134">
        <f>IF(ISBLANK(Governance_Clauses_by_Source!BE201),0,$G201)</f>
        <v>0</v>
      </c>
      <c r="BI201" s="134">
        <f>IF(ISBLANK(Governance_Clauses_by_Source!BF201),0,$G201)</f>
        <v>0</v>
      </c>
      <c r="BJ201" s="134">
        <f>IF(ISBLANK(Governance_Clauses_by_Source!BG201),0,$G201)</f>
        <v>0</v>
      </c>
      <c r="BK201" s="134">
        <f>IF(ISBLANK(Governance_Clauses_by_Source!BH201),0,$G201)</f>
        <v>0</v>
      </c>
      <c r="BL201" s="134">
        <f>IF(ISBLANK(Governance_Clauses_by_Source!BI201),0,$G201)</f>
        <v>0</v>
      </c>
      <c r="BM201" s="134">
        <f>IF(ISBLANK(Governance_Clauses_by_Source!BJ201),0,$G201)</f>
        <v>0</v>
      </c>
      <c r="BN201" s="134">
        <f>IF(ISBLANK(Governance_Clauses_by_Source!BK201),0,$G201)*2*4</f>
        <v>8</v>
      </c>
      <c r="BO201" s="134">
        <f>IF(ISBLANK(Governance_Clauses_by_Source!BL201),0,$G201)</f>
        <v>0</v>
      </c>
      <c r="BP201" s="134">
        <f>IF(ISBLANK(Governance_Clauses_by_Source!BM201),0,$G201)</f>
        <v>0</v>
      </c>
      <c r="BQ201" s="134">
        <f>IF(ISBLANK(Governance_Clauses_by_Source!BN201),0,$G201)</f>
        <v>0</v>
      </c>
      <c r="BR201" s="134">
        <f>IF(ISBLANK(Governance_Clauses_by_Source!BO201),0,$G201)</f>
        <v>0</v>
      </c>
      <c r="BS201" s="134">
        <f>IF(ISBLANK(Governance_Clauses_by_Source!BP201),0,$G201)</f>
        <v>0</v>
      </c>
      <c r="BT201" s="134">
        <f>IF(ISBLANK(Governance_Clauses_by_Source!BQ201),0,$G201)</f>
        <v>0</v>
      </c>
      <c r="BU201" s="134">
        <f>IF(ISBLANK(Governance_Clauses_by_Source!BR201),0,$G201)</f>
        <v>0</v>
      </c>
      <c r="BV201" s="134">
        <f>IF(ISBLANK(Governance_Clauses_by_Source!BS201),0,$G201)</f>
        <v>0</v>
      </c>
      <c r="BW201" s="134">
        <f>IF(ISBLANK(Governance_Clauses_by_Source!BT201),0,$G201)</f>
        <v>0</v>
      </c>
      <c r="BX201" s="134">
        <f>IF(ISBLANK(Governance_Clauses_by_Source!BU201),0,$G201)</f>
        <v>0</v>
      </c>
      <c r="BY201" s="134">
        <f>IF(ISBLANK(Governance_Clauses_by_Source!BV201),0,$G201)</f>
        <v>0</v>
      </c>
      <c r="BZ201" s="134">
        <f>IF(ISBLANK(Governance_Clauses_by_Source!BW201),0,$G201)</f>
        <v>0</v>
      </c>
      <c r="CA201" s="134">
        <f>IF(ISBLANK(Governance_Clauses_by_Source!BX201),0,$G201)</f>
        <v>0</v>
      </c>
      <c r="CB201" s="134">
        <f>IF(ISBLANK(Governance_Clauses_by_Source!BY201),0,$G201)</f>
        <v>0</v>
      </c>
      <c r="CC201" s="134">
        <f>IF(ISBLANK(Governance_Clauses_by_Source!BZ201),0,$G201)</f>
        <v>0</v>
      </c>
      <c r="CD201" s="134">
        <f>IF(ISBLANK(Governance_Clauses_by_Source!CA201),0,$G201)</f>
        <v>0</v>
      </c>
      <c r="CE201" s="134">
        <f>IF(ISBLANK(Governance_Clauses_by_Source!CB201),0,$G201)</f>
        <v>0</v>
      </c>
      <c r="CF201" s="134">
        <f>IF(ISBLANK(Governance_Clauses_by_Source!CC201),0,$G201)</f>
        <v>0</v>
      </c>
      <c r="CG201" s="134">
        <f>IF(ISBLANK(Governance_Clauses_by_Source!CD201),0,$G201)</f>
        <v>0</v>
      </c>
      <c r="CH201" s="134">
        <f>IF(ISBLANK(Governance_Clauses_by_Source!CE201),0,$G201)</f>
        <v>0</v>
      </c>
      <c r="CI201" s="134">
        <f>IF(ISBLANK(Governance_Clauses_by_Source!CF201),0,$G201)</f>
        <v>0</v>
      </c>
      <c r="CJ201" s="134">
        <f>IF(ISBLANK(Governance_Clauses_by_Source!CG201),0,$G201)</f>
        <v>0</v>
      </c>
      <c r="CK201" s="134">
        <f>IF(ISBLANK(Governance_Clauses_by_Source!CH201),0,$G201)</f>
        <v>0</v>
      </c>
      <c r="CL201" s="134">
        <f>IF(ISBLANK(Governance_Clauses_by_Source!CI201),0,$G201)</f>
        <v>0</v>
      </c>
      <c r="CM201" s="134">
        <f>IF(ISBLANK(Governance_Clauses_by_Source!CJ201),0,$G201)</f>
        <v>0</v>
      </c>
      <c r="CN201" s="134">
        <f>IF(ISBLANK(Governance_Clauses_by_Source!CK201),0,$G201)</f>
        <v>0</v>
      </c>
      <c r="CO201" s="134">
        <f>IF(ISBLANK(Governance_Clauses_by_Source!CL201),0,$G201)</f>
        <v>0</v>
      </c>
      <c r="CP201" s="134">
        <f>IF(ISBLANK(Governance_Clauses_by_Source!CM201),0,$G201)</f>
        <v>0</v>
      </c>
      <c r="CQ201" s="151">
        <f>IF(ISBLANK(Governance_Clauses_by_Source!CN201),0,$G201)</f>
        <v>0</v>
      </c>
    </row>
    <row r="202" spans="1:95">
      <c r="A202" s="2" t="s">
        <v>433</v>
      </c>
      <c r="B202" s="2" t="s">
        <v>565</v>
      </c>
      <c r="C202" s="2" t="s">
        <v>364</v>
      </c>
      <c r="D202" s="2" t="s">
        <v>618</v>
      </c>
      <c r="E202" s="2">
        <f t="shared" si="21"/>
        <v>5</v>
      </c>
      <c r="F202" s="2">
        <v>5</v>
      </c>
      <c r="G202" s="2">
        <f t="shared" ref="G202:G204" si="24">F202/SUM($F$201:$F$204)*4</f>
        <v>1</v>
      </c>
      <c r="H202" s="3" t="s">
        <v>346</v>
      </c>
      <c r="I202" s="120">
        <f>IF(ISBLANK(Governance_Clauses_by_Source!F202),0,G202)*2*3</f>
        <v>6</v>
      </c>
      <c r="J202" s="134">
        <f>IF(ISBLANK(Governance_Clauses_by_Source!G202),0,$G202)</f>
        <v>0</v>
      </c>
      <c r="K202" s="134">
        <f>IF(ISBLANK(Governance_Clauses_by_Source!H202),0,$G202)*4*4</f>
        <v>16</v>
      </c>
      <c r="L202" s="134">
        <f>IF(ISBLANK(Governance_Clauses_by_Source!I202),0,$G202)</f>
        <v>0</v>
      </c>
      <c r="M202" s="134">
        <f>IF(ISBLANK(Governance_Clauses_by_Source!J202),0,$G202)</f>
        <v>0</v>
      </c>
      <c r="N202" s="134">
        <f>IF(ISBLANK(Governance_Clauses_by_Source!K202),0,$G202)*3*4</f>
        <v>12</v>
      </c>
      <c r="O202" s="134">
        <f>IF(ISBLANK(Governance_Clauses_by_Source!L202),0,$G202)</f>
        <v>0</v>
      </c>
      <c r="P202" s="134">
        <f>IF(ISBLANK(Governance_Clauses_by_Source!M202),0,$G202)</f>
        <v>0</v>
      </c>
      <c r="Q202" s="134">
        <f>IF(ISBLANK(Governance_Clauses_by_Source!N202),0,$G202)</f>
        <v>0</v>
      </c>
      <c r="R202" s="134">
        <f>IF(ISBLANK(Governance_Clauses_by_Source!O202),0,$G202)</f>
        <v>0</v>
      </c>
      <c r="S202" s="134">
        <f>IF(ISBLANK(Governance_Clauses_by_Source!P202),0,$G202)</f>
        <v>0</v>
      </c>
      <c r="T202" s="134">
        <f>IF(ISBLANK(Governance_Clauses_by_Source!Q202),0,$G202)</f>
        <v>0</v>
      </c>
      <c r="U202" s="134">
        <f>IF(ISBLANK(Governance_Clauses_by_Source!R202),0,$G202)</f>
        <v>0</v>
      </c>
      <c r="V202" s="134">
        <f>IF(ISBLANK(Governance_Clauses_by_Source!S202),0,$G202)</f>
        <v>0</v>
      </c>
      <c r="W202" s="134">
        <f>IF(ISBLANK(Governance_Clauses_by_Source!T202),0,$G202)</f>
        <v>0</v>
      </c>
      <c r="X202" s="134">
        <f>IF(ISBLANK(Governance_Clauses_by_Source!U202),0,$G202)</f>
        <v>0</v>
      </c>
      <c r="Y202" s="134">
        <f>IF(ISBLANK(Governance_Clauses_by_Source!V202),0,$G202)</f>
        <v>0</v>
      </c>
      <c r="Z202" s="134">
        <f>IF(ISBLANK(Governance_Clauses_by_Source!W202),0,$G202)</f>
        <v>0</v>
      </c>
      <c r="AA202" s="134">
        <f>IF(ISBLANK(Governance_Clauses_by_Source!X202),0,$G202)</f>
        <v>0</v>
      </c>
      <c r="AB202" s="134">
        <f>IF(ISBLANK(Governance_Clauses_by_Source!Y202),0,$G202)</f>
        <v>0</v>
      </c>
      <c r="AC202" s="134">
        <f>IF(ISBLANK(Governance_Clauses_by_Source!Z202),0,$G202)</f>
        <v>0</v>
      </c>
      <c r="AD202" s="134">
        <f>IF(ISBLANK(Governance_Clauses_by_Source!AA202),0,$G202)</f>
        <v>0</v>
      </c>
      <c r="AE202" s="134">
        <f>IF(ISBLANK(Governance_Clauses_by_Source!AB202),0,$G202)</f>
        <v>0</v>
      </c>
      <c r="AF202" s="134">
        <f>IF(ISBLANK(Governance_Clauses_by_Source!AC202),0,$G202)</f>
        <v>0</v>
      </c>
      <c r="AG202" s="134">
        <f>IF(ISBLANK(Governance_Clauses_by_Source!AD202),0,$G202)</f>
        <v>0</v>
      </c>
      <c r="AH202" s="134">
        <f>IF(ISBLANK(Governance_Clauses_by_Source!AE202),0,$G202)</f>
        <v>0</v>
      </c>
      <c r="AI202" s="134">
        <f>IF(ISBLANK(Governance_Clauses_by_Source!AF202),0,$G202)</f>
        <v>0</v>
      </c>
      <c r="AJ202" s="134">
        <f>IF(ISBLANK(Governance_Clauses_by_Source!AG202),0,$G202)</f>
        <v>0</v>
      </c>
      <c r="AK202" s="134">
        <f>IF(ISBLANK(Governance_Clauses_by_Source!AH202),0,$G202)</f>
        <v>0</v>
      </c>
      <c r="AL202" s="134">
        <f>IF(ISBLANK(Governance_Clauses_by_Source!AI202),0,$G202)</f>
        <v>0</v>
      </c>
      <c r="AM202" s="134">
        <f>IF(ISBLANK(Governance_Clauses_by_Source!AJ202),0,$G202)</f>
        <v>0</v>
      </c>
      <c r="AN202" s="134">
        <f>IF(ISBLANK(Governance_Clauses_by_Source!AK202),0,$G202)*4*4</f>
        <v>16</v>
      </c>
      <c r="AO202" s="134">
        <f>IF(ISBLANK(Governance_Clauses_by_Source!AL202),0,$G202)</f>
        <v>0</v>
      </c>
      <c r="AP202" s="134">
        <f>IF(ISBLANK(Governance_Clauses_by_Source!AM202),0,$G202)</f>
        <v>0</v>
      </c>
      <c r="AQ202" s="134">
        <f>IF(ISBLANK(Governance_Clauses_by_Source!AN202),0,$G202)</f>
        <v>0</v>
      </c>
      <c r="AR202" s="134">
        <f>IF(ISBLANK(Governance_Clauses_by_Source!AO202),0,$G202)</f>
        <v>0</v>
      </c>
      <c r="AS202" s="134">
        <f>IF(ISBLANK(Governance_Clauses_by_Source!AP202),0,$G202)</f>
        <v>0</v>
      </c>
      <c r="AT202" s="134">
        <f>IF(ISBLANK(Governance_Clauses_by_Source!AQ202),0,$G202)</f>
        <v>0</v>
      </c>
      <c r="AU202" s="134">
        <f>IF(ISBLANK(Governance_Clauses_by_Source!AR202),0,$G202)</f>
        <v>0</v>
      </c>
      <c r="AV202" s="134">
        <f>IF(ISBLANK(Governance_Clauses_by_Source!AS202),0,$G202)</f>
        <v>0</v>
      </c>
      <c r="AW202" s="134">
        <f>IF(ISBLANK(Governance_Clauses_by_Source!AT202),0,$G202)</f>
        <v>0</v>
      </c>
      <c r="AX202" s="134">
        <f>IF(ISBLANK(Governance_Clauses_by_Source!AU202),0,$G202)</f>
        <v>0</v>
      </c>
      <c r="AY202" s="134">
        <f>IF(ISBLANK(Governance_Clauses_by_Source!AV202),0,$G202)</f>
        <v>0</v>
      </c>
      <c r="AZ202" s="134">
        <f>IF(ISBLANK(Governance_Clauses_by_Source!AW202),0,$G202)</f>
        <v>0</v>
      </c>
      <c r="BA202" s="134">
        <f>IF(ISBLANK(Governance_Clauses_by_Source!AX202),0,$G202)</f>
        <v>0</v>
      </c>
      <c r="BB202" s="134">
        <f>IF(ISBLANK(Governance_Clauses_by_Source!AY202),0,$G202)</f>
        <v>0</v>
      </c>
      <c r="BC202" s="134">
        <f>IF(ISBLANK(Governance_Clauses_by_Source!AZ202),0,$G202)</f>
        <v>0</v>
      </c>
      <c r="BD202" s="134">
        <f>IF(ISBLANK(Governance_Clauses_by_Source!BA202),0,$G202)</f>
        <v>0</v>
      </c>
      <c r="BE202" s="134">
        <f>IF(ISBLANK(Governance_Clauses_by_Source!BB202),0,$G202)</f>
        <v>0</v>
      </c>
      <c r="BF202" s="134">
        <f>IF(ISBLANK(Governance_Clauses_by_Source!BC202),0,$G202)</f>
        <v>0</v>
      </c>
      <c r="BG202" s="134">
        <f>IF(ISBLANK(Governance_Clauses_by_Source!BD202),0,$G202)</f>
        <v>0</v>
      </c>
      <c r="BH202" s="134">
        <f>IF(ISBLANK(Governance_Clauses_by_Source!BE202),0,$G202)</f>
        <v>0</v>
      </c>
      <c r="BI202" s="134">
        <f>IF(ISBLANK(Governance_Clauses_by_Source!BF202),0,$G202)</f>
        <v>0</v>
      </c>
      <c r="BJ202" s="134">
        <f>IF(ISBLANK(Governance_Clauses_by_Source!BG202),0,$G202)</f>
        <v>0</v>
      </c>
      <c r="BK202" s="134">
        <f>IF(ISBLANK(Governance_Clauses_by_Source!BH202),0,$G202)</f>
        <v>0</v>
      </c>
      <c r="BL202" s="134">
        <f>IF(ISBLANK(Governance_Clauses_by_Source!BI202),0,$G202)</f>
        <v>0</v>
      </c>
      <c r="BM202" s="134">
        <f>IF(ISBLANK(Governance_Clauses_by_Source!BJ202),0,$G202)</f>
        <v>0</v>
      </c>
      <c r="BN202" s="134">
        <f>IF(ISBLANK(Governance_Clauses_by_Source!BK202),0,$G202)*2*4</f>
        <v>8</v>
      </c>
      <c r="BO202" s="134">
        <f>IF(ISBLANK(Governance_Clauses_by_Source!BL202),0,$G202)</f>
        <v>0</v>
      </c>
      <c r="BP202" s="134">
        <f>IF(ISBLANK(Governance_Clauses_by_Source!BM202),0,$G202)</f>
        <v>0</v>
      </c>
      <c r="BQ202" s="134">
        <f>IF(ISBLANK(Governance_Clauses_by_Source!BN202),0,$G202)</f>
        <v>0</v>
      </c>
      <c r="BR202" s="134">
        <f>IF(ISBLANK(Governance_Clauses_by_Source!BO202),0,$G202)</f>
        <v>0</v>
      </c>
      <c r="BS202" s="134">
        <f>IF(ISBLANK(Governance_Clauses_by_Source!BP202),0,$G202)</f>
        <v>0</v>
      </c>
      <c r="BT202" s="134">
        <f>IF(ISBLANK(Governance_Clauses_by_Source!BQ202),0,$G202)</f>
        <v>0</v>
      </c>
      <c r="BU202" s="134">
        <f>IF(ISBLANK(Governance_Clauses_by_Source!BR202),0,$G202)</f>
        <v>0</v>
      </c>
      <c r="BV202" s="134">
        <f>IF(ISBLANK(Governance_Clauses_by_Source!BS202),0,$G202)</f>
        <v>0</v>
      </c>
      <c r="BW202" s="134">
        <f>IF(ISBLANK(Governance_Clauses_by_Source!BT202),0,$G202)</f>
        <v>0</v>
      </c>
      <c r="BX202" s="134">
        <f>IF(ISBLANK(Governance_Clauses_by_Source!BU202),0,$G202)</f>
        <v>0</v>
      </c>
      <c r="BY202" s="134">
        <f>IF(ISBLANK(Governance_Clauses_by_Source!BV202),0,$G202)</f>
        <v>0</v>
      </c>
      <c r="BZ202" s="134">
        <f>IF(ISBLANK(Governance_Clauses_by_Source!BW202),0,$G202)</f>
        <v>0</v>
      </c>
      <c r="CA202" s="134">
        <f>IF(ISBLANK(Governance_Clauses_by_Source!BX202),0,$G202)</f>
        <v>0</v>
      </c>
      <c r="CB202" s="134">
        <f>IF(ISBLANK(Governance_Clauses_by_Source!BY202),0,$G202)</f>
        <v>0</v>
      </c>
      <c r="CC202" s="134">
        <f>IF(ISBLANK(Governance_Clauses_by_Source!BZ202),0,$G202)</f>
        <v>0</v>
      </c>
      <c r="CD202" s="134">
        <f>IF(ISBLANK(Governance_Clauses_by_Source!CA202),0,$G202)</f>
        <v>0</v>
      </c>
      <c r="CE202" s="134">
        <f>IF(ISBLANK(Governance_Clauses_by_Source!CB202),0,$G202)</f>
        <v>0</v>
      </c>
      <c r="CF202" s="134">
        <f>IF(ISBLANK(Governance_Clauses_by_Source!CC202),0,$G202)</f>
        <v>0</v>
      </c>
      <c r="CG202" s="134">
        <f>IF(ISBLANK(Governance_Clauses_by_Source!CD202),0,$G202)</f>
        <v>0</v>
      </c>
      <c r="CH202" s="134">
        <f>IF(ISBLANK(Governance_Clauses_by_Source!CE202),0,$G202)</f>
        <v>0</v>
      </c>
      <c r="CI202" s="134">
        <f>IF(ISBLANK(Governance_Clauses_by_Source!CF202),0,$G202)</f>
        <v>0</v>
      </c>
      <c r="CJ202" s="134">
        <f>IF(ISBLANK(Governance_Clauses_by_Source!CG202),0,$G202)</f>
        <v>0</v>
      </c>
      <c r="CK202" s="134">
        <f>IF(ISBLANK(Governance_Clauses_by_Source!CH202),0,$G202)</f>
        <v>0</v>
      </c>
      <c r="CL202" s="134">
        <f>IF(ISBLANK(Governance_Clauses_by_Source!CI202),0,$G202)</f>
        <v>0</v>
      </c>
      <c r="CM202" s="134">
        <f>IF(ISBLANK(Governance_Clauses_by_Source!CJ202),0,$G202)</f>
        <v>0</v>
      </c>
      <c r="CN202" s="134">
        <f>IF(ISBLANK(Governance_Clauses_by_Source!CK202),0,$G202)</f>
        <v>0</v>
      </c>
      <c r="CO202" s="134">
        <f>IF(ISBLANK(Governance_Clauses_by_Source!CL202),0,$G202)</f>
        <v>0</v>
      </c>
      <c r="CP202" s="134">
        <f>IF(ISBLANK(Governance_Clauses_by_Source!CM202),0,$G202)</f>
        <v>0</v>
      </c>
      <c r="CQ202" s="151">
        <f>IF(ISBLANK(Governance_Clauses_by_Source!CN202),0,$G202)</f>
        <v>0</v>
      </c>
    </row>
    <row r="203" spans="1:95">
      <c r="A203" s="2" t="s">
        <v>433</v>
      </c>
      <c r="B203" s="2" t="s">
        <v>565</v>
      </c>
      <c r="C203" s="2" t="s">
        <v>364</v>
      </c>
      <c r="D203" s="2" t="s">
        <v>353</v>
      </c>
      <c r="E203" s="2">
        <f t="shared" si="21"/>
        <v>5</v>
      </c>
      <c r="F203" s="2">
        <v>5</v>
      </c>
      <c r="G203" s="2">
        <f t="shared" si="24"/>
        <v>1</v>
      </c>
      <c r="H203" s="3" t="s">
        <v>435</v>
      </c>
      <c r="I203" s="120">
        <f>IF(ISBLANK(Governance_Clauses_by_Source!F203),0,G203)*2*2</f>
        <v>4</v>
      </c>
      <c r="J203" s="134">
        <f>IF(ISBLANK(Governance_Clauses_by_Source!G203),0,$G203)</f>
        <v>0</v>
      </c>
      <c r="K203" s="134">
        <f>IF(ISBLANK(Governance_Clauses_by_Source!H203),0,$G203)</f>
        <v>0</v>
      </c>
      <c r="L203" s="134">
        <f>IF(ISBLANK(Governance_Clauses_by_Source!I203),0,$G203)</f>
        <v>0</v>
      </c>
      <c r="M203" s="134">
        <f>IF(ISBLANK(Governance_Clauses_by_Source!J203),0,$G203)</f>
        <v>0</v>
      </c>
      <c r="N203" s="134">
        <f>IF(ISBLANK(Governance_Clauses_by_Source!K203),0,$G203)*2*2</f>
        <v>4</v>
      </c>
      <c r="O203" s="134">
        <f>IF(ISBLANK(Governance_Clauses_by_Source!L203),0,$G203)</f>
        <v>0</v>
      </c>
      <c r="P203" s="134">
        <f>IF(ISBLANK(Governance_Clauses_by_Source!M203),0,$G203)</f>
        <v>0</v>
      </c>
      <c r="Q203" s="134">
        <f>IF(ISBLANK(Governance_Clauses_by_Source!N203),0,$G203)*3*2</f>
        <v>6</v>
      </c>
      <c r="R203" s="134">
        <f>IF(ISBLANK(Governance_Clauses_by_Source!O203),0,$G203)</f>
        <v>0</v>
      </c>
      <c r="S203" s="134">
        <f>IF(ISBLANK(Governance_Clauses_by_Source!P203),0,$G203)</f>
        <v>0</v>
      </c>
      <c r="T203" s="134">
        <f>IF(ISBLANK(Governance_Clauses_by_Source!Q203),0,$G203)</f>
        <v>0</v>
      </c>
      <c r="U203" s="134">
        <f>IF(ISBLANK(Governance_Clauses_by_Source!R203),0,$G203)</f>
        <v>0</v>
      </c>
      <c r="V203" s="134">
        <f>IF(ISBLANK(Governance_Clauses_by_Source!S203),0,$G203)</f>
        <v>0</v>
      </c>
      <c r="W203" s="134">
        <f>IF(ISBLANK(Governance_Clauses_by_Source!T203),0,$G203)</f>
        <v>0</v>
      </c>
      <c r="X203" s="134">
        <f>IF(ISBLANK(Governance_Clauses_by_Source!U203),0,$G203)</f>
        <v>0</v>
      </c>
      <c r="Y203" s="134">
        <f>IF(ISBLANK(Governance_Clauses_by_Source!V203),0,$G203)</f>
        <v>0</v>
      </c>
      <c r="Z203" s="134">
        <f>IF(ISBLANK(Governance_Clauses_by_Source!W203),0,$G203)</f>
        <v>0</v>
      </c>
      <c r="AA203" s="134">
        <f>IF(ISBLANK(Governance_Clauses_by_Source!X203),0,$G203)</f>
        <v>0</v>
      </c>
      <c r="AB203" s="134">
        <f>IF(ISBLANK(Governance_Clauses_by_Source!Y203),0,$G203)</f>
        <v>0</v>
      </c>
      <c r="AC203" s="134">
        <f>IF(ISBLANK(Governance_Clauses_by_Source!Z203),0,$G203)</f>
        <v>0</v>
      </c>
      <c r="AD203" s="134">
        <f>IF(ISBLANK(Governance_Clauses_by_Source!AA203),0,$G203)</f>
        <v>0</v>
      </c>
      <c r="AE203" s="134">
        <f>IF(ISBLANK(Governance_Clauses_by_Source!AB203),0,$G203)</f>
        <v>0</v>
      </c>
      <c r="AF203" s="134">
        <f>IF(ISBLANK(Governance_Clauses_by_Source!AC203),0,$G203)</f>
        <v>0</v>
      </c>
      <c r="AG203" s="134">
        <f>IF(ISBLANK(Governance_Clauses_by_Source!AD203),0,$G203)*4*4</f>
        <v>16</v>
      </c>
      <c r="AH203" s="134">
        <f>IF(ISBLANK(Governance_Clauses_by_Source!AE203),0,$G203)*2.5*2.5</f>
        <v>6.25</v>
      </c>
      <c r="AI203" s="134">
        <f>IF(ISBLANK(Governance_Clauses_by_Source!AF203),0,$G203)</f>
        <v>0</v>
      </c>
      <c r="AJ203" s="134">
        <f>IF(ISBLANK(Governance_Clauses_by_Source!AG203),0,$G203)</f>
        <v>0</v>
      </c>
      <c r="AK203" s="134">
        <f>IF(ISBLANK(Governance_Clauses_by_Source!AH203),0,$G203)</f>
        <v>0</v>
      </c>
      <c r="AL203" s="134">
        <f>IF(ISBLANK(Governance_Clauses_by_Source!AI203),0,$G203)</f>
        <v>0</v>
      </c>
      <c r="AM203" s="134">
        <f>IF(ISBLANK(Governance_Clauses_by_Source!AJ203),0,$G203)</f>
        <v>0</v>
      </c>
      <c r="AN203" s="134">
        <f>IF(ISBLANK(Governance_Clauses_by_Source!AK203),0,$G203)</f>
        <v>0</v>
      </c>
      <c r="AO203" s="134">
        <f>IF(ISBLANK(Governance_Clauses_by_Source!AL203),0,$G203)</f>
        <v>0</v>
      </c>
      <c r="AP203" s="134">
        <f>IF(ISBLANK(Governance_Clauses_by_Source!AM203),0,$G203)</f>
        <v>0</v>
      </c>
      <c r="AQ203" s="134">
        <f>IF(ISBLANK(Governance_Clauses_by_Source!AN203),0,$G203)</f>
        <v>0</v>
      </c>
      <c r="AR203" s="134">
        <f>IF(ISBLANK(Governance_Clauses_by_Source!AO203),0,$G203)</f>
        <v>0</v>
      </c>
      <c r="AS203" s="134">
        <f>IF(ISBLANK(Governance_Clauses_by_Source!AP203),0,$G203)</f>
        <v>0</v>
      </c>
      <c r="AT203" s="134">
        <f>IF(ISBLANK(Governance_Clauses_by_Source!AQ203),0,$G203)</f>
        <v>0</v>
      </c>
      <c r="AU203" s="134">
        <f>IF(ISBLANK(Governance_Clauses_by_Source!AR203),0,$G203)</f>
        <v>0</v>
      </c>
      <c r="AV203" s="134">
        <f>IF(ISBLANK(Governance_Clauses_by_Source!AS203),0,$G203)</f>
        <v>0</v>
      </c>
      <c r="AW203" s="134">
        <f>IF(ISBLANK(Governance_Clauses_by_Source!AT203),0,$G203)</f>
        <v>0</v>
      </c>
      <c r="AX203" s="134">
        <f>IF(ISBLANK(Governance_Clauses_by_Source!AU203),0,$G203)</f>
        <v>0</v>
      </c>
      <c r="AY203" s="134">
        <f>IF(ISBLANK(Governance_Clauses_by_Source!AV203),0,$G203)</f>
        <v>0</v>
      </c>
      <c r="AZ203" s="134">
        <f>IF(ISBLANK(Governance_Clauses_by_Source!AW203),0,$G203)</f>
        <v>0</v>
      </c>
      <c r="BA203" s="134">
        <f>IF(ISBLANK(Governance_Clauses_by_Source!AX203),0,$G203)</f>
        <v>0</v>
      </c>
      <c r="BB203" s="134">
        <f>IF(ISBLANK(Governance_Clauses_by_Source!AY203),0,$G203)</f>
        <v>0</v>
      </c>
      <c r="BC203" s="134">
        <f>IF(ISBLANK(Governance_Clauses_by_Source!AZ203),0,$G203)</f>
        <v>0</v>
      </c>
      <c r="BD203" s="134">
        <f>IF(ISBLANK(Governance_Clauses_by_Source!BA203),0,$G203)</f>
        <v>0</v>
      </c>
      <c r="BE203" s="134">
        <f>IF(ISBLANK(Governance_Clauses_by_Source!BB203),0,$G203)</f>
        <v>0</v>
      </c>
      <c r="BF203" s="134">
        <f>IF(ISBLANK(Governance_Clauses_by_Source!BC203),0,$G203)</f>
        <v>0</v>
      </c>
      <c r="BG203" s="134">
        <f>IF(ISBLANK(Governance_Clauses_by_Source!BD203),0,$G203)</f>
        <v>0</v>
      </c>
      <c r="BH203" s="134">
        <f>IF(ISBLANK(Governance_Clauses_by_Source!BE203),0,$G203)</f>
        <v>0</v>
      </c>
      <c r="BI203" s="134">
        <f>IF(ISBLANK(Governance_Clauses_by_Source!BF203),0,$G203)</f>
        <v>0</v>
      </c>
      <c r="BJ203" s="134">
        <f>IF(ISBLANK(Governance_Clauses_by_Source!BG203),0,$G203)</f>
        <v>0</v>
      </c>
      <c r="BK203" s="134">
        <f>IF(ISBLANK(Governance_Clauses_by_Source!BH203),0,$G203)</f>
        <v>0</v>
      </c>
      <c r="BL203" s="134">
        <f>IF(ISBLANK(Governance_Clauses_by_Source!BI203),0,$G203)</f>
        <v>0</v>
      </c>
      <c r="BM203" s="134">
        <f>IF(ISBLANK(Governance_Clauses_by_Source!BJ203),0,$G203)</f>
        <v>0</v>
      </c>
      <c r="BN203" s="134">
        <f>IF(ISBLANK(Governance_Clauses_by_Source!BK203),0,$G203)</f>
        <v>0</v>
      </c>
      <c r="BO203" s="134">
        <f>IF(ISBLANK(Governance_Clauses_by_Source!BL203),0,$G203)</f>
        <v>0</v>
      </c>
      <c r="BP203" s="134">
        <f>IF(ISBLANK(Governance_Clauses_by_Source!BM203),0,$G203)</f>
        <v>0</v>
      </c>
      <c r="BQ203" s="134">
        <f>IF(ISBLANK(Governance_Clauses_by_Source!BN203),0,$G203)</f>
        <v>0</v>
      </c>
      <c r="BR203" s="134">
        <f>IF(ISBLANK(Governance_Clauses_by_Source!BO203),0,$G203)</f>
        <v>0</v>
      </c>
      <c r="BS203" s="134">
        <f>IF(ISBLANK(Governance_Clauses_by_Source!BP203),0,$G203)</f>
        <v>0</v>
      </c>
      <c r="BT203" s="134">
        <f>IF(ISBLANK(Governance_Clauses_by_Source!BQ203),0,$G203)</f>
        <v>0</v>
      </c>
      <c r="BU203" s="134">
        <f>IF(ISBLANK(Governance_Clauses_by_Source!BR203),0,$G203)</f>
        <v>0</v>
      </c>
      <c r="BV203" s="134">
        <f>IF(ISBLANK(Governance_Clauses_by_Source!BS203),0,$G203)</f>
        <v>0</v>
      </c>
      <c r="BW203" s="134">
        <f>IF(ISBLANK(Governance_Clauses_by_Source!BT203),0,$G203)</f>
        <v>0</v>
      </c>
      <c r="BX203" s="134">
        <f>IF(ISBLANK(Governance_Clauses_by_Source!BU203),0,$G203)</f>
        <v>0</v>
      </c>
      <c r="BY203" s="134">
        <f>IF(ISBLANK(Governance_Clauses_by_Source!BV203),0,$G203)</f>
        <v>0</v>
      </c>
      <c r="BZ203" s="134">
        <f>IF(ISBLANK(Governance_Clauses_by_Source!BW203),0,$G203)</f>
        <v>0</v>
      </c>
      <c r="CA203" s="134">
        <f>IF(ISBLANK(Governance_Clauses_by_Source!BX203),0,$G203)</f>
        <v>0</v>
      </c>
      <c r="CB203" s="134">
        <f>IF(ISBLANK(Governance_Clauses_by_Source!BY203),0,$G203)</f>
        <v>0</v>
      </c>
      <c r="CC203" s="134">
        <f>IF(ISBLANK(Governance_Clauses_by_Source!BZ203),0,$G203)</f>
        <v>0</v>
      </c>
      <c r="CD203" s="134">
        <f>IF(ISBLANK(Governance_Clauses_by_Source!CA203),0,$G203)</f>
        <v>0</v>
      </c>
      <c r="CE203" s="134">
        <f>IF(ISBLANK(Governance_Clauses_by_Source!CB203),0,$G203)</f>
        <v>0</v>
      </c>
      <c r="CF203" s="134">
        <f>IF(ISBLANK(Governance_Clauses_by_Source!CC203),0,$G203)</f>
        <v>0</v>
      </c>
      <c r="CG203" s="134">
        <f>IF(ISBLANK(Governance_Clauses_by_Source!CD203),0,$G203)</f>
        <v>0</v>
      </c>
      <c r="CH203" s="134">
        <f>IF(ISBLANK(Governance_Clauses_by_Source!CE203),0,$G203)</f>
        <v>0</v>
      </c>
      <c r="CI203" s="134">
        <f>IF(ISBLANK(Governance_Clauses_by_Source!CF203),0,$G203)</f>
        <v>0</v>
      </c>
      <c r="CJ203" s="134">
        <f>IF(ISBLANK(Governance_Clauses_by_Source!CG203),0,$G203)</f>
        <v>0</v>
      </c>
      <c r="CK203" s="134">
        <f>IF(ISBLANK(Governance_Clauses_by_Source!CH203),0,$G203)</f>
        <v>0</v>
      </c>
      <c r="CL203" s="134">
        <f>IF(ISBLANK(Governance_Clauses_by_Source!CI203),0,$G203)</f>
        <v>0</v>
      </c>
      <c r="CM203" s="134">
        <f>IF(ISBLANK(Governance_Clauses_by_Source!CJ203),0,$G203)</f>
        <v>0</v>
      </c>
      <c r="CN203" s="134">
        <f>IF(ISBLANK(Governance_Clauses_by_Source!CK203),0,$G203)</f>
        <v>0</v>
      </c>
      <c r="CO203" s="134">
        <f>IF(ISBLANK(Governance_Clauses_by_Source!CL203),0,$G203)</f>
        <v>0</v>
      </c>
      <c r="CP203" s="134">
        <f>IF(ISBLANK(Governance_Clauses_by_Source!CM203),0,$G203)</f>
        <v>0</v>
      </c>
      <c r="CQ203" s="151">
        <f>IF(ISBLANK(Governance_Clauses_by_Source!CN203),0,$G203)</f>
        <v>0</v>
      </c>
    </row>
    <row r="204" spans="1:95">
      <c r="A204" s="2" t="s">
        <v>433</v>
      </c>
      <c r="B204" s="2" t="s">
        <v>565</v>
      </c>
      <c r="C204" s="2" t="s">
        <v>364</v>
      </c>
      <c r="D204" s="2" t="s">
        <v>618</v>
      </c>
      <c r="E204" s="2">
        <f t="shared" si="21"/>
        <v>4</v>
      </c>
      <c r="F204" s="2">
        <v>5</v>
      </c>
      <c r="G204" s="2">
        <f t="shared" si="24"/>
        <v>1</v>
      </c>
      <c r="H204" s="3" t="s">
        <v>395</v>
      </c>
      <c r="I204" s="120">
        <f>IF(ISBLANK(Governance_Clauses_by_Source!F204),0,G204)*1*4</f>
        <v>4</v>
      </c>
      <c r="J204" s="134">
        <f>IF(ISBLANK(Governance_Clauses_by_Source!G204),0,$G204)</f>
        <v>0</v>
      </c>
      <c r="K204" s="134">
        <f>IF(ISBLANK(Governance_Clauses_by_Source!H204),0,$G204)</f>
        <v>0</v>
      </c>
      <c r="L204" s="134">
        <f>IF(ISBLANK(Governance_Clauses_by_Source!I204),0,$G204)</f>
        <v>0</v>
      </c>
      <c r="M204" s="134">
        <f>IF(ISBLANK(Governance_Clauses_by_Source!J204),0,$G204)*1*4</f>
        <v>4</v>
      </c>
      <c r="N204" s="134">
        <f>IF(ISBLANK(Governance_Clauses_by_Source!K204),0,$G204)*1*4</f>
        <v>4</v>
      </c>
      <c r="O204" s="134">
        <f>IF(ISBLANK(Governance_Clauses_by_Source!L204),0,$G204)</f>
        <v>0</v>
      </c>
      <c r="P204" s="134">
        <f>IF(ISBLANK(Governance_Clauses_by_Source!M204),0,$G204)</f>
        <v>0</v>
      </c>
      <c r="Q204" s="134">
        <f>IF(ISBLANK(Governance_Clauses_by_Source!N204),0,$G204)*3*2</f>
        <v>6</v>
      </c>
      <c r="R204" s="134">
        <f>IF(ISBLANK(Governance_Clauses_by_Source!O204),0,$G204)</f>
        <v>0</v>
      </c>
      <c r="S204" s="134">
        <f>IF(ISBLANK(Governance_Clauses_by_Source!P204),0,$G204)</f>
        <v>0</v>
      </c>
      <c r="T204" s="134">
        <f>IF(ISBLANK(Governance_Clauses_by_Source!Q204),0,$G204)</f>
        <v>0</v>
      </c>
      <c r="U204" s="134">
        <f>IF(ISBLANK(Governance_Clauses_by_Source!R204),0,$G204)</f>
        <v>0</v>
      </c>
      <c r="V204" s="134">
        <f>IF(ISBLANK(Governance_Clauses_by_Source!S204),0,$G204)</f>
        <v>0</v>
      </c>
      <c r="W204" s="134">
        <f>IF(ISBLANK(Governance_Clauses_by_Source!T204),0,$G204)</f>
        <v>0</v>
      </c>
      <c r="X204" s="134">
        <f>IF(ISBLANK(Governance_Clauses_by_Source!U204),0,$G204)</f>
        <v>0</v>
      </c>
      <c r="Y204" s="134">
        <f>IF(ISBLANK(Governance_Clauses_by_Source!V204),0,$G204)</f>
        <v>0</v>
      </c>
      <c r="Z204" s="134">
        <f>IF(ISBLANK(Governance_Clauses_by_Source!W204),0,$G204)</f>
        <v>0</v>
      </c>
      <c r="AA204" s="134">
        <f>IF(ISBLANK(Governance_Clauses_by_Source!X204),0,$G204)</f>
        <v>0</v>
      </c>
      <c r="AB204" s="134">
        <f>IF(ISBLANK(Governance_Clauses_by_Source!Y204),0,$G204)</f>
        <v>0</v>
      </c>
      <c r="AC204" s="134">
        <f>IF(ISBLANK(Governance_Clauses_by_Source!Z204),0,$G204)</f>
        <v>0</v>
      </c>
      <c r="AD204" s="134">
        <f>IF(ISBLANK(Governance_Clauses_by_Source!AA204),0,$G204)</f>
        <v>0</v>
      </c>
      <c r="AE204" s="134">
        <f>IF(ISBLANK(Governance_Clauses_by_Source!AB204),0,$G204)</f>
        <v>0</v>
      </c>
      <c r="AF204" s="134">
        <f>IF(ISBLANK(Governance_Clauses_by_Source!AC204),0,$G204)</f>
        <v>0</v>
      </c>
      <c r="AG204" s="134">
        <f>IF(ISBLANK(Governance_Clauses_by_Source!AD204),0,$G204)</f>
        <v>0</v>
      </c>
      <c r="AH204" s="134">
        <f>IF(ISBLANK(Governance_Clauses_by_Source!AE204),0,$G204)</f>
        <v>0</v>
      </c>
      <c r="AI204" s="134">
        <f>IF(ISBLANK(Governance_Clauses_by_Source!AF204),0,$G204)</f>
        <v>0</v>
      </c>
      <c r="AJ204" s="134">
        <f>IF(ISBLANK(Governance_Clauses_by_Source!AG204),0,$G204)</f>
        <v>0</v>
      </c>
      <c r="AK204" s="134">
        <f>IF(ISBLANK(Governance_Clauses_by_Source!AH204),0,$G204)</f>
        <v>0</v>
      </c>
      <c r="AL204" s="134">
        <f>IF(ISBLANK(Governance_Clauses_by_Source!AI204),0,$G204)</f>
        <v>0</v>
      </c>
      <c r="AM204" s="134">
        <f>IF(ISBLANK(Governance_Clauses_by_Source!AJ204),0,$G204)</f>
        <v>0</v>
      </c>
      <c r="AN204" s="134">
        <f>IF(ISBLANK(Governance_Clauses_by_Source!AK204),0,$G204)</f>
        <v>0</v>
      </c>
      <c r="AO204" s="134">
        <f>IF(ISBLANK(Governance_Clauses_by_Source!AL204),0,$G204)</f>
        <v>0</v>
      </c>
      <c r="AP204" s="134">
        <f>IF(ISBLANK(Governance_Clauses_by_Source!AM204),0,$G204)</f>
        <v>0</v>
      </c>
      <c r="AQ204" s="134">
        <f>IF(ISBLANK(Governance_Clauses_by_Source!AN204),0,$G204)</f>
        <v>0</v>
      </c>
      <c r="AR204" s="134">
        <f>IF(ISBLANK(Governance_Clauses_by_Source!AO204),0,$G204)</f>
        <v>0</v>
      </c>
      <c r="AS204" s="134">
        <f>IF(ISBLANK(Governance_Clauses_by_Source!AP204),0,$G204)</f>
        <v>0</v>
      </c>
      <c r="AT204" s="134">
        <f>IF(ISBLANK(Governance_Clauses_by_Source!AQ204),0,$G204)</f>
        <v>0</v>
      </c>
      <c r="AU204" s="134">
        <f>IF(ISBLANK(Governance_Clauses_by_Source!AR204),0,$G204)</f>
        <v>0</v>
      </c>
      <c r="AV204" s="134">
        <f>IF(ISBLANK(Governance_Clauses_by_Source!AS204),0,$G204)</f>
        <v>0</v>
      </c>
      <c r="AW204" s="134">
        <f>IF(ISBLANK(Governance_Clauses_by_Source!AT204),0,$G204)</f>
        <v>0</v>
      </c>
      <c r="AX204" s="134">
        <f>IF(ISBLANK(Governance_Clauses_by_Source!AU204),0,$G204)</f>
        <v>0</v>
      </c>
      <c r="AY204" s="134">
        <f>IF(ISBLANK(Governance_Clauses_by_Source!AV204),0,$G204)</f>
        <v>0</v>
      </c>
      <c r="AZ204" s="134">
        <f>IF(ISBLANK(Governance_Clauses_by_Source!AW204),0,$G204)</f>
        <v>0</v>
      </c>
      <c r="BA204" s="134">
        <f>IF(ISBLANK(Governance_Clauses_by_Source!AX204),0,$G204)</f>
        <v>0</v>
      </c>
      <c r="BB204" s="134">
        <f>IF(ISBLANK(Governance_Clauses_by_Source!AY204),0,$G204)</f>
        <v>0</v>
      </c>
      <c r="BC204" s="134">
        <f>IF(ISBLANK(Governance_Clauses_by_Source!AZ204),0,$G204)</f>
        <v>0</v>
      </c>
      <c r="BD204" s="134">
        <f>IF(ISBLANK(Governance_Clauses_by_Source!BA204),0,$G204)</f>
        <v>0</v>
      </c>
      <c r="BE204" s="134">
        <f>IF(ISBLANK(Governance_Clauses_by_Source!BB204),0,$G204)</f>
        <v>0</v>
      </c>
      <c r="BF204" s="134">
        <f>IF(ISBLANK(Governance_Clauses_by_Source!BC204),0,$G204)</f>
        <v>0</v>
      </c>
      <c r="BG204" s="134">
        <f>IF(ISBLANK(Governance_Clauses_by_Source!BD204),0,$G204)</f>
        <v>0</v>
      </c>
      <c r="BH204" s="134">
        <f>IF(ISBLANK(Governance_Clauses_by_Source!BE204),0,$G204)</f>
        <v>0</v>
      </c>
      <c r="BI204" s="134">
        <f>IF(ISBLANK(Governance_Clauses_by_Source!BF204),0,$G204)</f>
        <v>0</v>
      </c>
      <c r="BJ204" s="134">
        <f>IF(ISBLANK(Governance_Clauses_by_Source!BG204),0,$G204)</f>
        <v>0</v>
      </c>
      <c r="BK204" s="134">
        <f>IF(ISBLANK(Governance_Clauses_by_Source!BH204),0,$G204)</f>
        <v>0</v>
      </c>
      <c r="BL204" s="134">
        <f>IF(ISBLANK(Governance_Clauses_by_Source!BI204),0,$G204)</f>
        <v>0</v>
      </c>
      <c r="BM204" s="134">
        <f>IF(ISBLANK(Governance_Clauses_by_Source!BJ204),0,$G204)</f>
        <v>0</v>
      </c>
      <c r="BN204" s="134">
        <f>IF(ISBLANK(Governance_Clauses_by_Source!BK204),0,$G204)</f>
        <v>0</v>
      </c>
      <c r="BO204" s="134">
        <f>IF(ISBLANK(Governance_Clauses_by_Source!BL204),0,$G204)</f>
        <v>0</v>
      </c>
      <c r="BP204" s="134">
        <f>IF(ISBLANK(Governance_Clauses_by_Source!BM204),0,$G204)</f>
        <v>0</v>
      </c>
      <c r="BQ204" s="134">
        <f>IF(ISBLANK(Governance_Clauses_by_Source!BN204),0,$G204)</f>
        <v>0</v>
      </c>
      <c r="BR204" s="134">
        <f>IF(ISBLANK(Governance_Clauses_by_Source!BO204),0,$G204)</f>
        <v>0</v>
      </c>
      <c r="BS204" s="134">
        <f>IF(ISBLANK(Governance_Clauses_by_Source!BP204),0,$G204)</f>
        <v>0</v>
      </c>
      <c r="BT204" s="134">
        <f>IF(ISBLANK(Governance_Clauses_by_Source!BQ204),0,$G204)</f>
        <v>0</v>
      </c>
      <c r="BU204" s="134">
        <f>IF(ISBLANK(Governance_Clauses_by_Source!BR204),0,$G204)</f>
        <v>0</v>
      </c>
      <c r="BV204" s="134">
        <f>IF(ISBLANK(Governance_Clauses_by_Source!BS204),0,$G204)</f>
        <v>0</v>
      </c>
      <c r="BW204" s="134">
        <f>IF(ISBLANK(Governance_Clauses_by_Source!BT204),0,$G204)</f>
        <v>0</v>
      </c>
      <c r="BX204" s="134">
        <f>IF(ISBLANK(Governance_Clauses_by_Source!BU204),0,$G204)</f>
        <v>0</v>
      </c>
      <c r="BY204" s="134">
        <f>IF(ISBLANK(Governance_Clauses_by_Source!BV204),0,$G204)</f>
        <v>0</v>
      </c>
      <c r="BZ204" s="134">
        <f>IF(ISBLANK(Governance_Clauses_by_Source!BW204),0,$G204)</f>
        <v>0</v>
      </c>
      <c r="CA204" s="134">
        <f>IF(ISBLANK(Governance_Clauses_by_Source!BX204),0,$G204)</f>
        <v>0</v>
      </c>
      <c r="CB204" s="134">
        <f>IF(ISBLANK(Governance_Clauses_by_Source!BY204),0,$G204)</f>
        <v>0</v>
      </c>
      <c r="CC204" s="134">
        <f>IF(ISBLANK(Governance_Clauses_by_Source!BZ204),0,$G204)</f>
        <v>0</v>
      </c>
      <c r="CD204" s="134">
        <f>IF(ISBLANK(Governance_Clauses_by_Source!CA204),0,$G204)</f>
        <v>0</v>
      </c>
      <c r="CE204" s="134">
        <f>IF(ISBLANK(Governance_Clauses_by_Source!CB204),0,$G204)</f>
        <v>0</v>
      </c>
      <c r="CF204" s="134">
        <f>IF(ISBLANK(Governance_Clauses_by_Source!CC204),0,$G204)</f>
        <v>0</v>
      </c>
      <c r="CG204" s="134">
        <f>IF(ISBLANK(Governance_Clauses_by_Source!CD204),0,$G204)</f>
        <v>0</v>
      </c>
      <c r="CH204" s="134">
        <f>IF(ISBLANK(Governance_Clauses_by_Source!CE204),0,$G204)</f>
        <v>0</v>
      </c>
      <c r="CI204" s="134">
        <f>IF(ISBLANK(Governance_Clauses_by_Source!CF204),0,$G204)</f>
        <v>0</v>
      </c>
      <c r="CJ204" s="134">
        <f>IF(ISBLANK(Governance_Clauses_by_Source!CG204),0,$G204)</f>
        <v>0</v>
      </c>
      <c r="CK204" s="134">
        <f>IF(ISBLANK(Governance_Clauses_by_Source!CH204),0,$G204)</f>
        <v>0</v>
      </c>
      <c r="CL204" s="134">
        <f>IF(ISBLANK(Governance_Clauses_by_Source!CI204),0,$G204)</f>
        <v>0</v>
      </c>
      <c r="CM204" s="134">
        <f>IF(ISBLANK(Governance_Clauses_by_Source!CJ204),0,$G204)</f>
        <v>0</v>
      </c>
      <c r="CN204" s="134">
        <f>IF(ISBLANK(Governance_Clauses_by_Source!CK204),0,$G204)</f>
        <v>0</v>
      </c>
      <c r="CO204" s="134">
        <f>IF(ISBLANK(Governance_Clauses_by_Source!CL204),0,$G204)</f>
        <v>0</v>
      </c>
      <c r="CP204" s="134">
        <f>IF(ISBLANK(Governance_Clauses_by_Source!CM204),0,$G204)</f>
        <v>0</v>
      </c>
      <c r="CQ204" s="151">
        <f>IF(ISBLANK(Governance_Clauses_by_Source!CN204),0,$G204)</f>
        <v>0</v>
      </c>
    </row>
    <row r="205" spans="1:95">
      <c r="A205" s="2" t="s">
        <v>638</v>
      </c>
      <c r="B205" s="2" t="s">
        <v>645</v>
      </c>
      <c r="C205" s="2" t="s">
        <v>607</v>
      </c>
      <c r="D205" s="2" t="s">
        <v>638</v>
      </c>
      <c r="E205" s="2">
        <f t="shared" si="21"/>
        <v>3</v>
      </c>
      <c r="F205" s="2">
        <v>4</v>
      </c>
      <c r="G205" s="2">
        <f>F205/SUM($F$205:$F$222)*4</f>
        <v>0.22535211267605634</v>
      </c>
      <c r="H205" s="3" t="s">
        <v>646</v>
      </c>
      <c r="I205" s="120">
        <f>IF(ISBLANK(Governance_Clauses_by_Source!F205),0,G205)</f>
        <v>0</v>
      </c>
      <c r="J205" s="134">
        <f>IF(ISBLANK(Governance_Clauses_by_Source!G205),0,$G205)</f>
        <v>0</v>
      </c>
      <c r="K205" s="134">
        <f>IF(ISBLANK(Governance_Clauses_by_Source!H205),0,$G205)</f>
        <v>0</v>
      </c>
      <c r="L205" s="134">
        <f>IF(ISBLANK(Governance_Clauses_by_Source!I205),0,$G205)</f>
        <v>0</v>
      </c>
      <c r="M205" s="134">
        <f>IF(ISBLANK(Governance_Clauses_by_Source!J205),0,$G205)</f>
        <v>0</v>
      </c>
      <c r="N205" s="134">
        <f>IF(ISBLANK(Governance_Clauses_by_Source!K205),0,$G205)</f>
        <v>0</v>
      </c>
      <c r="O205" s="134">
        <f>IF(ISBLANK(Governance_Clauses_by_Source!L205),0,$G205)</f>
        <v>0</v>
      </c>
      <c r="P205" s="134">
        <f>IF(ISBLANK(Governance_Clauses_by_Source!M205),0,$G205)</f>
        <v>0</v>
      </c>
      <c r="Q205" s="134">
        <f>IF(ISBLANK(Governance_Clauses_by_Source!N205),0,$G205)</f>
        <v>0</v>
      </c>
      <c r="R205" s="134">
        <f>IF(ISBLANK(Governance_Clauses_by_Source!O205),0,$G205)</f>
        <v>0</v>
      </c>
      <c r="S205" s="134">
        <f>IF(ISBLANK(Governance_Clauses_by_Source!P205),0,$G205)</f>
        <v>0</v>
      </c>
      <c r="T205" s="134">
        <f>IF(ISBLANK(Governance_Clauses_by_Source!Q205),0,$G205)</f>
        <v>0</v>
      </c>
      <c r="U205" s="134">
        <f>IF(ISBLANK(Governance_Clauses_by_Source!R205),0,$G205)</f>
        <v>0</v>
      </c>
      <c r="V205" s="134">
        <f>IF(ISBLANK(Governance_Clauses_by_Source!S205),0,$G205)</f>
        <v>0</v>
      </c>
      <c r="W205" s="134">
        <f>IF(ISBLANK(Governance_Clauses_by_Source!T205),0,$G205)</f>
        <v>0</v>
      </c>
      <c r="X205" s="134">
        <f>IF(ISBLANK(Governance_Clauses_by_Source!U205),0,$G205)</f>
        <v>0</v>
      </c>
      <c r="Y205" s="134">
        <f>IF(ISBLANK(Governance_Clauses_by_Source!V205),0,$G205)</f>
        <v>0</v>
      </c>
      <c r="Z205" s="134">
        <f>IF(ISBLANK(Governance_Clauses_by_Source!W205),0,$G205)</f>
        <v>0</v>
      </c>
      <c r="AA205" s="134">
        <f>IF(ISBLANK(Governance_Clauses_by_Source!X205),0,$G205)</f>
        <v>0</v>
      </c>
      <c r="AB205" s="134">
        <f>IF(ISBLANK(Governance_Clauses_by_Source!Y205),0,$G205)</f>
        <v>0</v>
      </c>
      <c r="AC205" s="134">
        <f>IF(ISBLANK(Governance_Clauses_by_Source!Z205),0,$G205)</f>
        <v>0</v>
      </c>
      <c r="AD205" s="134">
        <f>IF(ISBLANK(Governance_Clauses_by_Source!AA205),0,$G205)</f>
        <v>0</v>
      </c>
      <c r="AE205" s="134">
        <f>IF(ISBLANK(Governance_Clauses_by_Source!AB205),0,$G205)</f>
        <v>0</v>
      </c>
      <c r="AF205" s="134">
        <f>IF(ISBLANK(Governance_Clauses_by_Source!AC205),0,$G205)</f>
        <v>0</v>
      </c>
      <c r="AG205" s="134">
        <f>IF(ISBLANK(Governance_Clauses_by_Source!AD205),0,$G205)</f>
        <v>0</v>
      </c>
      <c r="AH205" s="134">
        <f>IF(ISBLANK(Governance_Clauses_by_Source!AE205),0,$G205)</f>
        <v>0</v>
      </c>
      <c r="AI205" s="134">
        <f>IF(ISBLANK(Governance_Clauses_by_Source!AF205),0,$G205)</f>
        <v>0</v>
      </c>
      <c r="AJ205" s="134">
        <f>IF(ISBLANK(Governance_Clauses_by_Source!AG205),0,$G205)</f>
        <v>0</v>
      </c>
      <c r="AK205" s="134">
        <f>IF(ISBLANK(Governance_Clauses_by_Source!AH205),0,$G205)</f>
        <v>0</v>
      </c>
      <c r="AL205" s="134">
        <f>IF(ISBLANK(Governance_Clauses_by_Source!AI205),0,$G205)</f>
        <v>0</v>
      </c>
      <c r="AM205" s="134">
        <f>IF(ISBLANK(Governance_Clauses_by_Source!AJ205),0,$G205)</f>
        <v>0</v>
      </c>
      <c r="AN205" s="134">
        <f>IF(ISBLANK(Governance_Clauses_by_Source!AK205),0,$G205)</f>
        <v>0</v>
      </c>
      <c r="AO205" s="134">
        <f>IF(ISBLANK(Governance_Clauses_by_Source!AL205),0,$G205)</f>
        <v>0</v>
      </c>
      <c r="AP205" s="134">
        <f>IF(ISBLANK(Governance_Clauses_by_Source!AM205),0,$G205)</f>
        <v>0</v>
      </c>
      <c r="AQ205" s="134">
        <f>IF(ISBLANK(Governance_Clauses_by_Source!AN205),0,$G205)</f>
        <v>0</v>
      </c>
      <c r="AR205" s="134">
        <f>IF(ISBLANK(Governance_Clauses_by_Source!AO205),0,$G205)</f>
        <v>0</v>
      </c>
      <c r="AS205" s="134">
        <f>IF(ISBLANK(Governance_Clauses_by_Source!AP205),0,$G205)</f>
        <v>0</v>
      </c>
      <c r="AT205" s="134">
        <f>IF(ISBLANK(Governance_Clauses_by_Source!AQ205),0,$G205)</f>
        <v>0</v>
      </c>
      <c r="AU205" s="134">
        <f>IF(ISBLANK(Governance_Clauses_by_Source!AR205),0,$G205)</f>
        <v>0</v>
      </c>
      <c r="AV205" s="134">
        <f>IF(ISBLANK(Governance_Clauses_by_Source!AS205),0,$G205)</f>
        <v>0</v>
      </c>
      <c r="AW205" s="134">
        <f>IF(ISBLANK(Governance_Clauses_by_Source!AT205),0,$G205)</f>
        <v>0</v>
      </c>
      <c r="AX205" s="134">
        <f>IF(ISBLANK(Governance_Clauses_by_Source!AU205),0,$G205)</f>
        <v>0</v>
      </c>
      <c r="AY205" s="134">
        <f>IF(ISBLANK(Governance_Clauses_by_Source!AV205),0,$G205)</f>
        <v>0</v>
      </c>
      <c r="AZ205" s="134">
        <f>IF(ISBLANK(Governance_Clauses_by_Source!AW205),0,$G205)</f>
        <v>0</v>
      </c>
      <c r="BA205" s="134">
        <f>IF(ISBLANK(Governance_Clauses_by_Source!AX205),0,$G205)</f>
        <v>0</v>
      </c>
      <c r="BB205" s="134">
        <f>IF(ISBLANK(Governance_Clauses_by_Source!AY205),0,$G205)</f>
        <v>0</v>
      </c>
      <c r="BC205" s="134">
        <f>IF(ISBLANK(Governance_Clauses_by_Source!AZ205),0,$G205)</f>
        <v>0</v>
      </c>
      <c r="BD205" s="134">
        <f>IF(ISBLANK(Governance_Clauses_by_Source!BA205),0,$G205)</f>
        <v>0</v>
      </c>
      <c r="BE205" s="134">
        <f>IF(ISBLANK(Governance_Clauses_by_Source!BB205),0,$G205)</f>
        <v>0</v>
      </c>
      <c r="BF205" s="134">
        <f>IF(ISBLANK(Governance_Clauses_by_Source!BC205),0,$G205)</f>
        <v>0</v>
      </c>
      <c r="BG205" s="134">
        <f>IF(ISBLANK(Governance_Clauses_by_Source!BD205),0,$G205)</f>
        <v>0</v>
      </c>
      <c r="BH205" s="134">
        <f>IF(ISBLANK(Governance_Clauses_by_Source!BE205),0,$G205)</f>
        <v>0</v>
      </c>
      <c r="BI205" s="134">
        <f>IF(ISBLANK(Governance_Clauses_by_Source!BF205),0,$G205)</f>
        <v>0</v>
      </c>
      <c r="BJ205" s="134">
        <f>IF(ISBLANK(Governance_Clauses_by_Source!BG205),0,$G205)</f>
        <v>0</v>
      </c>
      <c r="BK205" s="134">
        <f>IF(ISBLANK(Governance_Clauses_by_Source!BH205),0,$G205)</f>
        <v>0</v>
      </c>
      <c r="BL205" s="134">
        <f>IF(ISBLANK(Governance_Clauses_by_Source!BI205),0,$G205)</f>
        <v>0</v>
      </c>
      <c r="BM205" s="134">
        <f>IF(ISBLANK(Governance_Clauses_by_Source!BJ205),0,$G205)</f>
        <v>0</v>
      </c>
      <c r="BN205" s="134">
        <f>IF(ISBLANK(Governance_Clauses_by_Source!BK205),0,$G205)*1.1*1.1</f>
        <v>0.27267605633802822</v>
      </c>
      <c r="BO205" s="134">
        <f>IF(ISBLANK(Governance_Clauses_by_Source!BL205),0,$G205)</f>
        <v>0</v>
      </c>
      <c r="BP205" s="134">
        <f>IF(ISBLANK(Governance_Clauses_by_Source!BM205),0,$G205)</f>
        <v>0</v>
      </c>
      <c r="BQ205" s="134">
        <f>IF(ISBLANK(Governance_Clauses_by_Source!BN205),0,$G205)</f>
        <v>0</v>
      </c>
      <c r="BR205" s="134">
        <f>IF(ISBLANK(Governance_Clauses_by_Source!BO205),0,$G205)</f>
        <v>0</v>
      </c>
      <c r="BS205" s="134">
        <f>IF(ISBLANK(Governance_Clauses_by_Source!BP205),0,$G205)</f>
        <v>0</v>
      </c>
      <c r="BT205" s="134">
        <f>IF(ISBLANK(Governance_Clauses_by_Source!BQ205),0,$G205)</f>
        <v>0</v>
      </c>
      <c r="BU205" s="134">
        <f>IF(ISBLANK(Governance_Clauses_by_Source!BR205),0,$G205)</f>
        <v>0</v>
      </c>
      <c r="BV205" s="134">
        <f>IF(ISBLANK(Governance_Clauses_by_Source!BS205),0,$G205)</f>
        <v>0</v>
      </c>
      <c r="BW205" s="134">
        <f>IF(ISBLANK(Governance_Clauses_by_Source!BT205),0,$G205)</f>
        <v>0</v>
      </c>
      <c r="BX205" s="134">
        <f>IF(ISBLANK(Governance_Clauses_by_Source!BU205),0,$G205)*3*3</f>
        <v>2.028169014084507</v>
      </c>
      <c r="BY205" s="134">
        <f>IF(ISBLANK(Governance_Clauses_by_Source!BV205),0,$G205)</f>
        <v>0</v>
      </c>
      <c r="BZ205" s="134">
        <f>IF(ISBLANK(Governance_Clauses_by_Source!BW205),0,$G205)</f>
        <v>0</v>
      </c>
      <c r="CA205" s="134">
        <f>IF(ISBLANK(Governance_Clauses_by_Source!BX205),0,$G205)</f>
        <v>0</v>
      </c>
      <c r="CB205" s="134">
        <f>IF(ISBLANK(Governance_Clauses_by_Source!BY205),0,$G205)*1*1.01</f>
        <v>0.2276056338028169</v>
      </c>
      <c r="CC205" s="134">
        <f>IF(ISBLANK(Governance_Clauses_by_Source!BZ205),0,$G205)</f>
        <v>0</v>
      </c>
      <c r="CD205" s="134">
        <f>IF(ISBLANK(Governance_Clauses_by_Source!CA205),0,$G205)</f>
        <v>0</v>
      </c>
      <c r="CE205" s="134">
        <f>IF(ISBLANK(Governance_Clauses_by_Source!CB205),0,$G205)</f>
        <v>0</v>
      </c>
      <c r="CF205" s="134">
        <f>IF(ISBLANK(Governance_Clauses_by_Source!CC205),0,$G205)</f>
        <v>0</v>
      </c>
      <c r="CG205" s="134">
        <f>IF(ISBLANK(Governance_Clauses_by_Source!CD205),0,$G205)</f>
        <v>0</v>
      </c>
      <c r="CH205" s="134">
        <f>IF(ISBLANK(Governance_Clauses_by_Source!CE205),0,$G205)</f>
        <v>0</v>
      </c>
      <c r="CI205" s="134">
        <f>IF(ISBLANK(Governance_Clauses_by_Source!CF205),0,$G205)</f>
        <v>0</v>
      </c>
      <c r="CJ205" s="134">
        <f>IF(ISBLANK(Governance_Clauses_by_Source!CG205),0,$G205)</f>
        <v>0</v>
      </c>
      <c r="CK205" s="134">
        <f>IF(ISBLANK(Governance_Clauses_by_Source!CH205),0,$G205)</f>
        <v>0</v>
      </c>
      <c r="CL205" s="134">
        <f>IF(ISBLANK(Governance_Clauses_by_Source!CI205),0,$G205)</f>
        <v>0</v>
      </c>
      <c r="CM205" s="134">
        <f>IF(ISBLANK(Governance_Clauses_by_Source!CJ205),0,$G205)</f>
        <v>0</v>
      </c>
      <c r="CN205" s="134">
        <f>IF(ISBLANK(Governance_Clauses_by_Source!CK205),0,$G205)</f>
        <v>0</v>
      </c>
      <c r="CO205" s="134">
        <f>IF(ISBLANK(Governance_Clauses_by_Source!CL205),0,$G205)</f>
        <v>0</v>
      </c>
      <c r="CP205" s="134">
        <f>IF(ISBLANK(Governance_Clauses_by_Source!CM205),0,$G205)</f>
        <v>0</v>
      </c>
      <c r="CQ205" s="151">
        <f>IF(ISBLANK(Governance_Clauses_by_Source!CN205),0,$G205)</f>
        <v>0</v>
      </c>
    </row>
    <row r="206" spans="1:95">
      <c r="A206" s="2" t="s">
        <v>638</v>
      </c>
      <c r="B206" s="2" t="s">
        <v>645</v>
      </c>
      <c r="C206" s="2" t="s">
        <v>607</v>
      </c>
      <c r="D206" s="2" t="s">
        <v>358</v>
      </c>
      <c r="E206" s="2">
        <f t="shared" si="21"/>
        <v>1</v>
      </c>
      <c r="F206" s="2">
        <v>3</v>
      </c>
      <c r="G206" s="2">
        <f t="shared" ref="G206:G222" si="25">F206/SUM($F$205:$F$222)*4</f>
        <v>0.16901408450704225</v>
      </c>
      <c r="H206" s="3" t="s">
        <v>721</v>
      </c>
      <c r="I206" s="120">
        <f>IF(ISBLANK(Governance_Clauses_by_Source!F206),0,G206)</f>
        <v>0</v>
      </c>
      <c r="J206" s="134">
        <f>IF(ISBLANK(Governance_Clauses_by_Source!G206),0,$G206)</f>
        <v>0</v>
      </c>
      <c r="K206" s="134">
        <f>IF(ISBLANK(Governance_Clauses_by_Source!H206),0,$G206)</f>
        <v>0</v>
      </c>
      <c r="L206" s="134">
        <f>IF(ISBLANK(Governance_Clauses_by_Source!I206),0,$G206)</f>
        <v>0</v>
      </c>
      <c r="M206" s="134">
        <f>IF(ISBLANK(Governance_Clauses_by_Source!J206),0,$G206)</f>
        <v>0</v>
      </c>
      <c r="N206" s="134">
        <f>IF(ISBLANK(Governance_Clauses_by_Source!K206),0,$G206)</f>
        <v>0</v>
      </c>
      <c r="O206" s="134">
        <f>IF(ISBLANK(Governance_Clauses_by_Source!L206),0,$G206)</f>
        <v>0</v>
      </c>
      <c r="P206" s="134">
        <f>IF(ISBLANK(Governance_Clauses_by_Source!M206),0,$G206)</f>
        <v>0</v>
      </c>
      <c r="Q206" s="134">
        <f>IF(ISBLANK(Governance_Clauses_by_Source!N206),0,$G206)</f>
        <v>0</v>
      </c>
      <c r="R206" s="134">
        <f>IF(ISBLANK(Governance_Clauses_by_Source!O206),0,$G206)</f>
        <v>0</v>
      </c>
      <c r="S206" s="134">
        <f>IF(ISBLANK(Governance_Clauses_by_Source!P206),0,$G206)</f>
        <v>0</v>
      </c>
      <c r="T206" s="134">
        <f>IF(ISBLANK(Governance_Clauses_by_Source!Q206),0,$G206)</f>
        <v>0</v>
      </c>
      <c r="U206" s="134">
        <f>IF(ISBLANK(Governance_Clauses_by_Source!R206),0,$G206)</f>
        <v>0</v>
      </c>
      <c r="V206" s="134">
        <f>IF(ISBLANK(Governance_Clauses_by_Source!S206),0,$G206)</f>
        <v>0</v>
      </c>
      <c r="W206" s="134">
        <f>IF(ISBLANK(Governance_Clauses_by_Source!T206),0,$G206)</f>
        <v>0</v>
      </c>
      <c r="X206" s="134">
        <f>IF(ISBLANK(Governance_Clauses_by_Source!U206),0,$G206)</f>
        <v>0</v>
      </c>
      <c r="Y206" s="134">
        <f>IF(ISBLANK(Governance_Clauses_by_Source!V206),0,$G206)</f>
        <v>0</v>
      </c>
      <c r="Z206" s="134">
        <f>IF(ISBLANK(Governance_Clauses_by_Source!W206),0,$G206)</f>
        <v>0</v>
      </c>
      <c r="AA206" s="134">
        <f>IF(ISBLANK(Governance_Clauses_by_Source!X206),0,$G206)</f>
        <v>0</v>
      </c>
      <c r="AB206" s="134">
        <f>IF(ISBLANK(Governance_Clauses_by_Source!Y206),0,$G206)</f>
        <v>0</v>
      </c>
      <c r="AC206" s="134">
        <f>IF(ISBLANK(Governance_Clauses_by_Source!Z206),0,$G206)</f>
        <v>0</v>
      </c>
      <c r="AD206" s="134">
        <f>IF(ISBLANK(Governance_Clauses_by_Source!AA206),0,$G206)</f>
        <v>0</v>
      </c>
      <c r="AE206" s="134">
        <f>IF(ISBLANK(Governance_Clauses_by_Source!AB206),0,$G206)</f>
        <v>0</v>
      </c>
      <c r="AF206" s="134">
        <f>IF(ISBLANK(Governance_Clauses_by_Source!AC206),0,$G206)</f>
        <v>0</v>
      </c>
      <c r="AG206" s="134">
        <f>IF(ISBLANK(Governance_Clauses_by_Source!AD206),0,$G206)</f>
        <v>0</v>
      </c>
      <c r="AH206" s="134">
        <f>IF(ISBLANK(Governance_Clauses_by_Source!AE206),0,$G206)</f>
        <v>0</v>
      </c>
      <c r="AI206" s="134">
        <f>IF(ISBLANK(Governance_Clauses_by_Source!AF206),0,$G206)</f>
        <v>0</v>
      </c>
      <c r="AJ206" s="134">
        <f>IF(ISBLANK(Governance_Clauses_by_Source!AG206),0,$G206)</f>
        <v>0</v>
      </c>
      <c r="AK206" s="134">
        <f>IF(ISBLANK(Governance_Clauses_by_Source!AH206),0,$G206)</f>
        <v>0</v>
      </c>
      <c r="AL206" s="134">
        <f>IF(ISBLANK(Governance_Clauses_by_Source!AI206),0,$G206)</f>
        <v>0</v>
      </c>
      <c r="AM206" s="134">
        <f>IF(ISBLANK(Governance_Clauses_by_Source!AJ206),0,$G206)</f>
        <v>0</v>
      </c>
      <c r="AN206" s="134">
        <f>IF(ISBLANK(Governance_Clauses_by_Source!AK206),0,$G206)</f>
        <v>0</v>
      </c>
      <c r="AO206" s="134">
        <f>IF(ISBLANK(Governance_Clauses_by_Source!AL206),0,$G206)</f>
        <v>0</v>
      </c>
      <c r="AP206" s="134">
        <f>IF(ISBLANK(Governance_Clauses_by_Source!AM206),0,$G206)</f>
        <v>0</v>
      </c>
      <c r="AQ206" s="134">
        <f>IF(ISBLANK(Governance_Clauses_by_Source!AN206),0,$G206)</f>
        <v>0</v>
      </c>
      <c r="AR206" s="134">
        <f>IF(ISBLANK(Governance_Clauses_by_Source!AO206),0,$G206)</f>
        <v>0</v>
      </c>
      <c r="AS206" s="134">
        <f>IF(ISBLANK(Governance_Clauses_by_Source!AP206),0,$G206)</f>
        <v>0</v>
      </c>
      <c r="AT206" s="134">
        <f>IF(ISBLANK(Governance_Clauses_by_Source!AQ206),0,$G206)</f>
        <v>0</v>
      </c>
      <c r="AU206" s="134">
        <f>IF(ISBLANK(Governance_Clauses_by_Source!AR206),0,$G206)</f>
        <v>0</v>
      </c>
      <c r="AV206" s="134">
        <f>IF(ISBLANK(Governance_Clauses_by_Source!AS206),0,$G206)</f>
        <v>0</v>
      </c>
      <c r="AW206" s="134">
        <f>IF(ISBLANK(Governance_Clauses_by_Source!AT206),0,$G206)</f>
        <v>0</v>
      </c>
      <c r="AX206" s="134">
        <f>IF(ISBLANK(Governance_Clauses_by_Source!AU206),0,$G206)</f>
        <v>0</v>
      </c>
      <c r="AY206" s="134">
        <f>IF(ISBLANK(Governance_Clauses_by_Source!AV206),0,$G206)</f>
        <v>0</v>
      </c>
      <c r="AZ206" s="134">
        <f>IF(ISBLANK(Governance_Clauses_by_Source!AW206),0,$G206)</f>
        <v>0</v>
      </c>
      <c r="BA206" s="134">
        <f>IF(ISBLANK(Governance_Clauses_by_Source!AX206),0,$G206)</f>
        <v>0</v>
      </c>
      <c r="BB206" s="134">
        <f>IF(ISBLANK(Governance_Clauses_by_Source!AY206),0,$G206)</f>
        <v>0</v>
      </c>
      <c r="BC206" s="134">
        <f>IF(ISBLANK(Governance_Clauses_by_Source!AZ206),0,$G206)</f>
        <v>0</v>
      </c>
      <c r="BD206" s="134">
        <f>IF(ISBLANK(Governance_Clauses_by_Source!BA206),0,$G206)</f>
        <v>0</v>
      </c>
      <c r="BE206" s="134">
        <f>IF(ISBLANK(Governance_Clauses_by_Source!BB206),0,$G206)</f>
        <v>0</v>
      </c>
      <c r="BF206" s="134">
        <f>IF(ISBLANK(Governance_Clauses_by_Source!BC206),0,$G206)</f>
        <v>0</v>
      </c>
      <c r="BG206" s="134">
        <f>IF(ISBLANK(Governance_Clauses_by_Source!BD206),0,$G206)</f>
        <v>0</v>
      </c>
      <c r="BH206" s="134">
        <f>IF(ISBLANK(Governance_Clauses_by_Source!BE206),0,$G206)</f>
        <v>0</v>
      </c>
      <c r="BI206" s="134">
        <f>IF(ISBLANK(Governance_Clauses_by_Source!BF206),0,$G206)</f>
        <v>0</v>
      </c>
      <c r="BJ206" s="134">
        <f>IF(ISBLANK(Governance_Clauses_by_Source!BG206),0,$G206)</f>
        <v>0</v>
      </c>
      <c r="BK206" s="134">
        <f>IF(ISBLANK(Governance_Clauses_by_Source!BH206),0,$G206)</f>
        <v>0</v>
      </c>
      <c r="BL206" s="134">
        <f>IF(ISBLANK(Governance_Clauses_by_Source!BI206),0,$G206)</f>
        <v>0</v>
      </c>
      <c r="BM206" s="134">
        <f>IF(ISBLANK(Governance_Clauses_by_Source!BJ206),0,$G206)</f>
        <v>0</v>
      </c>
      <c r="BN206" s="134">
        <f>IF(ISBLANK(Governance_Clauses_by_Source!BK206),0,$G206)</f>
        <v>0</v>
      </c>
      <c r="BO206" s="134">
        <f>IF(ISBLANK(Governance_Clauses_by_Source!BL206),0,$G206)</f>
        <v>0</v>
      </c>
      <c r="BP206" s="134">
        <f>IF(ISBLANK(Governance_Clauses_by_Source!BM206),0,$G206)</f>
        <v>0</v>
      </c>
      <c r="BQ206" s="134">
        <f>IF(ISBLANK(Governance_Clauses_by_Source!BN206),0,$G206)</f>
        <v>0</v>
      </c>
      <c r="BR206" s="134">
        <f>IF(ISBLANK(Governance_Clauses_by_Source!BO206),0,$G206)</f>
        <v>0</v>
      </c>
      <c r="BS206" s="134">
        <f>IF(ISBLANK(Governance_Clauses_by_Source!BP206),0,$G206)</f>
        <v>0</v>
      </c>
      <c r="BT206" s="134">
        <f>IF(ISBLANK(Governance_Clauses_by_Source!BQ206),0,$G206)</f>
        <v>0</v>
      </c>
      <c r="BU206" s="134">
        <f>IF(ISBLANK(Governance_Clauses_by_Source!BR206),0,$G206)</f>
        <v>0</v>
      </c>
      <c r="BV206" s="134">
        <f>IF(ISBLANK(Governance_Clauses_by_Source!BS206),0,$G206)</f>
        <v>0</v>
      </c>
      <c r="BW206" s="134">
        <f>IF(ISBLANK(Governance_Clauses_by_Source!BT206),0,$G206)</f>
        <v>0</v>
      </c>
      <c r="BX206" s="134">
        <f>IF(ISBLANK(Governance_Clauses_by_Source!BU206),0,$G206)</f>
        <v>0</v>
      </c>
      <c r="BY206" s="134">
        <f>IF(ISBLANK(Governance_Clauses_by_Source!BV206),0,$G206)</f>
        <v>0</v>
      </c>
      <c r="BZ206" s="134">
        <f>IF(ISBLANK(Governance_Clauses_by_Source!BW206),0,$G206)</f>
        <v>0</v>
      </c>
      <c r="CA206" s="134">
        <f>IF(ISBLANK(Governance_Clauses_by_Source!BX206),0,$G206)</f>
        <v>0</v>
      </c>
      <c r="CB206" s="134">
        <f>IF(ISBLANK(Governance_Clauses_by_Source!BY206),0,$G206)*1*1.01</f>
        <v>0.17070422535211269</v>
      </c>
      <c r="CC206" s="134">
        <f>IF(ISBLANK(Governance_Clauses_by_Source!BZ206),0,$G206)</f>
        <v>0</v>
      </c>
      <c r="CD206" s="134">
        <f>IF(ISBLANK(Governance_Clauses_by_Source!CA206),0,$G206)</f>
        <v>0</v>
      </c>
      <c r="CE206" s="134">
        <f>IF(ISBLANK(Governance_Clauses_by_Source!CB206),0,$G206)</f>
        <v>0</v>
      </c>
      <c r="CF206" s="134">
        <f>IF(ISBLANK(Governance_Clauses_by_Source!CC206),0,$G206)</f>
        <v>0</v>
      </c>
      <c r="CG206" s="134">
        <f>IF(ISBLANK(Governance_Clauses_by_Source!CD206),0,$G206)</f>
        <v>0</v>
      </c>
      <c r="CH206" s="134">
        <f>IF(ISBLANK(Governance_Clauses_by_Source!CE206),0,$G206)</f>
        <v>0</v>
      </c>
      <c r="CI206" s="134">
        <f>IF(ISBLANK(Governance_Clauses_by_Source!CF206),0,$G206)</f>
        <v>0</v>
      </c>
      <c r="CJ206" s="134">
        <f>IF(ISBLANK(Governance_Clauses_by_Source!CG206),0,$G206)</f>
        <v>0</v>
      </c>
      <c r="CK206" s="134">
        <f>IF(ISBLANK(Governance_Clauses_by_Source!CH206),0,$G206)</f>
        <v>0</v>
      </c>
      <c r="CL206" s="134">
        <f>IF(ISBLANK(Governance_Clauses_by_Source!CI206),0,$G206)</f>
        <v>0</v>
      </c>
      <c r="CM206" s="134">
        <f>IF(ISBLANK(Governance_Clauses_by_Source!CJ206),0,$G206)</f>
        <v>0</v>
      </c>
      <c r="CN206" s="134">
        <f>IF(ISBLANK(Governance_Clauses_by_Source!CK206),0,$G206)</f>
        <v>0</v>
      </c>
      <c r="CO206" s="134">
        <f>IF(ISBLANK(Governance_Clauses_by_Source!CL206),0,$G206)</f>
        <v>0</v>
      </c>
      <c r="CP206" s="134">
        <f>IF(ISBLANK(Governance_Clauses_by_Source!CM206),0,$G206)</f>
        <v>0</v>
      </c>
      <c r="CQ206" s="151">
        <f>IF(ISBLANK(Governance_Clauses_by_Source!CN206),0,$G206)</f>
        <v>0</v>
      </c>
    </row>
    <row r="207" spans="1:95">
      <c r="A207" s="2" t="s">
        <v>638</v>
      </c>
      <c r="B207" s="2" t="s">
        <v>645</v>
      </c>
      <c r="C207" s="2" t="s">
        <v>607</v>
      </c>
      <c r="D207" s="2" t="s">
        <v>638</v>
      </c>
      <c r="E207" s="2">
        <f t="shared" si="21"/>
        <v>1</v>
      </c>
      <c r="F207" s="2">
        <v>3</v>
      </c>
      <c r="G207" s="2">
        <f t="shared" si="25"/>
        <v>0.16901408450704225</v>
      </c>
      <c r="H207" s="3" t="s">
        <v>705</v>
      </c>
      <c r="I207" s="120">
        <f>IF(ISBLANK(Governance_Clauses_by_Source!F207),0,G207)</f>
        <v>0</v>
      </c>
      <c r="J207" s="134">
        <f>IF(ISBLANK(Governance_Clauses_by_Source!G207),0,$G207)</f>
        <v>0</v>
      </c>
      <c r="K207" s="134">
        <f>IF(ISBLANK(Governance_Clauses_by_Source!H207),0,$G207)</f>
        <v>0</v>
      </c>
      <c r="L207" s="134">
        <f>IF(ISBLANK(Governance_Clauses_by_Source!I207),0,$G207)</f>
        <v>0</v>
      </c>
      <c r="M207" s="134">
        <f>IF(ISBLANK(Governance_Clauses_by_Source!J207),0,$G207)</f>
        <v>0</v>
      </c>
      <c r="N207" s="134">
        <f>IF(ISBLANK(Governance_Clauses_by_Source!K207),0,$G207)</f>
        <v>0</v>
      </c>
      <c r="O207" s="134">
        <f>IF(ISBLANK(Governance_Clauses_by_Source!L207),0,$G207)</f>
        <v>0</v>
      </c>
      <c r="P207" s="134">
        <f>IF(ISBLANK(Governance_Clauses_by_Source!M207),0,$G207)</f>
        <v>0</v>
      </c>
      <c r="Q207" s="134">
        <f>IF(ISBLANK(Governance_Clauses_by_Source!N207),0,$G207)</f>
        <v>0</v>
      </c>
      <c r="R207" s="134">
        <f>IF(ISBLANK(Governance_Clauses_by_Source!O207),0,$G207)</f>
        <v>0</v>
      </c>
      <c r="S207" s="134">
        <f>IF(ISBLANK(Governance_Clauses_by_Source!P207),0,$G207)</f>
        <v>0</v>
      </c>
      <c r="T207" s="134">
        <f>IF(ISBLANK(Governance_Clauses_by_Source!Q207),0,$G207)</f>
        <v>0</v>
      </c>
      <c r="U207" s="134">
        <f>IF(ISBLANK(Governance_Clauses_by_Source!R207),0,$G207)</f>
        <v>0</v>
      </c>
      <c r="V207" s="134">
        <f>IF(ISBLANK(Governance_Clauses_by_Source!S207),0,$G207)</f>
        <v>0</v>
      </c>
      <c r="W207" s="134">
        <f>IF(ISBLANK(Governance_Clauses_by_Source!T207),0,$G207)</f>
        <v>0</v>
      </c>
      <c r="X207" s="134">
        <f>IF(ISBLANK(Governance_Clauses_by_Source!U207),0,$G207)</f>
        <v>0</v>
      </c>
      <c r="Y207" s="134">
        <f>IF(ISBLANK(Governance_Clauses_by_Source!V207),0,$G207)</f>
        <v>0</v>
      </c>
      <c r="Z207" s="134">
        <f>IF(ISBLANK(Governance_Clauses_by_Source!W207),0,$G207)</f>
        <v>0</v>
      </c>
      <c r="AA207" s="134">
        <f>IF(ISBLANK(Governance_Clauses_by_Source!X207),0,$G207)</f>
        <v>0</v>
      </c>
      <c r="AB207" s="134">
        <f>IF(ISBLANK(Governance_Clauses_by_Source!Y207),0,$G207)</f>
        <v>0</v>
      </c>
      <c r="AC207" s="134">
        <f>IF(ISBLANK(Governance_Clauses_by_Source!Z207),0,$G207)</f>
        <v>0</v>
      </c>
      <c r="AD207" s="134">
        <f>IF(ISBLANK(Governance_Clauses_by_Source!AA207),0,$G207)</f>
        <v>0</v>
      </c>
      <c r="AE207" s="134">
        <f>IF(ISBLANK(Governance_Clauses_by_Source!AB207),0,$G207)</f>
        <v>0</v>
      </c>
      <c r="AF207" s="134">
        <f>IF(ISBLANK(Governance_Clauses_by_Source!AC207),0,$G207)</f>
        <v>0</v>
      </c>
      <c r="AG207" s="134">
        <f>IF(ISBLANK(Governance_Clauses_by_Source!AD207),0,$G207)</f>
        <v>0</v>
      </c>
      <c r="AH207" s="134">
        <f>IF(ISBLANK(Governance_Clauses_by_Source!AE207),0,$G207)</f>
        <v>0</v>
      </c>
      <c r="AI207" s="134">
        <f>IF(ISBLANK(Governance_Clauses_by_Source!AF207),0,$G207)</f>
        <v>0</v>
      </c>
      <c r="AJ207" s="134">
        <f>IF(ISBLANK(Governance_Clauses_by_Source!AG207),0,$G207)</f>
        <v>0</v>
      </c>
      <c r="AK207" s="134">
        <f>IF(ISBLANK(Governance_Clauses_by_Source!AH207),0,$G207)</f>
        <v>0</v>
      </c>
      <c r="AL207" s="134">
        <f>IF(ISBLANK(Governance_Clauses_by_Source!AI207),0,$G207)</f>
        <v>0</v>
      </c>
      <c r="AM207" s="134">
        <f>IF(ISBLANK(Governance_Clauses_by_Source!AJ207),0,$G207)</f>
        <v>0</v>
      </c>
      <c r="AN207" s="134">
        <f>IF(ISBLANK(Governance_Clauses_by_Source!AK207),0,$G207)</f>
        <v>0</v>
      </c>
      <c r="AO207" s="134">
        <f>IF(ISBLANK(Governance_Clauses_by_Source!AL207),0,$G207)</f>
        <v>0</v>
      </c>
      <c r="AP207" s="134">
        <f>IF(ISBLANK(Governance_Clauses_by_Source!AM207),0,$G207)</f>
        <v>0</v>
      </c>
      <c r="AQ207" s="134">
        <f>IF(ISBLANK(Governance_Clauses_by_Source!AN207),0,$G207)</f>
        <v>0</v>
      </c>
      <c r="AR207" s="134">
        <f>IF(ISBLANK(Governance_Clauses_by_Source!AO207),0,$G207)</f>
        <v>0</v>
      </c>
      <c r="AS207" s="134">
        <f>IF(ISBLANK(Governance_Clauses_by_Source!AP207),0,$G207)</f>
        <v>0</v>
      </c>
      <c r="AT207" s="134">
        <f>IF(ISBLANK(Governance_Clauses_by_Source!AQ207),0,$G207)</f>
        <v>0</v>
      </c>
      <c r="AU207" s="134">
        <f>IF(ISBLANK(Governance_Clauses_by_Source!AR207),0,$G207)</f>
        <v>0</v>
      </c>
      <c r="AV207" s="134">
        <f>IF(ISBLANK(Governance_Clauses_by_Source!AS207),0,$G207)</f>
        <v>0</v>
      </c>
      <c r="AW207" s="134">
        <f>IF(ISBLANK(Governance_Clauses_by_Source!AT207),0,$G207)</f>
        <v>0</v>
      </c>
      <c r="AX207" s="134">
        <f>IF(ISBLANK(Governance_Clauses_by_Source!AU207),0,$G207)</f>
        <v>0</v>
      </c>
      <c r="AY207" s="134">
        <f>IF(ISBLANK(Governance_Clauses_by_Source!AV207),0,$G207)</f>
        <v>0</v>
      </c>
      <c r="AZ207" s="134">
        <f>IF(ISBLANK(Governance_Clauses_by_Source!AW207),0,$G207)</f>
        <v>0</v>
      </c>
      <c r="BA207" s="134">
        <f>IF(ISBLANK(Governance_Clauses_by_Source!AX207),0,$G207)</f>
        <v>0</v>
      </c>
      <c r="BB207" s="134">
        <f>IF(ISBLANK(Governance_Clauses_by_Source!AY207),0,$G207)</f>
        <v>0</v>
      </c>
      <c r="BC207" s="134">
        <f>IF(ISBLANK(Governance_Clauses_by_Source!AZ207),0,$G207)</f>
        <v>0</v>
      </c>
      <c r="BD207" s="134">
        <f>IF(ISBLANK(Governance_Clauses_by_Source!BA207),0,$G207)</f>
        <v>0</v>
      </c>
      <c r="BE207" s="134">
        <f>IF(ISBLANK(Governance_Clauses_by_Source!BB207),0,$G207)</f>
        <v>0</v>
      </c>
      <c r="BF207" s="134">
        <f>IF(ISBLANK(Governance_Clauses_by_Source!BC207),0,$G207)</f>
        <v>0</v>
      </c>
      <c r="BG207" s="134">
        <f>IF(ISBLANK(Governance_Clauses_by_Source!BD207),0,$G207)</f>
        <v>0</v>
      </c>
      <c r="BH207" s="134">
        <f>IF(ISBLANK(Governance_Clauses_by_Source!BE207),0,$G207)</f>
        <v>0</v>
      </c>
      <c r="BI207" s="134">
        <f>IF(ISBLANK(Governance_Clauses_by_Source!BF207),0,$G207)</f>
        <v>0</v>
      </c>
      <c r="BJ207" s="134">
        <f>IF(ISBLANK(Governance_Clauses_by_Source!BG207),0,$G207)</f>
        <v>0</v>
      </c>
      <c r="BK207" s="134">
        <f>IF(ISBLANK(Governance_Clauses_by_Source!BH207),0,$G207)</f>
        <v>0</v>
      </c>
      <c r="BL207" s="134">
        <f>IF(ISBLANK(Governance_Clauses_by_Source!BI207),0,$G207)</f>
        <v>0</v>
      </c>
      <c r="BM207" s="134">
        <f>IF(ISBLANK(Governance_Clauses_by_Source!BJ207),0,$G207)</f>
        <v>0</v>
      </c>
      <c r="BN207" s="134">
        <f>IF(ISBLANK(Governance_Clauses_by_Source!BK207),0,$G207)</f>
        <v>0</v>
      </c>
      <c r="BO207" s="134">
        <f>IF(ISBLANK(Governance_Clauses_by_Source!BL207),0,$G207)</f>
        <v>0</v>
      </c>
      <c r="BP207" s="134">
        <f>IF(ISBLANK(Governance_Clauses_by_Source!BM207),0,$G207)</f>
        <v>0</v>
      </c>
      <c r="BQ207" s="134">
        <f>IF(ISBLANK(Governance_Clauses_by_Source!BN207),0,$G207)</f>
        <v>0</v>
      </c>
      <c r="BR207" s="134">
        <f>IF(ISBLANK(Governance_Clauses_by_Source!BO207),0,$G207)</f>
        <v>0</v>
      </c>
      <c r="BS207" s="134">
        <f>IF(ISBLANK(Governance_Clauses_by_Source!BP207),0,$G207)</f>
        <v>0</v>
      </c>
      <c r="BT207" s="134">
        <f>IF(ISBLANK(Governance_Clauses_by_Source!BQ207),0,$G207)</f>
        <v>0</v>
      </c>
      <c r="BU207" s="134">
        <f>IF(ISBLANK(Governance_Clauses_by_Source!BR207),0,$G207)</f>
        <v>0</v>
      </c>
      <c r="BV207" s="134">
        <f>IF(ISBLANK(Governance_Clauses_by_Source!BS207),0,$G207)</f>
        <v>0</v>
      </c>
      <c r="BW207" s="134">
        <f>IF(ISBLANK(Governance_Clauses_by_Source!BT207),0,$G207)</f>
        <v>0</v>
      </c>
      <c r="BX207" s="134">
        <f>IF(ISBLANK(Governance_Clauses_by_Source!BU207),0,$G207)</f>
        <v>0</v>
      </c>
      <c r="BY207" s="134">
        <f>IF(ISBLANK(Governance_Clauses_by_Source!BV207),0,$G207)</f>
        <v>0</v>
      </c>
      <c r="BZ207" s="134">
        <f>IF(ISBLANK(Governance_Clauses_by_Source!BW207),0,$G207)</f>
        <v>0</v>
      </c>
      <c r="CA207" s="134">
        <f>IF(ISBLANK(Governance_Clauses_by_Source!BX207),0,$G207)</f>
        <v>0</v>
      </c>
      <c r="CB207" s="134">
        <f>IF(ISBLANK(Governance_Clauses_by_Source!BY207),0,$G207)*1*1.01</f>
        <v>0.17070422535211269</v>
      </c>
      <c r="CC207" s="134">
        <f>IF(ISBLANK(Governance_Clauses_by_Source!BZ207),0,$G207)</f>
        <v>0</v>
      </c>
      <c r="CD207" s="134">
        <f>IF(ISBLANK(Governance_Clauses_by_Source!CA207),0,$G207)</f>
        <v>0</v>
      </c>
      <c r="CE207" s="134">
        <f>IF(ISBLANK(Governance_Clauses_by_Source!CB207),0,$G207)</f>
        <v>0</v>
      </c>
      <c r="CF207" s="134">
        <f>IF(ISBLANK(Governance_Clauses_by_Source!CC207),0,$G207)</f>
        <v>0</v>
      </c>
      <c r="CG207" s="134">
        <f>IF(ISBLANK(Governance_Clauses_by_Source!CD207),0,$G207)</f>
        <v>0</v>
      </c>
      <c r="CH207" s="134">
        <f>IF(ISBLANK(Governance_Clauses_by_Source!CE207),0,$G207)</f>
        <v>0</v>
      </c>
      <c r="CI207" s="134">
        <f>IF(ISBLANK(Governance_Clauses_by_Source!CF207),0,$G207)</f>
        <v>0</v>
      </c>
      <c r="CJ207" s="134">
        <f>IF(ISBLANK(Governance_Clauses_by_Source!CG207),0,$G207)</f>
        <v>0</v>
      </c>
      <c r="CK207" s="134">
        <f>IF(ISBLANK(Governance_Clauses_by_Source!CH207),0,$G207)</f>
        <v>0</v>
      </c>
      <c r="CL207" s="134">
        <f>IF(ISBLANK(Governance_Clauses_by_Source!CI207),0,$G207)</f>
        <v>0</v>
      </c>
      <c r="CM207" s="134">
        <f>IF(ISBLANK(Governance_Clauses_by_Source!CJ207),0,$G207)</f>
        <v>0</v>
      </c>
      <c r="CN207" s="134">
        <f>IF(ISBLANK(Governance_Clauses_by_Source!CK207),0,$G207)</f>
        <v>0</v>
      </c>
      <c r="CO207" s="134">
        <f>IF(ISBLANK(Governance_Clauses_by_Source!CL207),0,$G207)</f>
        <v>0</v>
      </c>
      <c r="CP207" s="134">
        <f>IF(ISBLANK(Governance_Clauses_by_Source!CM207),0,$G207)</f>
        <v>0</v>
      </c>
      <c r="CQ207" s="151">
        <f>IF(ISBLANK(Governance_Clauses_by_Source!CN207),0,$G207)</f>
        <v>0</v>
      </c>
    </row>
    <row r="208" spans="1:95">
      <c r="A208" s="2" t="s">
        <v>638</v>
      </c>
      <c r="B208" s="2" t="s">
        <v>645</v>
      </c>
      <c r="C208" s="2" t="s">
        <v>607</v>
      </c>
      <c r="D208" s="2" t="s">
        <v>638</v>
      </c>
      <c r="E208" s="2">
        <f t="shared" si="21"/>
        <v>1</v>
      </c>
      <c r="F208" s="2">
        <v>3</v>
      </c>
      <c r="G208" s="2">
        <f t="shared" si="25"/>
        <v>0.16901408450704225</v>
      </c>
      <c r="H208" s="3" t="s">
        <v>652</v>
      </c>
      <c r="I208" s="120">
        <f>IF(ISBLANK(Governance_Clauses_by_Source!F208),0,G208)</f>
        <v>0</v>
      </c>
      <c r="J208" s="134">
        <f>IF(ISBLANK(Governance_Clauses_by_Source!G208),0,$G208)</f>
        <v>0</v>
      </c>
      <c r="K208" s="134">
        <f>IF(ISBLANK(Governance_Clauses_by_Source!H208),0,$G208)</f>
        <v>0</v>
      </c>
      <c r="L208" s="134">
        <f>IF(ISBLANK(Governance_Clauses_by_Source!I208),0,$G208)</f>
        <v>0</v>
      </c>
      <c r="M208" s="134">
        <f>IF(ISBLANK(Governance_Clauses_by_Source!J208),0,$G208)</f>
        <v>0</v>
      </c>
      <c r="N208" s="134">
        <f>IF(ISBLANK(Governance_Clauses_by_Source!K208),0,$G208)</f>
        <v>0</v>
      </c>
      <c r="O208" s="134">
        <f>IF(ISBLANK(Governance_Clauses_by_Source!L208),0,$G208)</f>
        <v>0</v>
      </c>
      <c r="P208" s="134">
        <f>IF(ISBLANK(Governance_Clauses_by_Source!M208),0,$G208)</f>
        <v>0</v>
      </c>
      <c r="Q208" s="134">
        <f>IF(ISBLANK(Governance_Clauses_by_Source!N208),0,$G208)</f>
        <v>0</v>
      </c>
      <c r="R208" s="134">
        <f>IF(ISBLANK(Governance_Clauses_by_Source!O208),0,$G208)</f>
        <v>0</v>
      </c>
      <c r="S208" s="134">
        <f>IF(ISBLANK(Governance_Clauses_by_Source!P208),0,$G208)</f>
        <v>0</v>
      </c>
      <c r="T208" s="134">
        <f>IF(ISBLANK(Governance_Clauses_by_Source!Q208),0,$G208)</f>
        <v>0</v>
      </c>
      <c r="U208" s="134">
        <f>IF(ISBLANK(Governance_Clauses_by_Source!R208),0,$G208)</f>
        <v>0</v>
      </c>
      <c r="V208" s="134">
        <f>IF(ISBLANK(Governance_Clauses_by_Source!S208),0,$G208)</f>
        <v>0</v>
      </c>
      <c r="W208" s="134">
        <f>IF(ISBLANK(Governance_Clauses_by_Source!T208),0,$G208)</f>
        <v>0</v>
      </c>
      <c r="X208" s="134">
        <f>IF(ISBLANK(Governance_Clauses_by_Source!U208),0,$G208)</f>
        <v>0</v>
      </c>
      <c r="Y208" s="134">
        <f>IF(ISBLANK(Governance_Clauses_by_Source!V208),0,$G208)</f>
        <v>0</v>
      </c>
      <c r="Z208" s="134">
        <f>IF(ISBLANK(Governance_Clauses_by_Source!W208),0,$G208)</f>
        <v>0</v>
      </c>
      <c r="AA208" s="134">
        <f>IF(ISBLANK(Governance_Clauses_by_Source!X208),0,$G208)</f>
        <v>0</v>
      </c>
      <c r="AB208" s="134">
        <f>IF(ISBLANK(Governance_Clauses_by_Source!Y208),0,$G208)</f>
        <v>0</v>
      </c>
      <c r="AC208" s="134">
        <f>IF(ISBLANK(Governance_Clauses_by_Source!Z208),0,$G208)</f>
        <v>0</v>
      </c>
      <c r="AD208" s="134">
        <f>IF(ISBLANK(Governance_Clauses_by_Source!AA208),0,$G208)</f>
        <v>0</v>
      </c>
      <c r="AE208" s="134">
        <f>IF(ISBLANK(Governance_Clauses_by_Source!AB208),0,$G208)</f>
        <v>0</v>
      </c>
      <c r="AF208" s="134">
        <f>IF(ISBLANK(Governance_Clauses_by_Source!AC208),0,$G208)</f>
        <v>0</v>
      </c>
      <c r="AG208" s="134">
        <f>IF(ISBLANK(Governance_Clauses_by_Source!AD208),0,$G208)</f>
        <v>0</v>
      </c>
      <c r="AH208" s="134">
        <f>IF(ISBLANK(Governance_Clauses_by_Source!AE208),0,$G208)</f>
        <v>0</v>
      </c>
      <c r="AI208" s="134">
        <f>IF(ISBLANK(Governance_Clauses_by_Source!AF208),0,$G208)</f>
        <v>0</v>
      </c>
      <c r="AJ208" s="134">
        <f>IF(ISBLANK(Governance_Clauses_by_Source!AG208),0,$G208)</f>
        <v>0</v>
      </c>
      <c r="AK208" s="134">
        <f>IF(ISBLANK(Governance_Clauses_by_Source!AH208),0,$G208)</f>
        <v>0</v>
      </c>
      <c r="AL208" s="134">
        <f>IF(ISBLANK(Governance_Clauses_by_Source!AI208),0,$G208)</f>
        <v>0</v>
      </c>
      <c r="AM208" s="134">
        <f>IF(ISBLANK(Governance_Clauses_by_Source!AJ208),0,$G208)</f>
        <v>0</v>
      </c>
      <c r="AN208" s="134">
        <f>IF(ISBLANK(Governance_Clauses_by_Source!AK208),0,$G208)</f>
        <v>0</v>
      </c>
      <c r="AO208" s="134">
        <f>IF(ISBLANK(Governance_Clauses_by_Source!AL208),0,$G208)</f>
        <v>0</v>
      </c>
      <c r="AP208" s="134">
        <f>IF(ISBLANK(Governance_Clauses_by_Source!AM208),0,$G208)</f>
        <v>0</v>
      </c>
      <c r="AQ208" s="134">
        <f>IF(ISBLANK(Governance_Clauses_by_Source!AN208),0,$G208)</f>
        <v>0</v>
      </c>
      <c r="AR208" s="134">
        <f>IF(ISBLANK(Governance_Clauses_by_Source!AO208),0,$G208)</f>
        <v>0</v>
      </c>
      <c r="AS208" s="134">
        <f>IF(ISBLANK(Governance_Clauses_by_Source!AP208),0,$G208)</f>
        <v>0</v>
      </c>
      <c r="AT208" s="134">
        <f>IF(ISBLANK(Governance_Clauses_by_Source!AQ208),0,$G208)</f>
        <v>0</v>
      </c>
      <c r="AU208" s="134">
        <f>IF(ISBLANK(Governance_Clauses_by_Source!AR208),0,$G208)</f>
        <v>0</v>
      </c>
      <c r="AV208" s="134">
        <f>IF(ISBLANK(Governance_Clauses_by_Source!AS208),0,$G208)</f>
        <v>0</v>
      </c>
      <c r="AW208" s="134">
        <f>IF(ISBLANK(Governance_Clauses_by_Source!AT208),0,$G208)</f>
        <v>0</v>
      </c>
      <c r="AX208" s="134">
        <f>IF(ISBLANK(Governance_Clauses_by_Source!AU208),0,$G208)</f>
        <v>0</v>
      </c>
      <c r="AY208" s="134">
        <f>IF(ISBLANK(Governance_Clauses_by_Source!AV208),0,$G208)</f>
        <v>0</v>
      </c>
      <c r="AZ208" s="134">
        <f>IF(ISBLANK(Governance_Clauses_by_Source!AW208),0,$G208)</f>
        <v>0</v>
      </c>
      <c r="BA208" s="134">
        <f>IF(ISBLANK(Governance_Clauses_by_Source!AX208),0,$G208)</f>
        <v>0</v>
      </c>
      <c r="BB208" s="134">
        <f>IF(ISBLANK(Governance_Clauses_by_Source!AY208),0,$G208)</f>
        <v>0</v>
      </c>
      <c r="BC208" s="134">
        <f>IF(ISBLANK(Governance_Clauses_by_Source!AZ208),0,$G208)</f>
        <v>0</v>
      </c>
      <c r="BD208" s="134">
        <f>IF(ISBLANK(Governance_Clauses_by_Source!BA208),0,$G208)</f>
        <v>0</v>
      </c>
      <c r="BE208" s="134">
        <f>IF(ISBLANK(Governance_Clauses_by_Source!BB208),0,$G208)</f>
        <v>0</v>
      </c>
      <c r="BF208" s="134">
        <f>IF(ISBLANK(Governance_Clauses_by_Source!BC208),0,$G208)</f>
        <v>0</v>
      </c>
      <c r="BG208" s="134">
        <f>IF(ISBLANK(Governance_Clauses_by_Source!BD208),0,$G208)</f>
        <v>0</v>
      </c>
      <c r="BH208" s="134">
        <f>IF(ISBLANK(Governance_Clauses_by_Source!BE208),0,$G208)</f>
        <v>0</v>
      </c>
      <c r="BI208" s="134">
        <f>IF(ISBLANK(Governance_Clauses_by_Source!BF208),0,$G208)</f>
        <v>0</v>
      </c>
      <c r="BJ208" s="134">
        <f>IF(ISBLANK(Governance_Clauses_by_Source!BG208),0,$G208)</f>
        <v>0</v>
      </c>
      <c r="BK208" s="134">
        <f>IF(ISBLANK(Governance_Clauses_by_Source!BH208),0,$G208)</f>
        <v>0</v>
      </c>
      <c r="BL208" s="134">
        <f>IF(ISBLANK(Governance_Clauses_by_Source!BI208),0,$G208)</f>
        <v>0</v>
      </c>
      <c r="BM208" s="134">
        <f>IF(ISBLANK(Governance_Clauses_by_Source!BJ208),0,$G208)</f>
        <v>0</v>
      </c>
      <c r="BN208" s="134">
        <f>IF(ISBLANK(Governance_Clauses_by_Source!BK208),0,$G208)</f>
        <v>0</v>
      </c>
      <c r="BO208" s="134">
        <f>IF(ISBLANK(Governance_Clauses_by_Source!BL208),0,$G208)</f>
        <v>0</v>
      </c>
      <c r="BP208" s="134">
        <f>IF(ISBLANK(Governance_Clauses_by_Source!BM208),0,$G208)</f>
        <v>0</v>
      </c>
      <c r="BQ208" s="134">
        <f>IF(ISBLANK(Governance_Clauses_by_Source!BN208),0,$G208)</f>
        <v>0</v>
      </c>
      <c r="BR208" s="134">
        <f>IF(ISBLANK(Governance_Clauses_by_Source!BO208),0,$G208)</f>
        <v>0</v>
      </c>
      <c r="BS208" s="134">
        <f>IF(ISBLANK(Governance_Clauses_by_Source!BP208),0,$G208)</f>
        <v>0</v>
      </c>
      <c r="BT208" s="134">
        <f>IF(ISBLANK(Governance_Clauses_by_Source!BQ208),0,$G208)</f>
        <v>0</v>
      </c>
      <c r="BU208" s="134">
        <f>IF(ISBLANK(Governance_Clauses_by_Source!BR208),0,$G208)</f>
        <v>0</v>
      </c>
      <c r="BV208" s="134">
        <f>IF(ISBLANK(Governance_Clauses_by_Source!BS208),0,$G208)</f>
        <v>0</v>
      </c>
      <c r="BW208" s="134">
        <f>IF(ISBLANK(Governance_Clauses_by_Source!BT208),0,$G208)</f>
        <v>0</v>
      </c>
      <c r="BX208" s="134">
        <f>IF(ISBLANK(Governance_Clauses_by_Source!BU208),0,$G208)</f>
        <v>0</v>
      </c>
      <c r="BY208" s="134">
        <f>IF(ISBLANK(Governance_Clauses_by_Source!BV208),0,$G208)</f>
        <v>0</v>
      </c>
      <c r="BZ208" s="134">
        <f>IF(ISBLANK(Governance_Clauses_by_Source!BW208),0,$G208)</f>
        <v>0</v>
      </c>
      <c r="CA208" s="134">
        <f>IF(ISBLANK(Governance_Clauses_by_Source!BX208),0,$G208)</f>
        <v>0</v>
      </c>
      <c r="CB208" s="134">
        <f>IF(ISBLANK(Governance_Clauses_by_Source!BY208),0,$G208)*2*2</f>
        <v>0.676056338028169</v>
      </c>
      <c r="CC208" s="134">
        <f>IF(ISBLANK(Governance_Clauses_by_Source!BZ208),0,$G208)</f>
        <v>0</v>
      </c>
      <c r="CD208" s="134">
        <f>IF(ISBLANK(Governance_Clauses_by_Source!CA208),0,$G208)</f>
        <v>0</v>
      </c>
      <c r="CE208" s="134">
        <f>IF(ISBLANK(Governance_Clauses_by_Source!CB208),0,$G208)</f>
        <v>0</v>
      </c>
      <c r="CF208" s="134">
        <f>IF(ISBLANK(Governance_Clauses_by_Source!CC208),0,$G208)</f>
        <v>0</v>
      </c>
      <c r="CG208" s="134">
        <f>IF(ISBLANK(Governance_Clauses_by_Source!CD208),0,$G208)</f>
        <v>0</v>
      </c>
      <c r="CH208" s="134">
        <f>IF(ISBLANK(Governance_Clauses_by_Source!CE208),0,$G208)</f>
        <v>0</v>
      </c>
      <c r="CI208" s="134">
        <f>IF(ISBLANK(Governance_Clauses_by_Source!CF208),0,$G208)</f>
        <v>0</v>
      </c>
      <c r="CJ208" s="134">
        <f>IF(ISBLANK(Governance_Clauses_by_Source!CG208),0,$G208)</f>
        <v>0</v>
      </c>
      <c r="CK208" s="134">
        <f>IF(ISBLANK(Governance_Clauses_by_Source!CH208),0,$G208)</f>
        <v>0</v>
      </c>
      <c r="CL208" s="134">
        <f>IF(ISBLANK(Governance_Clauses_by_Source!CI208),0,$G208)</f>
        <v>0</v>
      </c>
      <c r="CM208" s="134">
        <f>IF(ISBLANK(Governance_Clauses_by_Source!CJ208),0,$G208)</f>
        <v>0</v>
      </c>
      <c r="CN208" s="134">
        <f>IF(ISBLANK(Governance_Clauses_by_Source!CK208),0,$G208)</f>
        <v>0</v>
      </c>
      <c r="CO208" s="134">
        <f>IF(ISBLANK(Governance_Clauses_by_Source!CL208),0,$G208)</f>
        <v>0</v>
      </c>
      <c r="CP208" s="134">
        <f>IF(ISBLANK(Governance_Clauses_by_Source!CM208),0,$G208)</f>
        <v>0</v>
      </c>
      <c r="CQ208" s="151">
        <f>IF(ISBLANK(Governance_Clauses_by_Source!CN208),0,$G208)</f>
        <v>0</v>
      </c>
    </row>
    <row r="209" spans="1:95">
      <c r="A209" s="2" t="s">
        <v>638</v>
      </c>
      <c r="B209" s="2" t="s">
        <v>645</v>
      </c>
      <c r="C209" s="2" t="s">
        <v>607</v>
      </c>
      <c r="D209" s="2" t="s">
        <v>358</v>
      </c>
      <c r="E209" s="2">
        <f t="shared" si="21"/>
        <v>1</v>
      </c>
      <c r="F209" s="2">
        <v>3</v>
      </c>
      <c r="G209" s="2">
        <f t="shared" si="25"/>
        <v>0.16901408450704225</v>
      </c>
      <c r="H209" s="3" t="s">
        <v>701</v>
      </c>
      <c r="I209" s="120">
        <f>IF(ISBLANK(Governance_Clauses_by_Source!F209),0,G209)</f>
        <v>0</v>
      </c>
      <c r="J209" s="134">
        <f>IF(ISBLANK(Governance_Clauses_by_Source!G209),0,$G209)</f>
        <v>0</v>
      </c>
      <c r="K209" s="134">
        <f>IF(ISBLANK(Governance_Clauses_by_Source!H209),0,$G209)</f>
        <v>0</v>
      </c>
      <c r="L209" s="134">
        <f>IF(ISBLANK(Governance_Clauses_by_Source!I209),0,$G209)</f>
        <v>0</v>
      </c>
      <c r="M209" s="134">
        <f>IF(ISBLANK(Governance_Clauses_by_Source!J209),0,$G209)</f>
        <v>0</v>
      </c>
      <c r="N209" s="134">
        <f>IF(ISBLANK(Governance_Clauses_by_Source!K209),0,$G209)</f>
        <v>0</v>
      </c>
      <c r="O209" s="134">
        <f>IF(ISBLANK(Governance_Clauses_by_Source!L209),0,$G209)</f>
        <v>0</v>
      </c>
      <c r="P209" s="134">
        <f>IF(ISBLANK(Governance_Clauses_by_Source!M209),0,$G209)</f>
        <v>0</v>
      </c>
      <c r="Q209" s="134">
        <f>IF(ISBLANK(Governance_Clauses_by_Source!N209),0,$G209)</f>
        <v>0</v>
      </c>
      <c r="R209" s="134">
        <f>IF(ISBLANK(Governance_Clauses_by_Source!O209),0,$G209)</f>
        <v>0</v>
      </c>
      <c r="S209" s="134">
        <f>IF(ISBLANK(Governance_Clauses_by_Source!P209),0,$G209)</f>
        <v>0</v>
      </c>
      <c r="T209" s="134">
        <f>IF(ISBLANK(Governance_Clauses_by_Source!Q209),0,$G209)</f>
        <v>0</v>
      </c>
      <c r="U209" s="134">
        <f>IF(ISBLANK(Governance_Clauses_by_Source!R209),0,$G209)</f>
        <v>0</v>
      </c>
      <c r="V209" s="134">
        <f>IF(ISBLANK(Governance_Clauses_by_Source!S209),0,$G209)</f>
        <v>0</v>
      </c>
      <c r="W209" s="134">
        <f>IF(ISBLANK(Governance_Clauses_by_Source!T209),0,$G209)</f>
        <v>0</v>
      </c>
      <c r="X209" s="134">
        <f>IF(ISBLANK(Governance_Clauses_by_Source!U209),0,$G209)</f>
        <v>0</v>
      </c>
      <c r="Y209" s="134">
        <f>IF(ISBLANK(Governance_Clauses_by_Source!V209),0,$G209)</f>
        <v>0</v>
      </c>
      <c r="Z209" s="134">
        <f>IF(ISBLANK(Governance_Clauses_by_Source!W209),0,$G209)</f>
        <v>0</v>
      </c>
      <c r="AA209" s="134">
        <f>IF(ISBLANK(Governance_Clauses_by_Source!X209),0,$G209)</f>
        <v>0</v>
      </c>
      <c r="AB209" s="134">
        <f>IF(ISBLANK(Governance_Clauses_by_Source!Y209),0,$G209)</f>
        <v>0</v>
      </c>
      <c r="AC209" s="134">
        <f>IF(ISBLANK(Governance_Clauses_by_Source!Z209),0,$G209)</f>
        <v>0</v>
      </c>
      <c r="AD209" s="134">
        <f>IF(ISBLANK(Governance_Clauses_by_Source!AA209),0,$G209)</f>
        <v>0</v>
      </c>
      <c r="AE209" s="134">
        <f>IF(ISBLANK(Governance_Clauses_by_Source!AB209),0,$G209)</f>
        <v>0</v>
      </c>
      <c r="AF209" s="134">
        <f>IF(ISBLANK(Governance_Clauses_by_Source!AC209),0,$G209)</f>
        <v>0</v>
      </c>
      <c r="AG209" s="134">
        <f>IF(ISBLANK(Governance_Clauses_by_Source!AD209),0,$G209)</f>
        <v>0</v>
      </c>
      <c r="AH209" s="134">
        <f>IF(ISBLANK(Governance_Clauses_by_Source!AE209),0,$G209)</f>
        <v>0</v>
      </c>
      <c r="AI209" s="134">
        <f>IF(ISBLANK(Governance_Clauses_by_Source!AF209),0,$G209)</f>
        <v>0</v>
      </c>
      <c r="AJ209" s="134">
        <f>IF(ISBLANK(Governance_Clauses_by_Source!AG209),0,$G209)</f>
        <v>0</v>
      </c>
      <c r="AK209" s="134">
        <f>IF(ISBLANK(Governance_Clauses_by_Source!AH209),0,$G209)</f>
        <v>0</v>
      </c>
      <c r="AL209" s="134">
        <f>IF(ISBLANK(Governance_Clauses_by_Source!AI209),0,$G209)</f>
        <v>0</v>
      </c>
      <c r="AM209" s="134">
        <f>IF(ISBLANK(Governance_Clauses_by_Source!AJ209),0,$G209)</f>
        <v>0</v>
      </c>
      <c r="AN209" s="134">
        <f>IF(ISBLANK(Governance_Clauses_by_Source!AK209),0,$G209)</f>
        <v>0</v>
      </c>
      <c r="AO209" s="134">
        <f>IF(ISBLANK(Governance_Clauses_by_Source!AL209),0,$G209)</f>
        <v>0</v>
      </c>
      <c r="AP209" s="134">
        <f>IF(ISBLANK(Governance_Clauses_by_Source!AM209),0,$G209)</f>
        <v>0</v>
      </c>
      <c r="AQ209" s="134">
        <f>IF(ISBLANK(Governance_Clauses_by_Source!AN209),0,$G209)</f>
        <v>0</v>
      </c>
      <c r="AR209" s="134">
        <f>IF(ISBLANK(Governance_Clauses_by_Source!AO217),0,$G209)</f>
        <v>0.16901408450704225</v>
      </c>
      <c r="AS209" s="134">
        <f>IF(ISBLANK(Governance_Clauses_by_Source!AP209),0,$G209)</f>
        <v>0</v>
      </c>
      <c r="AT209" s="134">
        <f>IF(ISBLANK(Governance_Clauses_by_Source!AQ209),0,$G209)</f>
        <v>0</v>
      </c>
      <c r="AU209" s="134">
        <f>IF(ISBLANK(Governance_Clauses_by_Source!AR209),0,$G209)</f>
        <v>0</v>
      </c>
      <c r="AV209" s="134">
        <f>IF(ISBLANK(Governance_Clauses_by_Source!AS209),0,$G209)</f>
        <v>0</v>
      </c>
      <c r="AW209" s="134">
        <f>IF(ISBLANK(Governance_Clauses_by_Source!AT209),0,$G209)</f>
        <v>0</v>
      </c>
      <c r="AX209" s="134">
        <f>IF(ISBLANK(Governance_Clauses_by_Source!AU209),0,$G209)</f>
        <v>0</v>
      </c>
      <c r="AY209" s="134">
        <f>IF(ISBLANK(Governance_Clauses_by_Source!AV209),0,$G209)</f>
        <v>0</v>
      </c>
      <c r="AZ209" s="134">
        <f>IF(ISBLANK(Governance_Clauses_by_Source!AW209),0,$G209)</f>
        <v>0</v>
      </c>
      <c r="BA209" s="134">
        <f>IF(ISBLANK(Governance_Clauses_by_Source!AX209),0,$G209)</f>
        <v>0</v>
      </c>
      <c r="BB209" s="134">
        <f>IF(ISBLANK(Governance_Clauses_by_Source!AY209),0,$G209)</f>
        <v>0</v>
      </c>
      <c r="BC209" s="134">
        <f>IF(ISBLANK(Governance_Clauses_by_Source!AZ209),0,$G209)</f>
        <v>0</v>
      </c>
      <c r="BD209" s="134">
        <f>IF(ISBLANK(Governance_Clauses_by_Source!BA209),0,$G209)</f>
        <v>0</v>
      </c>
      <c r="BE209" s="134">
        <f>IF(ISBLANK(Governance_Clauses_by_Source!BB209),0,$G209)</f>
        <v>0</v>
      </c>
      <c r="BF209" s="134">
        <f>IF(ISBLANK(Governance_Clauses_by_Source!BC209),0,$G209)</f>
        <v>0</v>
      </c>
      <c r="BG209" s="134">
        <f>IF(ISBLANK(Governance_Clauses_by_Source!BD209),0,$G209)</f>
        <v>0</v>
      </c>
      <c r="BH209" s="134">
        <f>IF(ISBLANK(Governance_Clauses_by_Source!BE209),0,$G209)</f>
        <v>0</v>
      </c>
      <c r="BI209" s="134">
        <f>IF(ISBLANK(Governance_Clauses_by_Source!BF209),0,$G209)</f>
        <v>0</v>
      </c>
      <c r="BJ209" s="134">
        <f>IF(ISBLANK(Governance_Clauses_by_Source!BG209),0,$G209)</f>
        <v>0</v>
      </c>
      <c r="BK209" s="134">
        <f>IF(ISBLANK(Governance_Clauses_by_Source!BH209),0,$G209)</f>
        <v>0</v>
      </c>
      <c r="BL209" s="134">
        <f>IF(ISBLANK(Governance_Clauses_by_Source!BI209),0,$G209)</f>
        <v>0</v>
      </c>
      <c r="BM209" s="134">
        <f>IF(ISBLANK(Governance_Clauses_by_Source!BJ209),0,$G209)</f>
        <v>0</v>
      </c>
      <c r="BN209" s="134">
        <f>IF(ISBLANK(Governance_Clauses_by_Source!BK209),0,$G209)</f>
        <v>0</v>
      </c>
      <c r="BO209" s="134">
        <f>IF(ISBLANK(Governance_Clauses_by_Source!BL209),0,$G209)</f>
        <v>0</v>
      </c>
      <c r="BP209" s="134">
        <f>IF(ISBLANK(Governance_Clauses_by_Source!BM209),0,$G209)</f>
        <v>0</v>
      </c>
      <c r="BQ209" s="134">
        <f>IF(ISBLANK(Governance_Clauses_by_Source!BN209),0,$G209)</f>
        <v>0</v>
      </c>
      <c r="BR209" s="134">
        <f>IF(ISBLANK(Governance_Clauses_by_Source!BO209),0,$G209)</f>
        <v>0</v>
      </c>
      <c r="BS209" s="134">
        <f>IF(ISBLANK(Governance_Clauses_by_Source!BP209),0,$G209)</f>
        <v>0</v>
      </c>
      <c r="BT209" s="134">
        <f>IF(ISBLANK(Governance_Clauses_by_Source!BQ209),0,$G209)</f>
        <v>0</v>
      </c>
      <c r="BU209" s="134">
        <f>IF(ISBLANK(Governance_Clauses_by_Source!BR209),0,$G209)</f>
        <v>0</v>
      </c>
      <c r="BV209" s="134">
        <f>IF(ISBLANK(Governance_Clauses_by_Source!BS209),0,$G209)</f>
        <v>0</v>
      </c>
      <c r="BW209" s="134">
        <f>IF(ISBLANK(Governance_Clauses_by_Source!BT209),0,$G209)</f>
        <v>0</v>
      </c>
      <c r="BX209" s="134">
        <f>IF(ISBLANK(Governance_Clauses_by_Source!BU209),0,$G209)</f>
        <v>0</v>
      </c>
      <c r="BY209" s="134">
        <f>IF(ISBLANK(Governance_Clauses_by_Source!BV209),0,$G209)</f>
        <v>0</v>
      </c>
      <c r="BZ209" s="134">
        <f>IF(ISBLANK(Governance_Clauses_by_Source!BW209),0,$G209)</f>
        <v>0</v>
      </c>
      <c r="CA209" s="134">
        <f>IF(ISBLANK(Governance_Clauses_by_Source!BX209),0,$G209)</f>
        <v>0</v>
      </c>
      <c r="CB209" s="134">
        <f>IF(ISBLANK(Governance_Clauses_by_Source!BY209),0,$G209)</f>
        <v>0</v>
      </c>
      <c r="CC209" s="134">
        <f>IF(ISBLANK(Governance_Clauses_by_Source!BZ209),0,$G209)</f>
        <v>0</v>
      </c>
      <c r="CD209" s="134">
        <f>IF(ISBLANK(Governance_Clauses_by_Source!CA209),0,$G209)</f>
        <v>0</v>
      </c>
      <c r="CE209" s="134">
        <f>IF(ISBLANK(Governance_Clauses_by_Source!CB209),0,$G209)</f>
        <v>0</v>
      </c>
      <c r="CF209" s="134">
        <f>IF(ISBLANK(Governance_Clauses_by_Source!CC209),0,$G209)</f>
        <v>0</v>
      </c>
      <c r="CG209" s="134">
        <f>IF(ISBLANK(Governance_Clauses_by_Source!CD209),0,$G209)</f>
        <v>0</v>
      </c>
      <c r="CH209" s="134">
        <f>IF(ISBLANK(Governance_Clauses_by_Source!CE209),0,$G209)</f>
        <v>0</v>
      </c>
      <c r="CI209" s="134">
        <f>IF(ISBLANK(Governance_Clauses_by_Source!CF209),0,$G209)</f>
        <v>0</v>
      </c>
      <c r="CJ209" s="134">
        <f>IF(ISBLANK(Governance_Clauses_by_Source!CG209),0,$G209)</f>
        <v>0</v>
      </c>
      <c r="CK209" s="134">
        <f>IF(ISBLANK(Governance_Clauses_by_Source!CH209),0,$G209)</f>
        <v>0</v>
      </c>
      <c r="CL209" s="134">
        <f>IF(ISBLANK(Governance_Clauses_by_Source!CI209),0,$G209)</f>
        <v>0</v>
      </c>
      <c r="CM209" s="134">
        <f>IF(ISBLANK(Governance_Clauses_by_Source!CJ209),0,$G209)</f>
        <v>0</v>
      </c>
      <c r="CN209" s="134">
        <f>IF(ISBLANK(Governance_Clauses_by_Source!CK209),0,$G209)</f>
        <v>0</v>
      </c>
      <c r="CO209" s="134">
        <f>IF(ISBLANK(Governance_Clauses_by_Source!CL209),0,$G209)</f>
        <v>0</v>
      </c>
      <c r="CP209" s="134">
        <f>IF(ISBLANK(Governance_Clauses_by_Source!CM209),0,$G209)</f>
        <v>0</v>
      </c>
      <c r="CQ209" s="151">
        <f>IF(ISBLANK(Governance_Clauses_by_Source!CN209),0,$G209)</f>
        <v>0</v>
      </c>
    </row>
    <row r="210" spans="1:95">
      <c r="A210" s="2" t="s">
        <v>638</v>
      </c>
      <c r="B210" s="2" t="s">
        <v>645</v>
      </c>
      <c r="C210" s="2" t="s">
        <v>607</v>
      </c>
      <c r="D210" s="2" t="s">
        <v>638</v>
      </c>
      <c r="E210" s="2">
        <f t="shared" si="21"/>
        <v>2</v>
      </c>
      <c r="F210" s="2">
        <v>4</v>
      </c>
      <c r="G210" s="2">
        <f t="shared" si="25"/>
        <v>0.22535211267605634</v>
      </c>
      <c r="H210" s="3" t="s">
        <v>696</v>
      </c>
      <c r="I210" s="120">
        <f>IF(ISBLANK(Governance_Clauses_by_Source!F210),0,G210)</f>
        <v>0</v>
      </c>
      <c r="J210" s="134">
        <f>IF(ISBLANK(Governance_Clauses_by_Source!G210),0,$G210)</f>
        <v>0</v>
      </c>
      <c r="K210" s="134">
        <f>IF(ISBLANK(Governance_Clauses_by_Source!H210),0,$G210)</f>
        <v>0</v>
      </c>
      <c r="L210" s="134">
        <f>IF(ISBLANK(Governance_Clauses_by_Source!I210),0,$G210)</f>
        <v>0</v>
      </c>
      <c r="M210" s="134">
        <f>IF(ISBLANK(Governance_Clauses_by_Source!J210),0,$G210)</f>
        <v>0</v>
      </c>
      <c r="N210" s="134">
        <f>IF(ISBLANK(Governance_Clauses_by_Source!K210),0,$G210)</f>
        <v>0</v>
      </c>
      <c r="O210" s="134">
        <f>IF(ISBLANK(Governance_Clauses_by_Source!L210),0,$G210)</f>
        <v>0</v>
      </c>
      <c r="P210" s="134">
        <f>IF(ISBLANK(Governance_Clauses_by_Source!M210),0,$G210)</f>
        <v>0</v>
      </c>
      <c r="Q210" s="134">
        <f>IF(ISBLANK(Governance_Clauses_by_Source!N210),0,$G210)</f>
        <v>0</v>
      </c>
      <c r="R210" s="134">
        <f>IF(ISBLANK(Governance_Clauses_by_Source!O210),0,$G210)</f>
        <v>0</v>
      </c>
      <c r="S210" s="134">
        <f>IF(ISBLANK(Governance_Clauses_by_Source!P210),0,$G210)</f>
        <v>0</v>
      </c>
      <c r="T210" s="134">
        <f>IF(ISBLANK(Governance_Clauses_by_Source!Q210),0,$G210)</f>
        <v>0</v>
      </c>
      <c r="U210" s="134">
        <f>IF(ISBLANK(Governance_Clauses_by_Source!R210),0,$G210)</f>
        <v>0</v>
      </c>
      <c r="V210" s="134">
        <f>IF(ISBLANK(Governance_Clauses_by_Source!S210),0,$G210)</f>
        <v>0</v>
      </c>
      <c r="W210" s="134">
        <f>IF(ISBLANK(Governance_Clauses_by_Source!T210),0,$G210)</f>
        <v>0</v>
      </c>
      <c r="X210" s="134">
        <f>IF(ISBLANK(Governance_Clauses_by_Source!U210),0,$G210)</f>
        <v>0</v>
      </c>
      <c r="Y210" s="134">
        <f>IF(ISBLANK(Governance_Clauses_by_Source!V210),0,$G210)</f>
        <v>0</v>
      </c>
      <c r="Z210" s="134">
        <f>IF(ISBLANK(Governance_Clauses_by_Source!W210),0,$G210)</f>
        <v>0</v>
      </c>
      <c r="AA210" s="134">
        <f>IF(ISBLANK(Governance_Clauses_by_Source!X210),0,$G210)</f>
        <v>0</v>
      </c>
      <c r="AB210" s="134">
        <f>IF(ISBLANK(Governance_Clauses_by_Source!Y210),0,$G210)</f>
        <v>0</v>
      </c>
      <c r="AC210" s="134">
        <f>IF(ISBLANK(Governance_Clauses_by_Source!Z210),0,$G210)</f>
        <v>0</v>
      </c>
      <c r="AD210" s="134">
        <f>IF(ISBLANK(Governance_Clauses_by_Source!AA210),0,$G210)</f>
        <v>0</v>
      </c>
      <c r="AE210" s="134">
        <f>IF(ISBLANK(Governance_Clauses_by_Source!AB210),0,$G210)</f>
        <v>0</v>
      </c>
      <c r="AF210" s="134">
        <f>IF(ISBLANK(Governance_Clauses_by_Source!AC210),0,$G210)</f>
        <v>0</v>
      </c>
      <c r="AG210" s="134">
        <f>IF(ISBLANK(Governance_Clauses_by_Source!AD210),0,$G210)</f>
        <v>0</v>
      </c>
      <c r="AH210" s="134">
        <f>IF(ISBLANK(Governance_Clauses_by_Source!AE210),0,$G210)</f>
        <v>0</v>
      </c>
      <c r="AI210" s="134">
        <f>IF(ISBLANK(Governance_Clauses_by_Source!AF210),0,$G210)</f>
        <v>0</v>
      </c>
      <c r="AJ210" s="134">
        <f>IF(ISBLANK(Governance_Clauses_by_Source!AG210),0,$G210)</f>
        <v>0</v>
      </c>
      <c r="AK210" s="134">
        <f>IF(ISBLANK(Governance_Clauses_by_Source!AH210),0,$G210)</f>
        <v>0</v>
      </c>
      <c r="AL210" s="134">
        <f>IF(ISBLANK(Governance_Clauses_by_Source!AI210),0,$G210)</f>
        <v>0</v>
      </c>
      <c r="AM210" s="134">
        <f>IF(ISBLANK(Governance_Clauses_by_Source!AJ210),0,$G210)</f>
        <v>0</v>
      </c>
      <c r="AN210" s="134">
        <f>IF(ISBLANK(Governance_Clauses_by_Source!AK210),0,$G210)</f>
        <v>0</v>
      </c>
      <c r="AO210" s="134">
        <f>IF(ISBLANK(Governance_Clauses_by_Source!AL210),0,$G210)</f>
        <v>0</v>
      </c>
      <c r="AP210" s="134">
        <f>IF(ISBLANK(Governance_Clauses_by_Source!AM210),0,$G210)</f>
        <v>0</v>
      </c>
      <c r="AQ210" s="134">
        <f>IF(ISBLANK(Governance_Clauses_by_Source!AN210),0,$G210)</f>
        <v>0</v>
      </c>
      <c r="AR210" s="134">
        <f>IF(ISBLANK(Governance_Clauses_by_Source!AO210),0,$G210)</f>
        <v>0</v>
      </c>
      <c r="AS210" s="134">
        <f>IF(ISBLANK(Governance_Clauses_by_Source!AP210),0,$G210)</f>
        <v>0</v>
      </c>
      <c r="AT210" s="134">
        <f>IF(ISBLANK(Governance_Clauses_by_Source!AQ210),0,$G210)</f>
        <v>0</v>
      </c>
      <c r="AU210" s="134">
        <f>IF(ISBLANK(Governance_Clauses_by_Source!AR210),0,$G210)</f>
        <v>0</v>
      </c>
      <c r="AV210" s="134">
        <f>IF(ISBLANK(Governance_Clauses_by_Source!AS210),0,$G210)</f>
        <v>0</v>
      </c>
      <c r="AW210" s="134">
        <f>IF(ISBLANK(Governance_Clauses_by_Source!AT210),0,$G210)</f>
        <v>0</v>
      </c>
      <c r="AX210" s="134">
        <f>IF(ISBLANK(Governance_Clauses_by_Source!AU210),0,$G210)</f>
        <v>0</v>
      </c>
      <c r="AY210" s="134">
        <f>IF(ISBLANK(Governance_Clauses_by_Source!AV210),0,$G210)</f>
        <v>0</v>
      </c>
      <c r="AZ210" s="134">
        <f>IF(ISBLANK(Governance_Clauses_by_Source!AW210),0,$G210)</f>
        <v>0</v>
      </c>
      <c r="BA210" s="134">
        <f>IF(ISBLANK(Governance_Clauses_by_Source!AX210),0,$G210)</f>
        <v>0</v>
      </c>
      <c r="BB210" s="134">
        <f>IF(ISBLANK(Governance_Clauses_by_Source!AY210),0,$G210)</f>
        <v>0</v>
      </c>
      <c r="BC210" s="134">
        <f>IF(ISBLANK(Governance_Clauses_by_Source!AZ210),0,$G210)</f>
        <v>0</v>
      </c>
      <c r="BD210" s="134">
        <f>IF(ISBLANK(Governance_Clauses_by_Source!BA210),0,$G210)</f>
        <v>0</v>
      </c>
      <c r="BE210" s="134">
        <f>IF(ISBLANK(Governance_Clauses_by_Source!BB210),0,$G210)</f>
        <v>0</v>
      </c>
      <c r="BF210" s="134">
        <f>IF(ISBLANK(Governance_Clauses_by_Source!BC210),0,$G210)</f>
        <v>0</v>
      </c>
      <c r="BG210" s="134">
        <f>IF(ISBLANK(Governance_Clauses_by_Source!BD210),0,$G210)</f>
        <v>0</v>
      </c>
      <c r="BH210" s="134">
        <f>IF(ISBLANK(Governance_Clauses_by_Source!BE210),0,$G210)</f>
        <v>0</v>
      </c>
      <c r="BI210" s="134">
        <f>IF(ISBLANK(Governance_Clauses_by_Source!BF210),0,$G210)</f>
        <v>0</v>
      </c>
      <c r="BJ210" s="134">
        <f>IF(ISBLANK(Governance_Clauses_by_Source!BG210),0,$G210)</f>
        <v>0</v>
      </c>
      <c r="BK210" s="134">
        <f>IF(ISBLANK(Governance_Clauses_by_Source!BH210),0,$G210)</f>
        <v>0</v>
      </c>
      <c r="BL210" s="134">
        <f>IF(ISBLANK(Governance_Clauses_by_Source!BI210),0,$G210)</f>
        <v>0</v>
      </c>
      <c r="BM210" s="134">
        <f>IF(ISBLANK(Governance_Clauses_by_Source!BJ210),0,$G210)</f>
        <v>0</v>
      </c>
      <c r="BN210" s="134">
        <f>IF(ISBLANK(Governance_Clauses_by_Source!BK210),0,$G210)</f>
        <v>0</v>
      </c>
      <c r="BO210" s="134">
        <f>IF(ISBLANK(Governance_Clauses_by_Source!BL210),0,$G210)</f>
        <v>0</v>
      </c>
      <c r="BP210" s="134">
        <f>IF(ISBLANK(Governance_Clauses_by_Source!BM210),0,$G210)</f>
        <v>0</v>
      </c>
      <c r="BQ210" s="134">
        <f>IF(ISBLANK(Governance_Clauses_by_Source!BN210),0,$G210)</f>
        <v>0</v>
      </c>
      <c r="BR210" s="134">
        <f>IF(ISBLANK(Governance_Clauses_by_Source!BO210),0,$G210)</f>
        <v>0</v>
      </c>
      <c r="BS210" s="134">
        <f>IF(ISBLANK(Governance_Clauses_by_Source!BP210),0,$G210)</f>
        <v>0</v>
      </c>
      <c r="BT210" s="134">
        <f>IF(ISBLANK(Governance_Clauses_by_Source!BQ210),0,$G210)</f>
        <v>0</v>
      </c>
      <c r="BU210" s="134">
        <f>IF(ISBLANK(Governance_Clauses_by_Source!BR210),0,$G210)</f>
        <v>0</v>
      </c>
      <c r="BV210" s="134">
        <f>IF(ISBLANK(Governance_Clauses_by_Source!BS210),0,$G210)</f>
        <v>0</v>
      </c>
      <c r="BW210" s="134">
        <f>IF(ISBLANK(Governance_Clauses_by_Source!BT210),0,$G210)</f>
        <v>0</v>
      </c>
      <c r="BX210" s="134">
        <f>IF(ISBLANK(Governance_Clauses_by_Source!BU210),0,$G210)</f>
        <v>0</v>
      </c>
      <c r="BY210" s="134">
        <f>IF(ISBLANK(Governance_Clauses_by_Source!BV210),0,$G210)</f>
        <v>0</v>
      </c>
      <c r="BZ210" s="134">
        <f>IF(ISBLANK(Governance_Clauses_by_Source!BW210),0,$G210)</f>
        <v>0</v>
      </c>
      <c r="CA210" s="134">
        <f>IF(ISBLANK(Governance_Clauses_by_Source!BX210),0,$G210)</f>
        <v>0</v>
      </c>
      <c r="CB210" s="134">
        <f>IF(ISBLANK(Governance_Clauses_by_Source!BY210),0,$G210)*2*2</f>
        <v>0.90140845070422537</v>
      </c>
      <c r="CC210" s="134">
        <f>IF(ISBLANK(Governance_Clauses_by_Source!BZ210),0,$G210)</f>
        <v>0</v>
      </c>
      <c r="CD210" s="134">
        <f>IF(ISBLANK(Governance_Clauses_by_Source!CA210),0,$G210)</f>
        <v>0</v>
      </c>
      <c r="CE210" s="134">
        <f>IF(ISBLANK(Governance_Clauses_by_Source!CB210),0,$G210)*3*3</f>
        <v>2.028169014084507</v>
      </c>
      <c r="CF210" s="134">
        <f>IF(ISBLANK(Governance_Clauses_by_Source!CC210),0,$G210)</f>
        <v>0</v>
      </c>
      <c r="CG210" s="134">
        <f>IF(ISBLANK(Governance_Clauses_by_Source!CD210),0,$G210)</f>
        <v>0</v>
      </c>
      <c r="CH210" s="134">
        <f>IF(ISBLANK(Governance_Clauses_by_Source!CE210),0,$G210)</f>
        <v>0</v>
      </c>
      <c r="CI210" s="134">
        <f>IF(ISBLANK(Governance_Clauses_by_Source!CF210),0,$G210)</f>
        <v>0</v>
      </c>
      <c r="CJ210" s="134">
        <f>IF(ISBLANK(Governance_Clauses_by_Source!CG210),0,$G210)</f>
        <v>0</v>
      </c>
      <c r="CK210" s="134">
        <f>IF(ISBLANK(Governance_Clauses_by_Source!CH210),0,$G210)</f>
        <v>0</v>
      </c>
      <c r="CL210" s="134">
        <f>IF(ISBLANK(Governance_Clauses_by_Source!CI210),0,$G210)</f>
        <v>0</v>
      </c>
      <c r="CM210" s="134">
        <f>IF(ISBLANK(Governance_Clauses_by_Source!CJ210),0,$G210)</f>
        <v>0</v>
      </c>
      <c r="CN210" s="134">
        <f>IF(ISBLANK(Governance_Clauses_by_Source!CK210),0,$G210)</f>
        <v>0</v>
      </c>
      <c r="CO210" s="134">
        <f>IF(ISBLANK(Governance_Clauses_by_Source!CL210),0,$G210)</f>
        <v>0</v>
      </c>
      <c r="CP210" s="134">
        <f>IF(ISBLANK(Governance_Clauses_by_Source!CM210),0,$G210)</f>
        <v>0</v>
      </c>
      <c r="CQ210" s="151">
        <f>IF(ISBLANK(Governance_Clauses_by_Source!CN210),0,$G210)</f>
        <v>0</v>
      </c>
    </row>
    <row r="211" spans="1:95">
      <c r="A211" s="2" t="s">
        <v>638</v>
      </c>
      <c r="B211" s="2" t="s">
        <v>567</v>
      </c>
      <c r="C211" s="2" t="s">
        <v>273</v>
      </c>
      <c r="D211" s="2" t="s">
        <v>354</v>
      </c>
      <c r="E211" s="2">
        <f t="shared" si="21"/>
        <v>1</v>
      </c>
      <c r="F211" s="2">
        <v>4</v>
      </c>
      <c r="G211" s="2">
        <f t="shared" si="25"/>
        <v>0.22535211267605634</v>
      </c>
      <c r="H211" s="3" t="s">
        <v>639</v>
      </c>
      <c r="I211" s="120">
        <f>IF(ISBLANK(Governance_Clauses_by_Source!F211),0,G211)</f>
        <v>0</v>
      </c>
      <c r="J211" s="134">
        <f>IF(ISBLANK(Governance_Clauses_by_Source!G211),0,$G211)</f>
        <v>0</v>
      </c>
      <c r="K211" s="134">
        <f>IF(ISBLANK(Governance_Clauses_by_Source!H211),0,$G211)</f>
        <v>0</v>
      </c>
      <c r="L211" s="134">
        <f>IF(ISBLANK(Governance_Clauses_by_Source!I211),0,$G211)</f>
        <v>0</v>
      </c>
      <c r="M211" s="134">
        <f>IF(ISBLANK(Governance_Clauses_by_Source!J211),0,$G211)</f>
        <v>0</v>
      </c>
      <c r="N211" s="134">
        <f>IF(ISBLANK(Governance_Clauses_by_Source!K211),0,$G211)</f>
        <v>0</v>
      </c>
      <c r="O211" s="134">
        <f>IF(ISBLANK(Governance_Clauses_by_Source!L211),0,$G211)</f>
        <v>0</v>
      </c>
      <c r="P211" s="134">
        <f>IF(ISBLANK(Governance_Clauses_by_Source!M211),0,$G211)</f>
        <v>0</v>
      </c>
      <c r="Q211" s="134">
        <f>IF(ISBLANK(Governance_Clauses_by_Source!N211),0,$G211)</f>
        <v>0</v>
      </c>
      <c r="R211" s="134">
        <f>IF(ISBLANK(Governance_Clauses_by_Source!O211),0,$G211)</f>
        <v>0</v>
      </c>
      <c r="S211" s="134">
        <f>IF(ISBLANK(Governance_Clauses_by_Source!P211),0,$G211)</f>
        <v>0</v>
      </c>
      <c r="T211" s="134">
        <f>IF(ISBLANK(Governance_Clauses_by_Source!Q211),0,$G211)</f>
        <v>0</v>
      </c>
      <c r="U211" s="134">
        <f>IF(ISBLANK(Governance_Clauses_by_Source!R211),0,$G211)</f>
        <v>0</v>
      </c>
      <c r="V211" s="134">
        <f>IF(ISBLANK(Governance_Clauses_by_Source!S211),0,$G211)</f>
        <v>0</v>
      </c>
      <c r="W211" s="134">
        <f>IF(ISBLANK(Governance_Clauses_by_Source!T211),0,$G211)</f>
        <v>0</v>
      </c>
      <c r="X211" s="134">
        <f>IF(ISBLANK(Governance_Clauses_by_Source!U211),0,$G211)</f>
        <v>0</v>
      </c>
      <c r="Y211" s="134">
        <f>IF(ISBLANK(Governance_Clauses_by_Source!V211),0,$G211)</f>
        <v>0</v>
      </c>
      <c r="Z211" s="134">
        <f>IF(ISBLANK(Governance_Clauses_by_Source!W211),0,$G211)</f>
        <v>0</v>
      </c>
      <c r="AA211" s="134">
        <f>IF(ISBLANK(Governance_Clauses_by_Source!X211),0,$G211)</f>
        <v>0</v>
      </c>
      <c r="AB211" s="134">
        <f>IF(ISBLANK(Governance_Clauses_by_Source!Y211),0,$G211)</f>
        <v>0</v>
      </c>
      <c r="AC211" s="134">
        <f>IF(ISBLANK(Governance_Clauses_by_Source!Z211),0,$G211)</f>
        <v>0</v>
      </c>
      <c r="AD211" s="134">
        <f>IF(ISBLANK(Governance_Clauses_by_Source!AA211),0,$G211)</f>
        <v>0</v>
      </c>
      <c r="AE211" s="134">
        <f>IF(ISBLANK(Governance_Clauses_by_Source!AB211),0,$G211)</f>
        <v>0</v>
      </c>
      <c r="AF211" s="134">
        <f>IF(ISBLANK(Governance_Clauses_by_Source!AC211),0,$G211)</f>
        <v>0</v>
      </c>
      <c r="AG211" s="134">
        <f>IF(ISBLANK(Governance_Clauses_by_Source!AD211),0,$G211)</f>
        <v>0</v>
      </c>
      <c r="AH211" s="134">
        <f>IF(ISBLANK(Governance_Clauses_by_Source!AE211),0,$G211)</f>
        <v>0</v>
      </c>
      <c r="AI211" s="134">
        <f>IF(ISBLANK(Governance_Clauses_by_Source!AF211),0,$G211)</f>
        <v>0</v>
      </c>
      <c r="AJ211" s="134">
        <f>IF(ISBLANK(Governance_Clauses_by_Source!AG211),0,$G211)</f>
        <v>0</v>
      </c>
      <c r="AK211" s="134">
        <f>IF(ISBLANK(Governance_Clauses_by_Source!AH211),0,$G211)</f>
        <v>0</v>
      </c>
      <c r="AL211" s="134">
        <f>IF(ISBLANK(Governance_Clauses_by_Source!AI211),0,$G211)</f>
        <v>0</v>
      </c>
      <c r="AM211" s="134">
        <f>IF(ISBLANK(Governance_Clauses_by_Source!AJ211),0,$G211)</f>
        <v>0</v>
      </c>
      <c r="AN211" s="134">
        <f>IF(ISBLANK(Governance_Clauses_by_Source!AK211),0,$G211)</f>
        <v>0</v>
      </c>
      <c r="AO211" s="134">
        <f>IF(ISBLANK(Governance_Clauses_by_Source!AL211),0,$G211)</f>
        <v>0</v>
      </c>
      <c r="AP211" s="134">
        <f>IF(ISBLANK(Governance_Clauses_by_Source!AM211),0,$G211)</f>
        <v>0</v>
      </c>
      <c r="AQ211" s="134">
        <f>IF(ISBLANK(Governance_Clauses_by_Source!AN211),0,$G211)</f>
        <v>0</v>
      </c>
      <c r="AR211" s="134">
        <f>IF(ISBLANK(Governance_Clauses_by_Source!AO211),0,$G211)</f>
        <v>0</v>
      </c>
      <c r="AS211" s="134">
        <f>IF(ISBLANK(Governance_Clauses_by_Source!AP211),0,$G211)</f>
        <v>0</v>
      </c>
      <c r="AT211" s="134">
        <f>IF(ISBLANK(Governance_Clauses_by_Source!AQ211),0,$G211)</f>
        <v>0</v>
      </c>
      <c r="AU211" s="134">
        <f>IF(ISBLANK(Governance_Clauses_by_Source!AR211),0,$G211)</f>
        <v>0</v>
      </c>
      <c r="AV211" s="134">
        <f>IF(ISBLANK(Governance_Clauses_by_Source!AS211),0,$G211)</f>
        <v>0</v>
      </c>
      <c r="AW211" s="134">
        <f>IF(ISBLANK(Governance_Clauses_by_Source!AT211),0,$G211)</f>
        <v>0</v>
      </c>
      <c r="AX211" s="134">
        <f>IF(ISBLANK(Governance_Clauses_by_Source!AU211),0,$G211)</f>
        <v>0</v>
      </c>
      <c r="AY211" s="134">
        <f>IF(ISBLANK(Governance_Clauses_by_Source!AV211),0,$G211)</f>
        <v>0</v>
      </c>
      <c r="AZ211" s="134">
        <f>IF(ISBLANK(Governance_Clauses_by_Source!AW211),0,$G211)</f>
        <v>0</v>
      </c>
      <c r="BA211" s="134">
        <f>IF(ISBLANK(Governance_Clauses_by_Source!AX211),0,$G211)</f>
        <v>0</v>
      </c>
      <c r="BB211" s="134">
        <f>IF(ISBLANK(Governance_Clauses_by_Source!AY211),0,$G211)</f>
        <v>0</v>
      </c>
      <c r="BC211" s="134">
        <f>IF(ISBLANK(Governance_Clauses_by_Source!AZ211),0,$G211)</f>
        <v>0</v>
      </c>
      <c r="BD211" s="134">
        <f>IF(ISBLANK(Governance_Clauses_by_Source!BA211),0,$G211)</f>
        <v>0</v>
      </c>
      <c r="BE211" s="134">
        <f>IF(ISBLANK(Governance_Clauses_by_Source!BB211),0,$G211)</f>
        <v>0</v>
      </c>
      <c r="BF211" s="134">
        <f>IF(ISBLANK(Governance_Clauses_by_Source!BC211),0,$G211)</f>
        <v>0</v>
      </c>
      <c r="BG211" s="134">
        <f>IF(ISBLANK(Governance_Clauses_by_Source!BD211),0,$G211)</f>
        <v>0</v>
      </c>
      <c r="BH211" s="134">
        <f>IF(ISBLANK(Governance_Clauses_by_Source!BE211),0,$G211)</f>
        <v>0</v>
      </c>
      <c r="BI211" s="134">
        <f>IF(ISBLANK(Governance_Clauses_by_Source!BF211),0,$G211)</f>
        <v>0</v>
      </c>
      <c r="BJ211" s="134">
        <f>IF(ISBLANK(Governance_Clauses_by_Source!BG211),0,$G211)</f>
        <v>0</v>
      </c>
      <c r="BK211" s="134">
        <f>IF(ISBLANK(Governance_Clauses_by_Source!BH211),0,$G211)</f>
        <v>0</v>
      </c>
      <c r="BL211" s="134">
        <f>IF(ISBLANK(Governance_Clauses_by_Source!BI211),0,$G211)</f>
        <v>0</v>
      </c>
      <c r="BM211" s="134">
        <f>IF(ISBLANK(Governance_Clauses_by_Source!BJ211),0,$G211)</f>
        <v>0</v>
      </c>
      <c r="BN211" s="134">
        <f>IF(ISBLANK(Governance_Clauses_by_Source!BK211),0,$G211)</f>
        <v>0</v>
      </c>
      <c r="BO211" s="134">
        <f>IF(ISBLANK(Governance_Clauses_by_Source!BL211),0,$G211)</f>
        <v>0</v>
      </c>
      <c r="BP211" s="134">
        <f>IF(ISBLANK(Governance_Clauses_by_Source!BM211),0,$G211)</f>
        <v>0</v>
      </c>
      <c r="BQ211" s="134">
        <f>IF(ISBLANK(Governance_Clauses_by_Source!BN211),0,$G211)</f>
        <v>0</v>
      </c>
      <c r="BR211" s="134">
        <f>IF(ISBLANK(Governance_Clauses_by_Source!BO211),0,$G211)</f>
        <v>0</v>
      </c>
      <c r="BS211" s="134">
        <f>IF(ISBLANK(Governance_Clauses_by_Source!BP211),0,$G211)</f>
        <v>0</v>
      </c>
      <c r="BT211" s="134">
        <f>IF(ISBLANK(Governance_Clauses_by_Source!BQ211),0,$G211)</f>
        <v>0</v>
      </c>
      <c r="BU211" s="134">
        <f>IF(ISBLANK(Governance_Clauses_by_Source!BR211),0,$G211)</f>
        <v>0</v>
      </c>
      <c r="BV211" s="134">
        <f>IF(ISBLANK(Governance_Clauses_by_Source!BS211),0,$G211)</f>
        <v>0</v>
      </c>
      <c r="BW211" s="134">
        <f>IF(ISBLANK(Governance_Clauses_by_Source!BT211),0,$G211)</f>
        <v>0</v>
      </c>
      <c r="BX211" s="134">
        <f>IF(ISBLANK(Governance_Clauses_by_Source!BU211),0,$G211)</f>
        <v>0</v>
      </c>
      <c r="BY211" s="134">
        <f>IF(ISBLANK(Governance_Clauses_by_Source!BV211),0,$G211)</f>
        <v>0</v>
      </c>
      <c r="BZ211" s="134">
        <f>IF(ISBLANK(Governance_Clauses_by_Source!BW211),0,$G211)</f>
        <v>0</v>
      </c>
      <c r="CA211" s="134">
        <f>IF(ISBLANK(Governance_Clauses_by_Source!BX211),0,$G211)</f>
        <v>0</v>
      </c>
      <c r="CB211" s="134">
        <f>IF(ISBLANK(Governance_Clauses_by_Source!BY211),0,$G211)*3*3</f>
        <v>2.028169014084507</v>
      </c>
      <c r="CC211" s="134">
        <f>IF(ISBLANK(Governance_Clauses_by_Source!BZ211),0,$G211)</f>
        <v>0</v>
      </c>
      <c r="CD211" s="134">
        <f>IF(ISBLANK(Governance_Clauses_by_Source!CA211),0,$G211)</f>
        <v>0</v>
      </c>
      <c r="CE211" s="134">
        <f>IF(ISBLANK(Governance_Clauses_by_Source!CB211),0,$G211)</f>
        <v>0</v>
      </c>
      <c r="CF211" s="134">
        <f>IF(ISBLANK(Governance_Clauses_by_Source!CC211),0,$G211)</f>
        <v>0</v>
      </c>
      <c r="CG211" s="134">
        <f>IF(ISBLANK(Governance_Clauses_by_Source!CD211),0,$G211)</f>
        <v>0</v>
      </c>
      <c r="CH211" s="134">
        <f>IF(ISBLANK(Governance_Clauses_by_Source!CE211),0,$G211)</f>
        <v>0</v>
      </c>
      <c r="CI211" s="134">
        <f>IF(ISBLANK(Governance_Clauses_by_Source!CF211),0,$G211)</f>
        <v>0</v>
      </c>
      <c r="CJ211" s="134">
        <f>IF(ISBLANK(Governance_Clauses_by_Source!CG211),0,$G211)</f>
        <v>0</v>
      </c>
      <c r="CK211" s="134">
        <f>IF(ISBLANK(Governance_Clauses_by_Source!CH211),0,$G211)</f>
        <v>0</v>
      </c>
      <c r="CL211" s="134">
        <f>IF(ISBLANK(Governance_Clauses_by_Source!CI211),0,$G211)</f>
        <v>0</v>
      </c>
      <c r="CM211" s="134">
        <f>IF(ISBLANK(Governance_Clauses_by_Source!CJ211),0,$G211)</f>
        <v>0</v>
      </c>
      <c r="CN211" s="134">
        <f>IF(ISBLANK(Governance_Clauses_by_Source!CK211),0,$G211)</f>
        <v>0</v>
      </c>
      <c r="CO211" s="134">
        <f>IF(ISBLANK(Governance_Clauses_by_Source!CL211),0,$G211)</f>
        <v>0</v>
      </c>
      <c r="CP211" s="134">
        <f>IF(ISBLANK(Governance_Clauses_by_Source!CM211),0,$G211)</f>
        <v>0</v>
      </c>
      <c r="CQ211" s="151">
        <f>IF(ISBLANK(Governance_Clauses_by_Source!CN211),0,$G211)</f>
        <v>0</v>
      </c>
    </row>
    <row r="212" spans="1:95">
      <c r="A212" s="2" t="s">
        <v>638</v>
      </c>
      <c r="B212" s="2" t="s">
        <v>645</v>
      </c>
      <c r="C212" s="2" t="s">
        <v>607</v>
      </c>
      <c r="D212" s="2" t="s">
        <v>638</v>
      </c>
      <c r="E212" s="2">
        <f t="shared" si="21"/>
        <v>2</v>
      </c>
      <c r="F212" s="2">
        <v>5</v>
      </c>
      <c r="G212" s="2">
        <f t="shared" si="25"/>
        <v>0.28169014084507044</v>
      </c>
      <c r="H212" s="3" t="s">
        <v>717</v>
      </c>
      <c r="I212" s="120">
        <f>IF(ISBLANK(Governance_Clauses_by_Source!F212),0,G212)</f>
        <v>0</v>
      </c>
      <c r="J212" s="134">
        <f>IF(ISBLANK(Governance_Clauses_by_Source!G212),0,$G212)</f>
        <v>0</v>
      </c>
      <c r="K212" s="134">
        <f>IF(ISBLANK(Governance_Clauses_by_Source!H212),0,$G212)</f>
        <v>0</v>
      </c>
      <c r="L212" s="134">
        <f>IF(ISBLANK(Governance_Clauses_by_Source!I212),0,$G212)</f>
        <v>0</v>
      </c>
      <c r="M212" s="134">
        <f>IF(ISBLANK(Governance_Clauses_by_Source!J212),0,$G212)</f>
        <v>0</v>
      </c>
      <c r="N212" s="134">
        <f>IF(ISBLANK(Governance_Clauses_by_Source!K212),0,$G212)</f>
        <v>0</v>
      </c>
      <c r="O212" s="134">
        <f>IF(ISBLANK(Governance_Clauses_by_Source!L212),0,$G212)</f>
        <v>0</v>
      </c>
      <c r="P212" s="134">
        <f>IF(ISBLANK(Governance_Clauses_by_Source!M212),0,$G212)</f>
        <v>0</v>
      </c>
      <c r="Q212" s="134">
        <f>IF(ISBLANK(Governance_Clauses_by_Source!N212),0,$G212)</f>
        <v>0</v>
      </c>
      <c r="R212" s="134">
        <f>IF(ISBLANK(Governance_Clauses_by_Source!O212),0,$G212)</f>
        <v>0</v>
      </c>
      <c r="S212" s="134">
        <f>IF(ISBLANK(Governance_Clauses_by_Source!P212),0,$G212)</f>
        <v>0</v>
      </c>
      <c r="T212" s="134">
        <f>IF(ISBLANK(Governance_Clauses_by_Source!Q212),0,$G212)</f>
        <v>0</v>
      </c>
      <c r="U212" s="134">
        <f>IF(ISBLANK(Governance_Clauses_by_Source!R212),0,$G212)</f>
        <v>0</v>
      </c>
      <c r="V212" s="134">
        <f>IF(ISBLANK(Governance_Clauses_by_Source!S212),0,$G212)*4*4</f>
        <v>4.507042253521127</v>
      </c>
      <c r="W212" s="134">
        <f>IF(ISBLANK(Governance_Clauses_by_Source!T212),0,$G212)</f>
        <v>0</v>
      </c>
      <c r="X212" s="134">
        <f>IF(ISBLANK(Governance_Clauses_by_Source!U212),0,$G212)</f>
        <v>0</v>
      </c>
      <c r="Y212" s="134">
        <f>IF(ISBLANK(Governance_Clauses_by_Source!V212),0,$G212)</f>
        <v>0</v>
      </c>
      <c r="Z212" s="134">
        <f>IF(ISBLANK(Governance_Clauses_by_Source!W212),0,$G212)</f>
        <v>0</v>
      </c>
      <c r="AA212" s="134">
        <f>IF(ISBLANK(Governance_Clauses_by_Source!X212),0,$G212)</f>
        <v>0</v>
      </c>
      <c r="AB212" s="134">
        <f>IF(ISBLANK(Governance_Clauses_by_Source!Y212),0,$G212)</f>
        <v>0</v>
      </c>
      <c r="AC212" s="134">
        <f>IF(ISBLANK(Governance_Clauses_by_Source!Z212),0,$G212)</f>
        <v>0</v>
      </c>
      <c r="AD212" s="134">
        <f>IF(ISBLANK(Governance_Clauses_by_Source!AA212),0,$G212)</f>
        <v>0</v>
      </c>
      <c r="AE212" s="134">
        <f>IF(ISBLANK(Governance_Clauses_by_Source!AB212),0,$G212)</f>
        <v>0</v>
      </c>
      <c r="AF212" s="134">
        <f>IF(ISBLANK(Governance_Clauses_by_Source!AC212),0,$G212)</f>
        <v>0</v>
      </c>
      <c r="AG212" s="134">
        <f>IF(ISBLANK(Governance_Clauses_by_Source!AD212),0,$G212)</f>
        <v>0</v>
      </c>
      <c r="AH212" s="134">
        <f>IF(ISBLANK(Governance_Clauses_by_Source!AE212),0,$G212)</f>
        <v>0</v>
      </c>
      <c r="AI212" s="134">
        <f>IF(ISBLANK(Governance_Clauses_by_Source!AF212),0,$G212)</f>
        <v>0</v>
      </c>
      <c r="AJ212" s="134">
        <f>IF(ISBLANK(Governance_Clauses_by_Source!AG212),0,$G212)</f>
        <v>0</v>
      </c>
      <c r="AK212" s="134">
        <f>IF(ISBLANK(Governance_Clauses_by_Source!AH212),0,$G212)</f>
        <v>0</v>
      </c>
      <c r="AL212" s="134">
        <f>IF(ISBLANK(Governance_Clauses_by_Source!AI212),0,$G212)</f>
        <v>0</v>
      </c>
      <c r="AM212" s="134">
        <f>IF(ISBLANK(Governance_Clauses_by_Source!AJ212),0,$G212)</f>
        <v>0</v>
      </c>
      <c r="AN212" s="134">
        <f>IF(ISBLANK(Governance_Clauses_by_Source!AK212),0,$G212)</f>
        <v>0</v>
      </c>
      <c r="AO212" s="134">
        <f>IF(ISBLANK(Governance_Clauses_by_Source!AL212),0,$G212)</f>
        <v>0</v>
      </c>
      <c r="AP212" s="134">
        <f>IF(ISBLANK(Governance_Clauses_by_Source!AM212),0,$G212)</f>
        <v>0</v>
      </c>
      <c r="AQ212" s="134">
        <f>IF(ISBLANK(Governance_Clauses_by_Source!AN212),0,$G212)</f>
        <v>0</v>
      </c>
      <c r="AR212" s="134">
        <f>IF(ISBLANK(Governance_Clauses_by_Source!AO212),0,$G212)</f>
        <v>0</v>
      </c>
      <c r="AS212" s="134">
        <f>IF(ISBLANK(Governance_Clauses_by_Source!AP212),0,$G212)</f>
        <v>0</v>
      </c>
      <c r="AT212" s="134">
        <f>IF(ISBLANK(Governance_Clauses_by_Source!AQ212),0,$G212)</f>
        <v>0</v>
      </c>
      <c r="AU212" s="134">
        <f>IF(ISBLANK(Governance_Clauses_by_Source!AR212),0,$G212)</f>
        <v>0</v>
      </c>
      <c r="AV212" s="134">
        <f>IF(ISBLANK(Governance_Clauses_by_Source!AS212),0,$G212)</f>
        <v>0</v>
      </c>
      <c r="AW212" s="134">
        <f>IF(ISBLANK(Governance_Clauses_by_Source!AT212),0,$G212)</f>
        <v>0</v>
      </c>
      <c r="AX212" s="134">
        <f>IF(ISBLANK(Governance_Clauses_by_Source!AU212),0,$G212)</f>
        <v>0</v>
      </c>
      <c r="AY212" s="134">
        <f>IF(ISBLANK(Governance_Clauses_by_Source!AV212),0,$G212)</f>
        <v>0</v>
      </c>
      <c r="AZ212" s="134">
        <f>IF(ISBLANK(Governance_Clauses_by_Source!AW212),0,$G212)</f>
        <v>0</v>
      </c>
      <c r="BA212" s="134">
        <f>IF(ISBLANK(Governance_Clauses_by_Source!AX212),0,$G212)</f>
        <v>0</v>
      </c>
      <c r="BB212" s="134">
        <f>IF(ISBLANK(Governance_Clauses_by_Source!AY212),0,$G212)</f>
        <v>0</v>
      </c>
      <c r="BC212" s="134">
        <f>IF(ISBLANK(Governance_Clauses_by_Source!AZ212),0,$G212)</f>
        <v>0</v>
      </c>
      <c r="BD212" s="134">
        <f>IF(ISBLANK(Governance_Clauses_by_Source!BA212),0,$G212)</f>
        <v>0</v>
      </c>
      <c r="BE212" s="134">
        <f>IF(ISBLANK(Governance_Clauses_by_Source!BB212),0,$G212)</f>
        <v>0</v>
      </c>
      <c r="BF212" s="134">
        <f>IF(ISBLANK(Governance_Clauses_by_Source!BC212),0,$G212)</f>
        <v>0</v>
      </c>
      <c r="BG212" s="134">
        <f>IF(ISBLANK(Governance_Clauses_by_Source!BD212),0,$G212)</f>
        <v>0</v>
      </c>
      <c r="BH212" s="134">
        <f>IF(ISBLANK(Governance_Clauses_by_Source!BE212),0,$G212)</f>
        <v>0</v>
      </c>
      <c r="BI212" s="134">
        <f>IF(ISBLANK(Governance_Clauses_by_Source!BF212),0,$G212)</f>
        <v>0</v>
      </c>
      <c r="BJ212" s="134">
        <f>IF(ISBLANK(Governance_Clauses_by_Source!BG212),0,$G212)</f>
        <v>0</v>
      </c>
      <c r="BK212" s="134">
        <f>IF(ISBLANK(Governance_Clauses_by_Source!BH212),0,$G212)</f>
        <v>0</v>
      </c>
      <c r="BL212" s="134">
        <f>IF(ISBLANK(Governance_Clauses_by_Source!BI212),0,$G212)</f>
        <v>0</v>
      </c>
      <c r="BM212" s="134">
        <f>IF(ISBLANK(Governance_Clauses_by_Source!BJ212),0,$G212)</f>
        <v>0</v>
      </c>
      <c r="BN212" s="134">
        <f>IF(ISBLANK(Governance_Clauses_by_Source!BK212),0,$G212)</f>
        <v>0</v>
      </c>
      <c r="BO212" s="134">
        <f>IF(ISBLANK(Governance_Clauses_by_Source!BL212),0,$G212)</f>
        <v>0</v>
      </c>
      <c r="BP212" s="134">
        <f>IF(ISBLANK(Governance_Clauses_by_Source!BM212),0,$G212)</f>
        <v>0</v>
      </c>
      <c r="BQ212" s="134">
        <f>IF(ISBLANK(Governance_Clauses_by_Source!BN212),0,$G212)</f>
        <v>0</v>
      </c>
      <c r="BR212" s="134">
        <f>IF(ISBLANK(Governance_Clauses_by_Source!BO212),0,$G212)</f>
        <v>0</v>
      </c>
      <c r="BS212" s="134">
        <f>IF(ISBLANK(Governance_Clauses_by_Source!BP212),0,$G212)</f>
        <v>0</v>
      </c>
      <c r="BT212" s="134">
        <f>IF(ISBLANK(Governance_Clauses_by_Source!BQ212),0,$G212)</f>
        <v>0</v>
      </c>
      <c r="BU212" s="134">
        <f>IF(ISBLANK(Governance_Clauses_by_Source!BR212),0,$G212)</f>
        <v>0</v>
      </c>
      <c r="BV212" s="134">
        <f>IF(ISBLANK(Governance_Clauses_by_Source!BS212),0,$G212)</f>
        <v>0</v>
      </c>
      <c r="BW212" s="134">
        <f>IF(ISBLANK(Governance_Clauses_by_Source!BT212),0,$G212)</f>
        <v>0</v>
      </c>
      <c r="BX212" s="134">
        <f>IF(ISBLANK(Governance_Clauses_by_Source!BU212),0,$G212)</f>
        <v>0</v>
      </c>
      <c r="BY212" s="134">
        <f>IF(ISBLANK(Governance_Clauses_by_Source!BV212),0,$G212)</f>
        <v>0</v>
      </c>
      <c r="BZ212" s="134">
        <f>IF(ISBLANK(Governance_Clauses_by_Source!BW212),0,$G212)</f>
        <v>0</v>
      </c>
      <c r="CA212" s="134">
        <f>IF(ISBLANK(Governance_Clauses_by_Source!BX212),0,$G212)</f>
        <v>0</v>
      </c>
      <c r="CB212" s="134">
        <f>IF(ISBLANK(Governance_Clauses_by_Source!BY212),0,$G212)*3*3</f>
        <v>2.535211267605634</v>
      </c>
      <c r="CC212" s="134">
        <f>IF(ISBLANK(Governance_Clauses_by_Source!BZ212),0,$G212)</f>
        <v>0</v>
      </c>
      <c r="CD212" s="134">
        <f>IF(ISBLANK(Governance_Clauses_by_Source!CA212),0,$G212)</f>
        <v>0</v>
      </c>
      <c r="CE212" s="134">
        <f>IF(ISBLANK(Governance_Clauses_by_Source!CB212),0,$G212)</f>
        <v>0</v>
      </c>
      <c r="CF212" s="134">
        <f>IF(ISBLANK(Governance_Clauses_by_Source!CC212),0,$G212)</f>
        <v>0</v>
      </c>
      <c r="CG212" s="134">
        <f>IF(ISBLANK(Governance_Clauses_by_Source!CD212),0,$G212)</f>
        <v>0</v>
      </c>
      <c r="CH212" s="134">
        <f>IF(ISBLANK(Governance_Clauses_by_Source!CE212),0,$G212)</f>
        <v>0</v>
      </c>
      <c r="CI212" s="134">
        <f>IF(ISBLANK(Governance_Clauses_by_Source!CF212),0,$G212)</f>
        <v>0</v>
      </c>
      <c r="CJ212" s="134">
        <f>IF(ISBLANK(Governance_Clauses_by_Source!CG212),0,$G212)</f>
        <v>0</v>
      </c>
      <c r="CK212" s="134">
        <f>IF(ISBLANK(Governance_Clauses_by_Source!CH212),0,$G212)</f>
        <v>0</v>
      </c>
      <c r="CL212" s="134">
        <f>IF(ISBLANK(Governance_Clauses_by_Source!CI212),0,$G212)</f>
        <v>0</v>
      </c>
      <c r="CM212" s="134">
        <f>IF(ISBLANK(Governance_Clauses_by_Source!CJ212),0,$G212)</f>
        <v>0</v>
      </c>
      <c r="CN212" s="134">
        <f>IF(ISBLANK(Governance_Clauses_by_Source!CK212),0,$G212)</f>
        <v>0</v>
      </c>
      <c r="CO212" s="134">
        <f>IF(ISBLANK(Governance_Clauses_by_Source!CL212),0,$G212)</f>
        <v>0</v>
      </c>
      <c r="CP212" s="134">
        <f>IF(ISBLANK(Governance_Clauses_by_Source!CM212),0,$G212)</f>
        <v>0</v>
      </c>
      <c r="CQ212" s="151">
        <f>IF(ISBLANK(Governance_Clauses_by_Source!CN212),0,$G212)</f>
        <v>0</v>
      </c>
    </row>
    <row r="213" spans="1:95">
      <c r="A213" s="2" t="s">
        <v>638</v>
      </c>
      <c r="B213" s="2" t="s">
        <v>645</v>
      </c>
      <c r="C213" s="2" t="s">
        <v>607</v>
      </c>
      <c r="D213" s="2" t="s">
        <v>638</v>
      </c>
      <c r="E213" s="2">
        <f t="shared" si="21"/>
        <v>1</v>
      </c>
      <c r="F213" s="2">
        <v>4</v>
      </c>
      <c r="G213" s="2">
        <f t="shared" si="25"/>
        <v>0.22535211267605634</v>
      </c>
      <c r="H213" s="3" t="s">
        <v>715</v>
      </c>
      <c r="I213" s="120">
        <f>IF(ISBLANK(Governance_Clauses_by_Source!F213),0,G213)</f>
        <v>0</v>
      </c>
      <c r="J213" s="134">
        <f>IF(ISBLANK(Governance_Clauses_by_Source!G213),0,$G213)</f>
        <v>0</v>
      </c>
      <c r="K213" s="134">
        <f>IF(ISBLANK(Governance_Clauses_by_Source!H213),0,$G213)</f>
        <v>0</v>
      </c>
      <c r="L213" s="134">
        <f>IF(ISBLANK(Governance_Clauses_by_Source!I213),0,$G213)</f>
        <v>0</v>
      </c>
      <c r="M213" s="134">
        <f>IF(ISBLANK(Governance_Clauses_by_Source!J213),0,$G213)</f>
        <v>0</v>
      </c>
      <c r="N213" s="134">
        <f>IF(ISBLANK(Governance_Clauses_by_Source!K213),0,$G213)</f>
        <v>0</v>
      </c>
      <c r="O213" s="134">
        <f>IF(ISBLANK(Governance_Clauses_by_Source!L213),0,$G213)</f>
        <v>0</v>
      </c>
      <c r="P213" s="134">
        <f>IF(ISBLANK(Governance_Clauses_by_Source!M213),0,$G213)</f>
        <v>0</v>
      </c>
      <c r="Q213" s="134">
        <f>IF(ISBLANK(Governance_Clauses_by_Source!N213),0,$G213)</f>
        <v>0</v>
      </c>
      <c r="R213" s="134">
        <f>IF(ISBLANK(Governance_Clauses_by_Source!O213),0,$G213)</f>
        <v>0</v>
      </c>
      <c r="S213" s="134">
        <f>IF(ISBLANK(Governance_Clauses_by_Source!P213),0,$G213)</f>
        <v>0</v>
      </c>
      <c r="T213" s="134">
        <f>IF(ISBLANK(Governance_Clauses_by_Source!Q213),0,$G213)</f>
        <v>0</v>
      </c>
      <c r="U213" s="134">
        <f>IF(ISBLANK(Governance_Clauses_by_Source!R213),0,$G213)</f>
        <v>0</v>
      </c>
      <c r="V213" s="134">
        <f>IF(ISBLANK(Governance_Clauses_by_Source!S213),0,$G213)</f>
        <v>0</v>
      </c>
      <c r="W213" s="134">
        <f>IF(ISBLANK(Governance_Clauses_by_Source!T213),0,$G213)</f>
        <v>0</v>
      </c>
      <c r="X213" s="134">
        <f>IF(ISBLANK(Governance_Clauses_by_Source!U213),0,$G213)</f>
        <v>0</v>
      </c>
      <c r="Y213" s="134">
        <f>IF(ISBLANK(Governance_Clauses_by_Source!V213),0,$G213)</f>
        <v>0</v>
      </c>
      <c r="Z213" s="134">
        <f>IF(ISBLANK(Governance_Clauses_by_Source!W213),0,$G213)</f>
        <v>0</v>
      </c>
      <c r="AA213" s="134">
        <f>IF(ISBLANK(Governance_Clauses_by_Source!X213),0,$G213)</f>
        <v>0</v>
      </c>
      <c r="AB213" s="134">
        <f>IF(ISBLANK(Governance_Clauses_by_Source!Y213),0,$G213)</f>
        <v>0</v>
      </c>
      <c r="AC213" s="134">
        <f>IF(ISBLANK(Governance_Clauses_by_Source!Z213),0,$G213)</f>
        <v>0</v>
      </c>
      <c r="AD213" s="134">
        <f>IF(ISBLANK(Governance_Clauses_by_Source!AA213),0,$G213)</f>
        <v>0</v>
      </c>
      <c r="AE213" s="134">
        <f>IF(ISBLANK(Governance_Clauses_by_Source!AB213),0,$G213)</f>
        <v>0</v>
      </c>
      <c r="AF213" s="134">
        <f>IF(ISBLANK(Governance_Clauses_by_Source!AC213),0,$G213)</f>
        <v>0</v>
      </c>
      <c r="AG213" s="134">
        <f>IF(ISBLANK(Governance_Clauses_by_Source!AD213),0,$G213)</f>
        <v>0</v>
      </c>
      <c r="AH213" s="134">
        <f>IF(ISBLANK(Governance_Clauses_by_Source!AE213),0,$G213)</f>
        <v>0</v>
      </c>
      <c r="AI213" s="134">
        <f>IF(ISBLANK(Governance_Clauses_by_Source!AF213),0,$G213)</f>
        <v>0</v>
      </c>
      <c r="AJ213" s="134">
        <f>IF(ISBLANK(Governance_Clauses_by_Source!AG213),0,$G213)</f>
        <v>0</v>
      </c>
      <c r="AK213" s="134">
        <f>IF(ISBLANK(Governance_Clauses_by_Source!AH213),0,$G213)</f>
        <v>0</v>
      </c>
      <c r="AL213" s="134">
        <f>IF(ISBLANK(Governance_Clauses_by_Source!AI213),0,$G213)</f>
        <v>0</v>
      </c>
      <c r="AM213" s="134">
        <f>IF(ISBLANK(Governance_Clauses_by_Source!AJ213),0,$G213)</f>
        <v>0</v>
      </c>
      <c r="AN213" s="134">
        <f>IF(ISBLANK(Governance_Clauses_by_Source!AK213),0,$G213)</f>
        <v>0</v>
      </c>
      <c r="AO213" s="134">
        <f>IF(ISBLANK(Governance_Clauses_by_Source!AL213),0,$G213)</f>
        <v>0</v>
      </c>
      <c r="AP213" s="134">
        <f>IF(ISBLANK(Governance_Clauses_by_Source!AM213),0,$G213)</f>
        <v>0</v>
      </c>
      <c r="AQ213" s="134">
        <f>IF(ISBLANK(Governance_Clauses_by_Source!AN213),0,$G213)</f>
        <v>0</v>
      </c>
      <c r="AR213" s="134">
        <f>IF(ISBLANK(Governance_Clauses_by_Source!AO213),0,$G213)</f>
        <v>0</v>
      </c>
      <c r="AS213" s="134">
        <f>IF(ISBLANK(Governance_Clauses_by_Source!AP213),0,$G213)</f>
        <v>0</v>
      </c>
      <c r="AT213" s="134">
        <f>IF(ISBLANK(Governance_Clauses_by_Source!AQ213),0,$G213)</f>
        <v>0</v>
      </c>
      <c r="AU213" s="134">
        <f>IF(ISBLANK(Governance_Clauses_by_Source!AR213),0,$G213)</f>
        <v>0</v>
      </c>
      <c r="AV213" s="134">
        <f>IF(ISBLANK(Governance_Clauses_by_Source!AS213),0,$G213)</f>
        <v>0</v>
      </c>
      <c r="AW213" s="134">
        <f>IF(ISBLANK(Governance_Clauses_by_Source!AT213),0,$G213)</f>
        <v>0</v>
      </c>
      <c r="AX213" s="134">
        <f>IF(ISBLANK(Governance_Clauses_by_Source!AU213),0,$G213)</f>
        <v>0</v>
      </c>
      <c r="AY213" s="134">
        <f>IF(ISBLANK(Governance_Clauses_by_Source!AV213),0,$G213)</f>
        <v>0</v>
      </c>
      <c r="AZ213" s="134">
        <f>IF(ISBLANK(Governance_Clauses_by_Source!AW213),0,$G213)</f>
        <v>0</v>
      </c>
      <c r="BA213" s="134">
        <f>IF(ISBLANK(Governance_Clauses_by_Source!AX213),0,$G213)</f>
        <v>0</v>
      </c>
      <c r="BB213" s="134">
        <f>IF(ISBLANK(Governance_Clauses_by_Source!AY213),0,$G213)</f>
        <v>0</v>
      </c>
      <c r="BC213" s="134">
        <f>IF(ISBLANK(Governance_Clauses_by_Source!AZ213),0,$G213)</f>
        <v>0</v>
      </c>
      <c r="BD213" s="134">
        <f>IF(ISBLANK(Governance_Clauses_by_Source!BA213),0,$G213)</f>
        <v>0</v>
      </c>
      <c r="BE213" s="134">
        <f>IF(ISBLANK(Governance_Clauses_by_Source!BB213),0,$G213)</f>
        <v>0</v>
      </c>
      <c r="BF213" s="134">
        <f>IF(ISBLANK(Governance_Clauses_by_Source!BC213),0,$G213)</f>
        <v>0</v>
      </c>
      <c r="BG213" s="134">
        <f>IF(ISBLANK(Governance_Clauses_by_Source!BD213),0,$G213)</f>
        <v>0</v>
      </c>
      <c r="BH213" s="134">
        <f>IF(ISBLANK(Governance_Clauses_by_Source!BE213),0,$G213)</f>
        <v>0</v>
      </c>
      <c r="BI213" s="134">
        <f>IF(ISBLANK(Governance_Clauses_by_Source!BF213),0,$G213)</f>
        <v>0</v>
      </c>
      <c r="BJ213" s="134">
        <f>IF(ISBLANK(Governance_Clauses_by_Source!BG213),0,$G213)</f>
        <v>0</v>
      </c>
      <c r="BK213" s="134">
        <f>IF(ISBLANK(Governance_Clauses_by_Source!BH213),0,$G213)</f>
        <v>0</v>
      </c>
      <c r="BL213" s="134">
        <f>IF(ISBLANK(Governance_Clauses_by_Source!BI213),0,$G213)</f>
        <v>0</v>
      </c>
      <c r="BM213" s="134">
        <f>IF(ISBLANK(Governance_Clauses_by_Source!BJ213),0,$G213)</f>
        <v>0</v>
      </c>
      <c r="BN213" s="134">
        <f>IF(ISBLANK(Governance_Clauses_by_Source!BK213),0,$G213)</f>
        <v>0</v>
      </c>
      <c r="BO213" s="134">
        <f>IF(ISBLANK(Governance_Clauses_by_Source!BL213),0,$G213)</f>
        <v>0</v>
      </c>
      <c r="BP213" s="134">
        <f>IF(ISBLANK(Governance_Clauses_by_Source!BM213),0,$G213)</f>
        <v>0</v>
      </c>
      <c r="BQ213" s="134">
        <f>IF(ISBLANK(Governance_Clauses_by_Source!BN213),0,$G213)</f>
        <v>0</v>
      </c>
      <c r="BR213" s="134">
        <f>IF(ISBLANK(Governance_Clauses_by_Source!BO213),0,$G213)</f>
        <v>0</v>
      </c>
      <c r="BS213" s="134">
        <f>IF(ISBLANK(Governance_Clauses_by_Source!BP213),0,$G213)</f>
        <v>0</v>
      </c>
      <c r="BT213" s="134">
        <f>IF(ISBLANK(Governance_Clauses_by_Source!BQ213),0,$G213)</f>
        <v>0</v>
      </c>
      <c r="BU213" s="134">
        <f>IF(ISBLANK(Governance_Clauses_by_Source!BR213),0,$G213)</f>
        <v>0</v>
      </c>
      <c r="BV213" s="134">
        <f>IF(ISBLANK(Governance_Clauses_by_Source!BS213),0,$G213)</f>
        <v>0</v>
      </c>
      <c r="BW213" s="134">
        <f>IF(ISBLANK(Governance_Clauses_by_Source!BT213),0,$G213)</f>
        <v>0</v>
      </c>
      <c r="BX213" s="134">
        <f>IF(ISBLANK(Governance_Clauses_by_Source!BU213),0,$G213)</f>
        <v>0</v>
      </c>
      <c r="BY213" s="134">
        <f>IF(ISBLANK(Governance_Clauses_by_Source!BV213),0,$G213)</f>
        <v>0</v>
      </c>
      <c r="BZ213" s="134">
        <f>IF(ISBLANK(Governance_Clauses_by_Source!BW213),0,$G213)</f>
        <v>0</v>
      </c>
      <c r="CA213" s="134">
        <f>IF(ISBLANK(Governance_Clauses_by_Source!BX213),0,$G213)</f>
        <v>0</v>
      </c>
      <c r="CB213" s="134">
        <f>IF(ISBLANK(Governance_Clauses_by_Source!BY213),0,$G213)*2*2</f>
        <v>0.90140845070422537</v>
      </c>
      <c r="CC213" s="134">
        <f>IF(ISBLANK(Governance_Clauses_by_Source!BZ213),0,$G213)</f>
        <v>0</v>
      </c>
      <c r="CD213" s="134">
        <f>IF(ISBLANK(Governance_Clauses_by_Source!CA213),0,$G213)</f>
        <v>0</v>
      </c>
      <c r="CE213" s="134">
        <f>IF(ISBLANK(Governance_Clauses_by_Source!CB213),0,$G213)</f>
        <v>0</v>
      </c>
      <c r="CF213" s="134">
        <f>IF(ISBLANK(Governance_Clauses_by_Source!CC213),0,$G213)</f>
        <v>0</v>
      </c>
      <c r="CG213" s="134">
        <f>IF(ISBLANK(Governance_Clauses_by_Source!CD213),0,$G213)</f>
        <v>0</v>
      </c>
      <c r="CH213" s="134">
        <f>IF(ISBLANK(Governance_Clauses_by_Source!CE213),0,$G213)</f>
        <v>0</v>
      </c>
      <c r="CI213" s="134">
        <f>IF(ISBLANK(Governance_Clauses_by_Source!CF213),0,$G213)</f>
        <v>0</v>
      </c>
      <c r="CJ213" s="134">
        <f>IF(ISBLANK(Governance_Clauses_by_Source!CG213),0,$G213)</f>
        <v>0</v>
      </c>
      <c r="CK213" s="134">
        <f>IF(ISBLANK(Governance_Clauses_by_Source!CH213),0,$G213)</f>
        <v>0</v>
      </c>
      <c r="CL213" s="134">
        <f>IF(ISBLANK(Governance_Clauses_by_Source!CI213),0,$G213)</f>
        <v>0</v>
      </c>
      <c r="CM213" s="134">
        <f>IF(ISBLANK(Governance_Clauses_by_Source!CJ213),0,$G213)</f>
        <v>0</v>
      </c>
      <c r="CN213" s="134">
        <f>IF(ISBLANK(Governance_Clauses_by_Source!CK213),0,$G213)</f>
        <v>0</v>
      </c>
      <c r="CO213" s="134">
        <f>IF(ISBLANK(Governance_Clauses_by_Source!CL213),0,$G213)</f>
        <v>0</v>
      </c>
      <c r="CP213" s="134">
        <f>IF(ISBLANK(Governance_Clauses_by_Source!CM213),0,$G213)</f>
        <v>0</v>
      </c>
      <c r="CQ213" s="151">
        <f>IF(ISBLANK(Governance_Clauses_by_Source!CN213),0,$G213)</f>
        <v>0</v>
      </c>
    </row>
    <row r="214" spans="1:95">
      <c r="A214" s="2" t="s">
        <v>638</v>
      </c>
      <c r="B214" s="2" t="s">
        <v>645</v>
      </c>
      <c r="C214" s="2" t="s">
        <v>273</v>
      </c>
      <c r="D214" s="2" t="s">
        <v>638</v>
      </c>
      <c r="E214" s="2">
        <f t="shared" si="21"/>
        <v>1</v>
      </c>
      <c r="F214" s="2">
        <v>4</v>
      </c>
      <c r="G214" s="2">
        <f t="shared" si="25"/>
        <v>0.22535211267605634</v>
      </c>
      <c r="H214" s="3" t="s">
        <v>649</v>
      </c>
      <c r="I214" s="120">
        <f>IF(ISBLANK(Governance_Clauses_by_Source!F214),0,G214)</f>
        <v>0</v>
      </c>
      <c r="J214" s="134">
        <f>IF(ISBLANK(Governance_Clauses_by_Source!G214),0,$G214)</f>
        <v>0</v>
      </c>
      <c r="K214" s="134">
        <f>IF(ISBLANK(Governance_Clauses_by_Source!H214),0,$G214)</f>
        <v>0</v>
      </c>
      <c r="L214" s="134">
        <f>IF(ISBLANK(Governance_Clauses_by_Source!I214),0,$G214)</f>
        <v>0</v>
      </c>
      <c r="M214" s="134">
        <f>IF(ISBLANK(Governance_Clauses_by_Source!J214),0,$G214)</f>
        <v>0</v>
      </c>
      <c r="N214" s="134">
        <f>IF(ISBLANK(Governance_Clauses_by_Source!K214),0,$G214)</f>
        <v>0</v>
      </c>
      <c r="O214" s="134">
        <f>IF(ISBLANK(Governance_Clauses_by_Source!L214),0,$G214)</f>
        <v>0</v>
      </c>
      <c r="P214" s="134">
        <f>IF(ISBLANK(Governance_Clauses_by_Source!M214),0,$G214)</f>
        <v>0</v>
      </c>
      <c r="Q214" s="134">
        <f>IF(ISBLANK(Governance_Clauses_by_Source!N214),0,$G214)</f>
        <v>0</v>
      </c>
      <c r="R214" s="134">
        <f>IF(ISBLANK(Governance_Clauses_by_Source!O214),0,$G214)</f>
        <v>0</v>
      </c>
      <c r="S214" s="134">
        <f>IF(ISBLANK(Governance_Clauses_by_Source!P214),0,$G214)</f>
        <v>0</v>
      </c>
      <c r="T214" s="134">
        <f>IF(ISBLANK(Governance_Clauses_by_Source!Q214),0,$G214)</f>
        <v>0</v>
      </c>
      <c r="U214" s="134">
        <f>IF(ISBLANK(Governance_Clauses_by_Source!R214),0,$G214)</f>
        <v>0</v>
      </c>
      <c r="V214" s="134">
        <f>IF(ISBLANK(Governance_Clauses_by_Source!S214),0,$G214)</f>
        <v>0</v>
      </c>
      <c r="W214" s="134">
        <f>IF(ISBLANK(Governance_Clauses_by_Source!T214),0,$G214)</f>
        <v>0</v>
      </c>
      <c r="X214" s="134">
        <f>IF(ISBLANK(Governance_Clauses_by_Source!U214),0,$G214)</f>
        <v>0</v>
      </c>
      <c r="Y214" s="134">
        <f>IF(ISBLANK(Governance_Clauses_by_Source!V214),0,$G214)</f>
        <v>0</v>
      </c>
      <c r="Z214" s="134">
        <f>IF(ISBLANK(Governance_Clauses_by_Source!W214),0,$G214)</f>
        <v>0</v>
      </c>
      <c r="AA214" s="134">
        <f>IF(ISBLANK(Governance_Clauses_by_Source!X214),0,$G214)</f>
        <v>0</v>
      </c>
      <c r="AB214" s="134">
        <f>IF(ISBLANK(Governance_Clauses_by_Source!Y214),0,$G214)</f>
        <v>0</v>
      </c>
      <c r="AC214" s="134">
        <f>IF(ISBLANK(Governance_Clauses_by_Source!Z214),0,$G214)</f>
        <v>0</v>
      </c>
      <c r="AD214" s="134">
        <f>IF(ISBLANK(Governance_Clauses_by_Source!AA214),0,$G214)</f>
        <v>0</v>
      </c>
      <c r="AE214" s="134">
        <f>IF(ISBLANK(Governance_Clauses_by_Source!AB214),0,$G214)</f>
        <v>0</v>
      </c>
      <c r="AF214" s="134">
        <f>IF(ISBLANK(Governance_Clauses_by_Source!AC214),0,$G214)</f>
        <v>0</v>
      </c>
      <c r="AG214" s="134">
        <f>IF(ISBLANK(Governance_Clauses_by_Source!AD214),0,$G214)</f>
        <v>0</v>
      </c>
      <c r="AH214" s="134">
        <f>IF(ISBLANK(Governance_Clauses_by_Source!AE214),0,$G214)</f>
        <v>0</v>
      </c>
      <c r="AI214" s="134">
        <f>IF(ISBLANK(Governance_Clauses_by_Source!AF214),0,$G214)</f>
        <v>0</v>
      </c>
      <c r="AJ214" s="134">
        <f>IF(ISBLANK(Governance_Clauses_by_Source!AG214),0,$G214)</f>
        <v>0</v>
      </c>
      <c r="AK214" s="134">
        <f>IF(ISBLANK(Governance_Clauses_by_Source!AH214),0,$G214)</f>
        <v>0</v>
      </c>
      <c r="AL214" s="134">
        <f>IF(ISBLANK(Governance_Clauses_by_Source!AI214),0,$G214)</f>
        <v>0</v>
      </c>
      <c r="AM214" s="134">
        <f>IF(ISBLANK(Governance_Clauses_by_Source!AJ214),0,$G214)</f>
        <v>0</v>
      </c>
      <c r="AN214" s="134">
        <f>IF(ISBLANK(Governance_Clauses_by_Source!AK214),0,$G214)</f>
        <v>0</v>
      </c>
      <c r="AO214" s="134">
        <f>IF(ISBLANK(Governance_Clauses_by_Source!AL214),0,$G214)</f>
        <v>0</v>
      </c>
      <c r="AP214" s="134">
        <f>IF(ISBLANK(Governance_Clauses_by_Source!AM214),0,$G214)</f>
        <v>0</v>
      </c>
      <c r="AQ214" s="134">
        <f>IF(ISBLANK(Governance_Clauses_by_Source!AN214),0,$G214)</f>
        <v>0</v>
      </c>
      <c r="AR214" s="134">
        <f>IF(ISBLANK(Governance_Clauses_by_Source!AO214),0,$G214)</f>
        <v>0</v>
      </c>
      <c r="AS214" s="134">
        <f>IF(ISBLANK(Governance_Clauses_by_Source!AP214),0,$G214)</f>
        <v>0</v>
      </c>
      <c r="AT214" s="134">
        <f>IF(ISBLANK(Governance_Clauses_by_Source!AQ214),0,$G214)</f>
        <v>0</v>
      </c>
      <c r="AU214" s="134">
        <f>IF(ISBLANK(Governance_Clauses_by_Source!AR214),0,$G214)</f>
        <v>0</v>
      </c>
      <c r="AV214" s="134">
        <f>IF(ISBLANK(Governance_Clauses_by_Source!AS214),0,$G214)</f>
        <v>0</v>
      </c>
      <c r="AW214" s="134">
        <f>IF(ISBLANK(Governance_Clauses_by_Source!AT214),0,$G214)</f>
        <v>0</v>
      </c>
      <c r="AX214" s="134">
        <f>IF(ISBLANK(Governance_Clauses_by_Source!AU214),0,$G214)</f>
        <v>0</v>
      </c>
      <c r="AY214" s="134">
        <f>IF(ISBLANK(Governance_Clauses_by_Source!AV214),0,$G214)</f>
        <v>0</v>
      </c>
      <c r="AZ214" s="134">
        <f>IF(ISBLANK(Governance_Clauses_by_Source!AW214),0,$G214)</f>
        <v>0</v>
      </c>
      <c r="BA214" s="134">
        <f>IF(ISBLANK(Governance_Clauses_by_Source!AX214),0,$G214)</f>
        <v>0</v>
      </c>
      <c r="BB214" s="134">
        <f>IF(ISBLANK(Governance_Clauses_by_Source!AY214),0,$G214)</f>
        <v>0</v>
      </c>
      <c r="BC214" s="134">
        <f>IF(ISBLANK(Governance_Clauses_by_Source!AZ214),0,$G214)</f>
        <v>0</v>
      </c>
      <c r="BD214" s="134">
        <f>IF(ISBLANK(Governance_Clauses_by_Source!BA214),0,$G214)</f>
        <v>0</v>
      </c>
      <c r="BE214" s="134">
        <f>IF(ISBLANK(Governance_Clauses_by_Source!BB214),0,$G214)</f>
        <v>0</v>
      </c>
      <c r="BF214" s="134">
        <f>IF(ISBLANK(Governance_Clauses_by_Source!BC214),0,$G214)</f>
        <v>0</v>
      </c>
      <c r="BG214" s="134">
        <f>IF(ISBLANK(Governance_Clauses_by_Source!BD214),0,$G214)</f>
        <v>0</v>
      </c>
      <c r="BH214" s="134">
        <f>IF(ISBLANK(Governance_Clauses_by_Source!BE214),0,$G214)</f>
        <v>0</v>
      </c>
      <c r="BI214" s="134">
        <f>IF(ISBLANK(Governance_Clauses_by_Source!BF214),0,$G214)</f>
        <v>0</v>
      </c>
      <c r="BJ214" s="134">
        <f>IF(ISBLANK(Governance_Clauses_by_Source!BG214),0,$G214)</f>
        <v>0</v>
      </c>
      <c r="BK214" s="134">
        <f>IF(ISBLANK(Governance_Clauses_by_Source!BH214),0,$G214)</f>
        <v>0</v>
      </c>
      <c r="BL214" s="134">
        <f>IF(ISBLANK(Governance_Clauses_by_Source!BI214),0,$G214)</f>
        <v>0</v>
      </c>
      <c r="BM214" s="134">
        <f>IF(ISBLANK(Governance_Clauses_by_Source!BJ214),0,$G214)</f>
        <v>0</v>
      </c>
      <c r="BN214" s="134">
        <f>IF(ISBLANK(Governance_Clauses_by_Source!BK214),0,$G214)</f>
        <v>0</v>
      </c>
      <c r="BO214" s="134">
        <f>IF(ISBLANK(Governance_Clauses_by_Source!BL214),0,$G214)</f>
        <v>0</v>
      </c>
      <c r="BP214" s="134">
        <f>IF(ISBLANK(Governance_Clauses_by_Source!BM214),0,$G214)</f>
        <v>0</v>
      </c>
      <c r="BQ214" s="134">
        <f>IF(ISBLANK(Governance_Clauses_by_Source!BN214),0,$G214)</f>
        <v>0</v>
      </c>
      <c r="BR214" s="134">
        <f>IF(ISBLANK(Governance_Clauses_by_Source!BO214),0,$G214)</f>
        <v>0</v>
      </c>
      <c r="BS214" s="134">
        <f>IF(ISBLANK(Governance_Clauses_by_Source!BP214),0,$G214)</f>
        <v>0</v>
      </c>
      <c r="BT214" s="134">
        <f>IF(ISBLANK(Governance_Clauses_by_Source!BQ214),0,$G214)</f>
        <v>0</v>
      </c>
      <c r="BU214" s="134">
        <f>IF(ISBLANK(Governance_Clauses_by_Source!BR214),0,$G214)</f>
        <v>0</v>
      </c>
      <c r="BV214" s="134">
        <f>IF(ISBLANK(Governance_Clauses_by_Source!BS214),0,$G214)</f>
        <v>0</v>
      </c>
      <c r="BW214" s="134">
        <f>IF(ISBLANK(Governance_Clauses_by_Source!BT214),0,$G214)</f>
        <v>0</v>
      </c>
      <c r="BX214" s="134">
        <f>IF(ISBLANK(Governance_Clauses_by_Source!BU214),0,$G214)</f>
        <v>0</v>
      </c>
      <c r="BY214" s="134">
        <f>IF(ISBLANK(Governance_Clauses_by_Source!BV214),0,$G214)</f>
        <v>0</v>
      </c>
      <c r="BZ214" s="134">
        <f>IF(ISBLANK(Governance_Clauses_by_Source!BW214),0,$G214)</f>
        <v>0</v>
      </c>
      <c r="CA214" s="134">
        <f>IF(ISBLANK(Governance_Clauses_by_Source!BX214),0,$G214)</f>
        <v>0</v>
      </c>
      <c r="CB214" s="134">
        <f>IF(ISBLANK(Governance_Clauses_by_Source!BY214),0,$G214)*2*2</f>
        <v>0.90140845070422537</v>
      </c>
      <c r="CC214" s="134">
        <f>IF(ISBLANK(Governance_Clauses_by_Source!BZ214),0,$G214)</f>
        <v>0</v>
      </c>
      <c r="CD214" s="134">
        <f>IF(ISBLANK(Governance_Clauses_by_Source!CA214),0,$G214)</f>
        <v>0</v>
      </c>
      <c r="CE214" s="134">
        <f>IF(ISBLANK(Governance_Clauses_by_Source!CB214),0,$G214)</f>
        <v>0</v>
      </c>
      <c r="CF214" s="134">
        <f>IF(ISBLANK(Governance_Clauses_by_Source!CC214),0,$G214)</f>
        <v>0</v>
      </c>
      <c r="CG214" s="134">
        <f>IF(ISBLANK(Governance_Clauses_by_Source!CD214),0,$G214)</f>
        <v>0</v>
      </c>
      <c r="CH214" s="134">
        <f>IF(ISBLANK(Governance_Clauses_by_Source!CE214),0,$G214)</f>
        <v>0</v>
      </c>
      <c r="CI214" s="134">
        <f>IF(ISBLANK(Governance_Clauses_by_Source!CF214),0,$G214)</f>
        <v>0</v>
      </c>
      <c r="CJ214" s="134">
        <f>IF(ISBLANK(Governance_Clauses_by_Source!CG214),0,$G214)</f>
        <v>0</v>
      </c>
      <c r="CK214" s="134">
        <f>IF(ISBLANK(Governance_Clauses_by_Source!CH214),0,$G214)</f>
        <v>0</v>
      </c>
      <c r="CL214" s="134">
        <f>IF(ISBLANK(Governance_Clauses_by_Source!CI214),0,$G214)</f>
        <v>0</v>
      </c>
      <c r="CM214" s="134">
        <f>IF(ISBLANK(Governance_Clauses_by_Source!CJ214),0,$G214)</f>
        <v>0</v>
      </c>
      <c r="CN214" s="134">
        <f>IF(ISBLANK(Governance_Clauses_by_Source!CK214),0,$G214)</f>
        <v>0</v>
      </c>
      <c r="CO214" s="134">
        <f>IF(ISBLANK(Governance_Clauses_by_Source!CL214),0,$G214)</f>
        <v>0</v>
      </c>
      <c r="CP214" s="134">
        <f>IF(ISBLANK(Governance_Clauses_by_Source!CM214),0,$G214)</f>
        <v>0</v>
      </c>
      <c r="CQ214" s="151">
        <f>IF(ISBLANK(Governance_Clauses_by_Source!CN214),0,$G214)</f>
        <v>0</v>
      </c>
    </row>
    <row r="215" spans="1:95">
      <c r="A215" s="2" t="s">
        <v>638</v>
      </c>
      <c r="B215" s="2" t="s">
        <v>645</v>
      </c>
      <c r="C215" s="2" t="s">
        <v>607</v>
      </c>
      <c r="D215" s="2" t="s">
        <v>638</v>
      </c>
      <c r="E215" s="2">
        <f t="shared" si="21"/>
        <v>1</v>
      </c>
      <c r="F215" s="2">
        <v>3</v>
      </c>
      <c r="G215" s="2">
        <f t="shared" si="25"/>
        <v>0.16901408450704225</v>
      </c>
      <c r="H215" s="3" t="s">
        <v>651</v>
      </c>
      <c r="I215" s="120">
        <f>IF(ISBLANK(Governance_Clauses_by_Source!F215),0,G215)</f>
        <v>0</v>
      </c>
      <c r="J215" s="134">
        <f>IF(ISBLANK(Governance_Clauses_by_Source!G215),0,$G215)</f>
        <v>0</v>
      </c>
      <c r="K215" s="134">
        <f>IF(ISBLANK(Governance_Clauses_by_Source!H215),0,$G215)</f>
        <v>0</v>
      </c>
      <c r="L215" s="134">
        <f>IF(ISBLANK(Governance_Clauses_by_Source!I215),0,$G215)</f>
        <v>0</v>
      </c>
      <c r="M215" s="134">
        <f>IF(ISBLANK(Governance_Clauses_by_Source!J215),0,$G215)</f>
        <v>0</v>
      </c>
      <c r="N215" s="134">
        <f>IF(ISBLANK(Governance_Clauses_by_Source!K215),0,$G215)</f>
        <v>0</v>
      </c>
      <c r="O215" s="134">
        <f>IF(ISBLANK(Governance_Clauses_by_Source!L215),0,$G215)</f>
        <v>0</v>
      </c>
      <c r="P215" s="134">
        <f>IF(ISBLANK(Governance_Clauses_by_Source!M215),0,$G215)</f>
        <v>0</v>
      </c>
      <c r="Q215" s="134">
        <f>IF(ISBLANK(Governance_Clauses_by_Source!N215),0,$G215)</f>
        <v>0</v>
      </c>
      <c r="R215" s="134">
        <f>IF(ISBLANK(Governance_Clauses_by_Source!O215),0,$G215)</f>
        <v>0</v>
      </c>
      <c r="S215" s="134">
        <f>IF(ISBLANK(Governance_Clauses_by_Source!P215),0,$G215)</f>
        <v>0</v>
      </c>
      <c r="T215" s="134">
        <f>IF(ISBLANK(Governance_Clauses_by_Source!Q215),0,$G215)</f>
        <v>0</v>
      </c>
      <c r="U215" s="134">
        <f>IF(ISBLANK(Governance_Clauses_by_Source!R215),0,$G215)</f>
        <v>0</v>
      </c>
      <c r="V215" s="134">
        <f>IF(ISBLANK(Governance_Clauses_by_Source!S215),0,$G215)</f>
        <v>0</v>
      </c>
      <c r="W215" s="134">
        <f>IF(ISBLANK(Governance_Clauses_by_Source!T215),0,$G215)</f>
        <v>0</v>
      </c>
      <c r="X215" s="134">
        <f>IF(ISBLANK(Governance_Clauses_by_Source!U215),0,$G215)</f>
        <v>0</v>
      </c>
      <c r="Y215" s="134">
        <f>IF(ISBLANK(Governance_Clauses_by_Source!V215),0,$G215)</f>
        <v>0</v>
      </c>
      <c r="Z215" s="134">
        <f>IF(ISBLANK(Governance_Clauses_by_Source!W215),0,$G215)</f>
        <v>0</v>
      </c>
      <c r="AA215" s="134">
        <f>IF(ISBLANK(Governance_Clauses_by_Source!X215),0,$G215)</f>
        <v>0</v>
      </c>
      <c r="AB215" s="134">
        <f>IF(ISBLANK(Governance_Clauses_by_Source!Y215),0,$G215)</f>
        <v>0</v>
      </c>
      <c r="AC215" s="134">
        <f>IF(ISBLANK(Governance_Clauses_by_Source!Z215),0,$G215)</f>
        <v>0</v>
      </c>
      <c r="AD215" s="134">
        <f>IF(ISBLANK(Governance_Clauses_by_Source!AA215),0,$G215)</f>
        <v>0</v>
      </c>
      <c r="AE215" s="134">
        <f>IF(ISBLANK(Governance_Clauses_by_Source!AB215),0,$G215)</f>
        <v>0</v>
      </c>
      <c r="AF215" s="134">
        <f>IF(ISBLANK(Governance_Clauses_by_Source!AC215),0,$G215)</f>
        <v>0</v>
      </c>
      <c r="AG215" s="134">
        <f>IF(ISBLANK(Governance_Clauses_by_Source!AD215),0,$G215)</f>
        <v>0</v>
      </c>
      <c r="AH215" s="134">
        <f>IF(ISBLANK(Governance_Clauses_by_Source!AE215),0,$G215)</f>
        <v>0</v>
      </c>
      <c r="AI215" s="134">
        <f>IF(ISBLANK(Governance_Clauses_by_Source!AF215),0,$G215)</f>
        <v>0</v>
      </c>
      <c r="AJ215" s="134">
        <f>IF(ISBLANK(Governance_Clauses_by_Source!AG215),0,$G215)</f>
        <v>0</v>
      </c>
      <c r="AK215" s="134">
        <f>IF(ISBLANK(Governance_Clauses_by_Source!AH215),0,$G215)</f>
        <v>0</v>
      </c>
      <c r="AL215" s="134">
        <f>IF(ISBLANK(Governance_Clauses_by_Source!AI215),0,$G215)</f>
        <v>0</v>
      </c>
      <c r="AM215" s="134">
        <f>IF(ISBLANK(Governance_Clauses_by_Source!AJ215),0,$G215)</f>
        <v>0</v>
      </c>
      <c r="AN215" s="134">
        <f>IF(ISBLANK(Governance_Clauses_by_Source!AK215),0,$G215)</f>
        <v>0</v>
      </c>
      <c r="AO215" s="134">
        <f>IF(ISBLANK(Governance_Clauses_by_Source!AL215),0,$G215)</f>
        <v>0</v>
      </c>
      <c r="AP215" s="134">
        <f>IF(ISBLANK(Governance_Clauses_by_Source!AM215),0,$G215)</f>
        <v>0</v>
      </c>
      <c r="AQ215" s="134">
        <f>IF(ISBLANK(Governance_Clauses_by_Source!AN215),0,$G215)</f>
        <v>0</v>
      </c>
      <c r="AR215" s="134">
        <f>IF(ISBLANK(Governance_Clauses_by_Source!AO215),0,$G215)</f>
        <v>0</v>
      </c>
      <c r="AS215" s="134">
        <f>IF(ISBLANK(Governance_Clauses_by_Source!AP215),0,$G215)</f>
        <v>0</v>
      </c>
      <c r="AT215" s="134">
        <f>IF(ISBLANK(Governance_Clauses_by_Source!AQ215),0,$G215)</f>
        <v>0</v>
      </c>
      <c r="AU215" s="134">
        <f>IF(ISBLANK(Governance_Clauses_by_Source!AR215),0,$G215)</f>
        <v>0</v>
      </c>
      <c r="AV215" s="134">
        <f>IF(ISBLANK(Governance_Clauses_by_Source!AS215),0,$G215)</f>
        <v>0</v>
      </c>
      <c r="AW215" s="134">
        <f>IF(ISBLANK(Governance_Clauses_by_Source!AT215),0,$G215)</f>
        <v>0</v>
      </c>
      <c r="AX215" s="134">
        <f>IF(ISBLANK(Governance_Clauses_by_Source!AU215),0,$G215)</f>
        <v>0</v>
      </c>
      <c r="AY215" s="134">
        <f>IF(ISBLANK(Governance_Clauses_by_Source!AV215),0,$G215)</f>
        <v>0</v>
      </c>
      <c r="AZ215" s="134">
        <f>IF(ISBLANK(Governance_Clauses_by_Source!AW215),0,$G215)</f>
        <v>0</v>
      </c>
      <c r="BA215" s="134">
        <f>IF(ISBLANK(Governance_Clauses_by_Source!AX215),0,$G215)</f>
        <v>0</v>
      </c>
      <c r="BB215" s="134">
        <f>IF(ISBLANK(Governance_Clauses_by_Source!AY215),0,$G215)</f>
        <v>0</v>
      </c>
      <c r="BC215" s="134">
        <f>IF(ISBLANK(Governance_Clauses_by_Source!AZ215),0,$G215)</f>
        <v>0</v>
      </c>
      <c r="BD215" s="134">
        <f>IF(ISBLANK(Governance_Clauses_by_Source!BA215),0,$G215)</f>
        <v>0</v>
      </c>
      <c r="BE215" s="134">
        <f>IF(ISBLANK(Governance_Clauses_by_Source!BB215),0,$G215)</f>
        <v>0</v>
      </c>
      <c r="BF215" s="134">
        <f>IF(ISBLANK(Governance_Clauses_by_Source!BC215),0,$G215)</f>
        <v>0</v>
      </c>
      <c r="BG215" s="134">
        <f>IF(ISBLANK(Governance_Clauses_by_Source!BD215),0,$G215)</f>
        <v>0</v>
      </c>
      <c r="BH215" s="134">
        <f>IF(ISBLANK(Governance_Clauses_by_Source!BE215),0,$G215)</f>
        <v>0</v>
      </c>
      <c r="BI215" s="134">
        <f>IF(ISBLANK(Governance_Clauses_by_Source!BF215),0,$G215)</f>
        <v>0</v>
      </c>
      <c r="BJ215" s="134">
        <f>IF(ISBLANK(Governance_Clauses_by_Source!BG215),0,$G215)</f>
        <v>0</v>
      </c>
      <c r="BK215" s="134">
        <f>IF(ISBLANK(Governance_Clauses_by_Source!BH215),0,$G215)</f>
        <v>0</v>
      </c>
      <c r="BL215" s="134">
        <f>IF(ISBLANK(Governance_Clauses_by_Source!BI215),0,$G215)</f>
        <v>0</v>
      </c>
      <c r="BM215" s="134">
        <f>IF(ISBLANK(Governance_Clauses_by_Source!BJ215),0,$G215)</f>
        <v>0</v>
      </c>
      <c r="BN215" s="134">
        <f>IF(ISBLANK(Governance_Clauses_by_Source!BK215),0,$G215)</f>
        <v>0</v>
      </c>
      <c r="BO215" s="134">
        <f>IF(ISBLANK(Governance_Clauses_by_Source!BL215),0,$G215)</f>
        <v>0</v>
      </c>
      <c r="BP215" s="134">
        <f>IF(ISBLANK(Governance_Clauses_by_Source!BM215),0,$G215)</f>
        <v>0</v>
      </c>
      <c r="BQ215" s="134">
        <f>IF(ISBLANK(Governance_Clauses_by_Source!BN215),0,$G215)</f>
        <v>0</v>
      </c>
      <c r="BR215" s="134">
        <f>IF(ISBLANK(Governance_Clauses_by_Source!BO215),0,$G215)</f>
        <v>0</v>
      </c>
      <c r="BS215" s="134">
        <f>IF(ISBLANK(Governance_Clauses_by_Source!BP215),0,$G215)</f>
        <v>0</v>
      </c>
      <c r="BT215" s="134">
        <f>IF(ISBLANK(Governance_Clauses_by_Source!BQ215),0,$G215)</f>
        <v>0</v>
      </c>
      <c r="BU215" s="134">
        <f>IF(ISBLANK(Governance_Clauses_by_Source!BR215),0,$G215)</f>
        <v>0</v>
      </c>
      <c r="BV215" s="134">
        <f>IF(ISBLANK(Governance_Clauses_by_Source!BS215),0,$G215)</f>
        <v>0</v>
      </c>
      <c r="BW215" s="134">
        <f>IF(ISBLANK(Governance_Clauses_by_Source!BT215),0,$G215)</f>
        <v>0</v>
      </c>
      <c r="BX215" s="134">
        <f>IF(ISBLANK(Governance_Clauses_by_Source!BU215),0,$G215)</f>
        <v>0</v>
      </c>
      <c r="BY215" s="134">
        <f>IF(ISBLANK(Governance_Clauses_by_Source!BV215),0,$G215)</f>
        <v>0</v>
      </c>
      <c r="BZ215" s="134">
        <f>IF(ISBLANK(Governance_Clauses_by_Source!BW215),0,$G215)</f>
        <v>0</v>
      </c>
      <c r="CA215" s="134">
        <f>IF(ISBLANK(Governance_Clauses_by_Source!BX215),0,$G215)</f>
        <v>0</v>
      </c>
      <c r="CB215" s="134">
        <f>IF(ISBLANK(Governance_Clauses_by_Source!BY215),0,$G215)*3*3</f>
        <v>1.5211267605633803</v>
      </c>
      <c r="CC215" s="134">
        <f>IF(ISBLANK(Governance_Clauses_by_Source!BZ215),0,$G215)</f>
        <v>0</v>
      </c>
      <c r="CD215" s="134">
        <f>IF(ISBLANK(Governance_Clauses_by_Source!CA215),0,$G215)</f>
        <v>0</v>
      </c>
      <c r="CE215" s="134">
        <f>IF(ISBLANK(Governance_Clauses_by_Source!CB215),0,$G215)</f>
        <v>0</v>
      </c>
      <c r="CF215" s="134">
        <f>IF(ISBLANK(Governance_Clauses_by_Source!CC215),0,$G215)</f>
        <v>0</v>
      </c>
      <c r="CG215" s="134">
        <f>IF(ISBLANK(Governance_Clauses_by_Source!CD215),0,$G215)</f>
        <v>0</v>
      </c>
      <c r="CH215" s="134">
        <f>IF(ISBLANK(Governance_Clauses_by_Source!CE215),0,$G215)</f>
        <v>0</v>
      </c>
      <c r="CI215" s="134">
        <f>IF(ISBLANK(Governance_Clauses_by_Source!CF215),0,$G215)</f>
        <v>0</v>
      </c>
      <c r="CJ215" s="134">
        <f>IF(ISBLANK(Governance_Clauses_by_Source!CG215),0,$G215)</f>
        <v>0</v>
      </c>
      <c r="CK215" s="134">
        <f>IF(ISBLANK(Governance_Clauses_by_Source!CH215),0,$G215)</f>
        <v>0</v>
      </c>
      <c r="CL215" s="134">
        <f>IF(ISBLANK(Governance_Clauses_by_Source!CI215),0,$G215)</f>
        <v>0</v>
      </c>
      <c r="CM215" s="134">
        <f>IF(ISBLANK(Governance_Clauses_by_Source!CJ215),0,$G215)</f>
        <v>0</v>
      </c>
      <c r="CN215" s="134">
        <f>IF(ISBLANK(Governance_Clauses_by_Source!CK215),0,$G215)</f>
        <v>0</v>
      </c>
      <c r="CO215" s="134">
        <f>IF(ISBLANK(Governance_Clauses_by_Source!CL215),0,$G215)</f>
        <v>0</v>
      </c>
      <c r="CP215" s="134">
        <f>IF(ISBLANK(Governance_Clauses_by_Source!CM215),0,$G215)</f>
        <v>0</v>
      </c>
      <c r="CQ215" s="151">
        <f>IF(ISBLANK(Governance_Clauses_by_Source!CN215),0,$G215)</f>
        <v>0</v>
      </c>
    </row>
    <row r="216" spans="1:95">
      <c r="A216" s="2" t="s">
        <v>638</v>
      </c>
      <c r="B216" s="2" t="s">
        <v>645</v>
      </c>
      <c r="C216" s="2" t="s">
        <v>607</v>
      </c>
      <c r="D216" s="2" t="s">
        <v>638</v>
      </c>
      <c r="E216" s="2">
        <f t="shared" si="21"/>
        <v>1</v>
      </c>
      <c r="F216" s="2">
        <v>4</v>
      </c>
      <c r="G216" s="2">
        <f t="shared" si="25"/>
        <v>0.22535211267605634</v>
      </c>
      <c r="H216" s="3" t="s">
        <v>695</v>
      </c>
      <c r="I216" s="120">
        <f>IF(ISBLANK(Governance_Clauses_by_Source!F216),0,G216)</f>
        <v>0</v>
      </c>
      <c r="J216" s="134">
        <f>IF(ISBLANK(Governance_Clauses_by_Source!G216),0,$G216)</f>
        <v>0</v>
      </c>
      <c r="K216" s="134">
        <f>IF(ISBLANK(Governance_Clauses_by_Source!H216),0,$G216)</f>
        <v>0</v>
      </c>
      <c r="L216" s="134">
        <f>IF(ISBLANK(Governance_Clauses_by_Source!I216),0,$G216)</f>
        <v>0</v>
      </c>
      <c r="M216" s="134">
        <f>IF(ISBLANK(Governance_Clauses_by_Source!J216),0,$G216)</f>
        <v>0</v>
      </c>
      <c r="N216" s="134">
        <f>IF(ISBLANK(Governance_Clauses_by_Source!K216),0,$G216)</f>
        <v>0</v>
      </c>
      <c r="O216" s="134">
        <f>IF(ISBLANK(Governance_Clauses_by_Source!L216),0,$G216)</f>
        <v>0</v>
      </c>
      <c r="P216" s="134">
        <f>IF(ISBLANK(Governance_Clauses_by_Source!M216),0,$G216)</f>
        <v>0</v>
      </c>
      <c r="Q216" s="134">
        <f>IF(ISBLANK(Governance_Clauses_by_Source!N216),0,$G216)</f>
        <v>0</v>
      </c>
      <c r="R216" s="134">
        <f>IF(ISBLANK(Governance_Clauses_by_Source!O216),0,$G216)</f>
        <v>0</v>
      </c>
      <c r="S216" s="134">
        <f>IF(ISBLANK(Governance_Clauses_by_Source!P216),0,$G216)</f>
        <v>0</v>
      </c>
      <c r="T216" s="134">
        <f>IF(ISBLANK(Governance_Clauses_by_Source!Q216),0,$G216)</f>
        <v>0</v>
      </c>
      <c r="U216" s="134">
        <f>IF(ISBLANK(Governance_Clauses_by_Source!R216),0,$G216)</f>
        <v>0</v>
      </c>
      <c r="V216" s="134">
        <f>IF(ISBLANK(Governance_Clauses_by_Source!S216),0,$G216)</f>
        <v>0</v>
      </c>
      <c r="W216" s="134">
        <f>IF(ISBLANK(Governance_Clauses_by_Source!T216),0,$G216)</f>
        <v>0</v>
      </c>
      <c r="X216" s="134">
        <f>IF(ISBLANK(Governance_Clauses_by_Source!U216),0,$G216)</f>
        <v>0</v>
      </c>
      <c r="Y216" s="134">
        <f>IF(ISBLANK(Governance_Clauses_by_Source!V216),0,$G216)</f>
        <v>0</v>
      </c>
      <c r="Z216" s="134">
        <f>IF(ISBLANK(Governance_Clauses_by_Source!W216),0,$G216)</f>
        <v>0</v>
      </c>
      <c r="AA216" s="134">
        <f>IF(ISBLANK(Governance_Clauses_by_Source!X216),0,$G216)</f>
        <v>0</v>
      </c>
      <c r="AB216" s="134">
        <f>IF(ISBLANK(Governance_Clauses_by_Source!Y216),0,$G216)</f>
        <v>0</v>
      </c>
      <c r="AC216" s="134">
        <f>IF(ISBLANK(Governance_Clauses_by_Source!Z216),0,$G216)</f>
        <v>0</v>
      </c>
      <c r="AD216" s="134">
        <f>IF(ISBLANK(Governance_Clauses_by_Source!AA216),0,$G216)</f>
        <v>0</v>
      </c>
      <c r="AE216" s="134">
        <f>IF(ISBLANK(Governance_Clauses_by_Source!AB216),0,$G216)</f>
        <v>0</v>
      </c>
      <c r="AF216" s="134">
        <f>IF(ISBLANK(Governance_Clauses_by_Source!AC216),0,$G216)</f>
        <v>0</v>
      </c>
      <c r="AG216" s="134">
        <f>IF(ISBLANK(Governance_Clauses_by_Source!AD216),0,$G216)</f>
        <v>0</v>
      </c>
      <c r="AH216" s="134">
        <f>IF(ISBLANK(Governance_Clauses_by_Source!AE216),0,$G216)</f>
        <v>0</v>
      </c>
      <c r="AI216" s="134">
        <f>IF(ISBLANK(Governance_Clauses_by_Source!AF216),0,$G216)</f>
        <v>0</v>
      </c>
      <c r="AJ216" s="134">
        <f>IF(ISBLANK(Governance_Clauses_by_Source!AG216),0,$G216)</f>
        <v>0</v>
      </c>
      <c r="AK216" s="134">
        <f>IF(ISBLANK(Governance_Clauses_by_Source!AH216),0,$G216)</f>
        <v>0</v>
      </c>
      <c r="AL216" s="134">
        <f>IF(ISBLANK(Governance_Clauses_by_Source!AI216),0,$G216)</f>
        <v>0</v>
      </c>
      <c r="AM216" s="134">
        <f>IF(ISBLANK(Governance_Clauses_by_Source!AJ216),0,$G216)</f>
        <v>0</v>
      </c>
      <c r="AN216" s="134">
        <f>IF(ISBLANK(Governance_Clauses_by_Source!AK216),0,$G216)</f>
        <v>0</v>
      </c>
      <c r="AO216" s="134">
        <f>IF(ISBLANK(Governance_Clauses_by_Source!AL216),0,$G216)</f>
        <v>0</v>
      </c>
      <c r="AP216" s="134">
        <f>IF(ISBLANK(Governance_Clauses_by_Source!AM216),0,$G216)</f>
        <v>0</v>
      </c>
      <c r="AQ216" s="134">
        <f>IF(ISBLANK(Governance_Clauses_by_Source!AN216),0,$G216)</f>
        <v>0</v>
      </c>
      <c r="AR216" s="134">
        <f>IF(ISBLANK(Governance_Clauses_by_Source!AO216),0,$G216)</f>
        <v>0</v>
      </c>
      <c r="AS216" s="134">
        <f>IF(ISBLANK(Governance_Clauses_by_Source!AP216),0,$G216)</f>
        <v>0</v>
      </c>
      <c r="AT216" s="134">
        <f>IF(ISBLANK(Governance_Clauses_by_Source!AQ216),0,$G216)</f>
        <v>0</v>
      </c>
      <c r="AU216" s="134">
        <f>IF(ISBLANK(Governance_Clauses_by_Source!AR216),0,$G216)</f>
        <v>0</v>
      </c>
      <c r="AV216" s="134">
        <f>IF(ISBLANK(Governance_Clauses_by_Source!AS216),0,$G216)</f>
        <v>0</v>
      </c>
      <c r="AW216" s="134">
        <f>IF(ISBLANK(Governance_Clauses_by_Source!AT216),0,$G216)</f>
        <v>0</v>
      </c>
      <c r="AX216" s="134">
        <f>IF(ISBLANK(Governance_Clauses_by_Source!AU216),0,$G216)</f>
        <v>0</v>
      </c>
      <c r="AY216" s="134">
        <f>IF(ISBLANK(Governance_Clauses_by_Source!AV216),0,$G216)</f>
        <v>0</v>
      </c>
      <c r="AZ216" s="134">
        <f>IF(ISBLANK(Governance_Clauses_by_Source!AW216),0,$G216)</f>
        <v>0</v>
      </c>
      <c r="BA216" s="134">
        <f>IF(ISBLANK(Governance_Clauses_by_Source!AX216),0,$G216)</f>
        <v>0</v>
      </c>
      <c r="BB216" s="134">
        <f>IF(ISBLANK(Governance_Clauses_by_Source!AY216),0,$G216)</f>
        <v>0</v>
      </c>
      <c r="BC216" s="134">
        <f>IF(ISBLANK(Governance_Clauses_by_Source!AZ216),0,$G216)</f>
        <v>0</v>
      </c>
      <c r="BD216" s="134">
        <f>IF(ISBLANK(Governance_Clauses_by_Source!BA216),0,$G216)</f>
        <v>0</v>
      </c>
      <c r="BE216" s="134">
        <f>IF(ISBLANK(Governance_Clauses_by_Source!BB216),0,$G216)</f>
        <v>0</v>
      </c>
      <c r="BF216" s="134">
        <f>IF(ISBLANK(Governance_Clauses_by_Source!BC216),0,$G216)</f>
        <v>0</v>
      </c>
      <c r="BG216" s="134">
        <f>IF(ISBLANK(Governance_Clauses_by_Source!BD216),0,$G216)</f>
        <v>0</v>
      </c>
      <c r="BH216" s="134">
        <f>IF(ISBLANK(Governance_Clauses_by_Source!BE216),0,$G216)</f>
        <v>0</v>
      </c>
      <c r="BI216" s="134">
        <f>IF(ISBLANK(Governance_Clauses_by_Source!BF216),0,$G216)</f>
        <v>0</v>
      </c>
      <c r="BJ216" s="134">
        <f>IF(ISBLANK(Governance_Clauses_by_Source!BG216),0,$G216)</f>
        <v>0</v>
      </c>
      <c r="BK216" s="134">
        <f>IF(ISBLANK(Governance_Clauses_by_Source!BH216),0,$G216)</f>
        <v>0</v>
      </c>
      <c r="BL216" s="134">
        <f>IF(ISBLANK(Governance_Clauses_by_Source!BI216),0,$G216)</f>
        <v>0</v>
      </c>
      <c r="BM216" s="134">
        <f>IF(ISBLANK(Governance_Clauses_by_Source!BJ216),0,$G216)</f>
        <v>0</v>
      </c>
      <c r="BN216" s="134">
        <f>IF(ISBLANK(Governance_Clauses_by_Source!BK216),0,$G216)</f>
        <v>0</v>
      </c>
      <c r="BO216" s="134">
        <f>IF(ISBLANK(Governance_Clauses_by_Source!BL216),0,$G216)</f>
        <v>0</v>
      </c>
      <c r="BP216" s="134">
        <f>IF(ISBLANK(Governance_Clauses_by_Source!BM216),0,$G216)</f>
        <v>0</v>
      </c>
      <c r="BQ216" s="134">
        <f>IF(ISBLANK(Governance_Clauses_by_Source!BN216),0,$G216)</f>
        <v>0</v>
      </c>
      <c r="BR216" s="134">
        <f>IF(ISBLANK(Governance_Clauses_by_Source!BO216),0,$G216)</f>
        <v>0</v>
      </c>
      <c r="BS216" s="134">
        <f>IF(ISBLANK(Governance_Clauses_by_Source!BP216),0,$G216)</f>
        <v>0</v>
      </c>
      <c r="BT216" s="134">
        <f>IF(ISBLANK(Governance_Clauses_by_Source!BQ216),0,$G216)</f>
        <v>0</v>
      </c>
      <c r="BU216" s="134">
        <f>IF(ISBLANK(Governance_Clauses_by_Source!BR216),0,$G216)</f>
        <v>0</v>
      </c>
      <c r="BV216" s="134">
        <f>IF(ISBLANK(Governance_Clauses_by_Source!BS216),0,$G216)</f>
        <v>0</v>
      </c>
      <c r="BW216" s="134">
        <f>IF(ISBLANK(Governance_Clauses_by_Source!BT216),0,$G216)</f>
        <v>0</v>
      </c>
      <c r="BX216" s="134">
        <f>IF(ISBLANK(Governance_Clauses_by_Source!BU216),0,$G216)</f>
        <v>0</v>
      </c>
      <c r="BY216" s="134">
        <f>IF(ISBLANK(Governance_Clauses_by_Source!BV216),0,$G216)</f>
        <v>0</v>
      </c>
      <c r="BZ216" s="134">
        <f>IF(ISBLANK(Governance_Clauses_by_Source!BW216),0,$G216)</f>
        <v>0</v>
      </c>
      <c r="CA216" s="134">
        <f>IF(ISBLANK(Governance_Clauses_by_Source!BX216),0,$G216)</f>
        <v>0</v>
      </c>
      <c r="CB216" s="134">
        <f>IF(ISBLANK(Governance_Clauses_by_Source!BY216),0,$G216)*2*2</f>
        <v>0.90140845070422537</v>
      </c>
      <c r="CC216" s="134">
        <f>IF(ISBLANK(Governance_Clauses_by_Source!BZ216),0,$G216)</f>
        <v>0</v>
      </c>
      <c r="CD216" s="134">
        <f>IF(ISBLANK(Governance_Clauses_by_Source!CA216),0,$G216)</f>
        <v>0</v>
      </c>
      <c r="CE216" s="134">
        <f>IF(ISBLANK(Governance_Clauses_by_Source!CB216),0,$G216)</f>
        <v>0</v>
      </c>
      <c r="CF216" s="134">
        <f>IF(ISBLANK(Governance_Clauses_by_Source!CC216),0,$G216)</f>
        <v>0</v>
      </c>
      <c r="CG216" s="134">
        <f>IF(ISBLANK(Governance_Clauses_by_Source!CD216),0,$G216)</f>
        <v>0</v>
      </c>
      <c r="CH216" s="134">
        <f>IF(ISBLANK(Governance_Clauses_by_Source!CE216),0,$G216)</f>
        <v>0</v>
      </c>
      <c r="CI216" s="134">
        <f>IF(ISBLANK(Governance_Clauses_by_Source!CF216),0,$G216)</f>
        <v>0</v>
      </c>
      <c r="CJ216" s="134">
        <f>IF(ISBLANK(Governance_Clauses_by_Source!CG216),0,$G216)</f>
        <v>0</v>
      </c>
      <c r="CK216" s="134">
        <f>IF(ISBLANK(Governance_Clauses_by_Source!CH216),0,$G216)</f>
        <v>0</v>
      </c>
      <c r="CL216" s="134">
        <f>IF(ISBLANK(Governance_Clauses_by_Source!CI216),0,$G216)</f>
        <v>0</v>
      </c>
      <c r="CM216" s="134">
        <f>IF(ISBLANK(Governance_Clauses_by_Source!CJ216),0,$G216)</f>
        <v>0</v>
      </c>
      <c r="CN216" s="134">
        <f>IF(ISBLANK(Governance_Clauses_by_Source!CK216),0,$G216)</f>
        <v>0</v>
      </c>
      <c r="CO216" s="134">
        <f>IF(ISBLANK(Governance_Clauses_by_Source!CL216),0,$G216)</f>
        <v>0</v>
      </c>
      <c r="CP216" s="134">
        <f>IF(ISBLANK(Governance_Clauses_by_Source!CM216),0,$G216)</f>
        <v>0</v>
      </c>
      <c r="CQ216" s="151">
        <f>IF(ISBLANK(Governance_Clauses_by_Source!CN216),0,$G216)</f>
        <v>0</v>
      </c>
    </row>
    <row r="217" spans="1:95">
      <c r="A217" s="2" t="s">
        <v>638</v>
      </c>
      <c r="B217" s="2" t="s">
        <v>645</v>
      </c>
      <c r="C217" s="2" t="s">
        <v>607</v>
      </c>
      <c r="D217" s="2" t="s">
        <v>638</v>
      </c>
      <c r="E217" s="2">
        <f t="shared" si="21"/>
        <v>2</v>
      </c>
      <c r="F217" s="2">
        <v>5</v>
      </c>
      <c r="G217" s="2">
        <f t="shared" si="25"/>
        <v>0.28169014084507044</v>
      </c>
      <c r="H217" s="3" t="s">
        <v>712</v>
      </c>
      <c r="I217" s="120">
        <f>IF(ISBLANK(Governance_Clauses_by_Source!F217),0,G217)</f>
        <v>0</v>
      </c>
      <c r="J217" s="134">
        <f>IF(ISBLANK(Governance_Clauses_by_Source!G217),0,$G217)</f>
        <v>0</v>
      </c>
      <c r="K217" s="134">
        <f>IF(ISBLANK(Governance_Clauses_by_Source!H217),0,$G217)</f>
        <v>0</v>
      </c>
      <c r="L217" s="134">
        <f>IF(ISBLANK(Governance_Clauses_by_Source!I217),0,$G217)</f>
        <v>0</v>
      </c>
      <c r="M217" s="134">
        <f>IF(ISBLANK(Governance_Clauses_by_Source!J217),0,$G217)</f>
        <v>0</v>
      </c>
      <c r="N217" s="134">
        <f>IF(ISBLANK(Governance_Clauses_by_Source!K217),0,$G217)</f>
        <v>0</v>
      </c>
      <c r="O217" s="134">
        <f>IF(ISBLANK(Governance_Clauses_by_Source!L217),0,$G217)</f>
        <v>0</v>
      </c>
      <c r="P217" s="134">
        <f>IF(ISBLANK(Governance_Clauses_by_Source!M217),0,$G217)</f>
        <v>0</v>
      </c>
      <c r="Q217" s="134">
        <f>IF(ISBLANK(Governance_Clauses_by_Source!N217),0,$G217)</f>
        <v>0</v>
      </c>
      <c r="R217" s="134">
        <f>IF(ISBLANK(Governance_Clauses_by_Source!O217),0,$G217)</f>
        <v>0</v>
      </c>
      <c r="S217" s="134">
        <f>IF(ISBLANK(Governance_Clauses_by_Source!P217),0,$G217)</f>
        <v>0</v>
      </c>
      <c r="T217" s="134">
        <f>IF(ISBLANK(Governance_Clauses_by_Source!Q217),0,$G217)</f>
        <v>0</v>
      </c>
      <c r="U217" s="134">
        <f>IF(ISBLANK(Governance_Clauses_by_Source!R217),0,$G217)</f>
        <v>0</v>
      </c>
      <c r="V217" s="134">
        <f>IF(ISBLANK(Governance_Clauses_by_Source!S217),0,$G217)</f>
        <v>0</v>
      </c>
      <c r="W217" s="134">
        <f>IF(ISBLANK(Governance_Clauses_by_Source!T217),0,$G217)</f>
        <v>0</v>
      </c>
      <c r="X217" s="134">
        <f>IF(ISBLANK(Governance_Clauses_by_Source!U217),0,$G217)</f>
        <v>0</v>
      </c>
      <c r="Y217" s="134">
        <f>IF(ISBLANK(Governance_Clauses_by_Source!V217),0,$G217)</f>
        <v>0</v>
      </c>
      <c r="Z217" s="134">
        <f>IF(ISBLANK(Governance_Clauses_by_Source!W217),0,$G217)</f>
        <v>0</v>
      </c>
      <c r="AA217" s="134">
        <f>IF(ISBLANK(Governance_Clauses_by_Source!X217),0,$G217)</f>
        <v>0</v>
      </c>
      <c r="AB217" s="134">
        <f>IF(ISBLANK(Governance_Clauses_by_Source!Y217),0,$G217)</f>
        <v>0</v>
      </c>
      <c r="AC217" s="134">
        <f>IF(ISBLANK(Governance_Clauses_by_Source!Z217),0,$G217)</f>
        <v>0</v>
      </c>
      <c r="AD217" s="134">
        <f>IF(ISBLANK(Governance_Clauses_by_Source!AA217),0,$G217)</f>
        <v>0</v>
      </c>
      <c r="AE217" s="134">
        <f>IF(ISBLANK(Governance_Clauses_by_Source!AB217),0,$G217)</f>
        <v>0</v>
      </c>
      <c r="AF217" s="134">
        <f>IF(ISBLANK(Governance_Clauses_by_Source!AC217),0,$G217)</f>
        <v>0</v>
      </c>
      <c r="AG217" s="134">
        <f>IF(ISBLANK(Governance_Clauses_by_Source!AD217),0,$G217)</f>
        <v>0</v>
      </c>
      <c r="AH217" s="134">
        <f>IF(ISBLANK(Governance_Clauses_by_Source!AE217),0,$G217)</f>
        <v>0</v>
      </c>
      <c r="AI217" s="134">
        <f>IF(ISBLANK(Governance_Clauses_by_Source!AF217),0,$G217)</f>
        <v>0</v>
      </c>
      <c r="AJ217" s="134">
        <f>IF(ISBLANK(Governance_Clauses_by_Source!AG217),0,$G217)</f>
        <v>0</v>
      </c>
      <c r="AK217" s="134">
        <f>IF(ISBLANK(Governance_Clauses_by_Source!AH217),0,$G217)</f>
        <v>0</v>
      </c>
      <c r="AL217" s="134">
        <f>IF(ISBLANK(Governance_Clauses_by_Source!AI217),0,$G217)</f>
        <v>0</v>
      </c>
      <c r="AM217" s="134">
        <f>IF(ISBLANK(Governance_Clauses_by_Source!AJ217),0,$G217)</f>
        <v>0</v>
      </c>
      <c r="AN217" s="134">
        <f>IF(ISBLANK(Governance_Clauses_by_Source!AK217),0,$G217)</f>
        <v>0</v>
      </c>
      <c r="AO217" s="134">
        <f>IF(ISBLANK(Governance_Clauses_by_Source!AL217),0,$G217)</f>
        <v>0</v>
      </c>
      <c r="AP217" s="134">
        <f>IF(ISBLANK(Governance_Clauses_by_Source!AM217),0,$G217)</f>
        <v>0</v>
      </c>
      <c r="AQ217" s="134">
        <f>IF(ISBLANK(Governance_Clauses_by_Source!AN217),0,$G217)</f>
        <v>0</v>
      </c>
      <c r="AR217" s="134">
        <f>IF(ISBLANK(Governance_Clauses_by_Source!AO217),0,$G217)*0.5*0.5</f>
        <v>7.0422535211267609E-2</v>
      </c>
      <c r="AS217" s="134">
        <f>IF(ISBLANK(Governance_Clauses_by_Source!AP217),0,$G217)</f>
        <v>0</v>
      </c>
      <c r="AT217" s="134">
        <f>IF(ISBLANK(Governance_Clauses_by_Source!AQ217),0,$G217)</f>
        <v>0</v>
      </c>
      <c r="AU217" s="134">
        <f>IF(ISBLANK(Governance_Clauses_by_Source!AR217),0,$G217)</f>
        <v>0</v>
      </c>
      <c r="AV217" s="134">
        <f>IF(ISBLANK(Governance_Clauses_by_Source!AS217),0,$G217)</f>
        <v>0</v>
      </c>
      <c r="AW217" s="134">
        <f>IF(ISBLANK(Governance_Clauses_by_Source!AT217),0,$G217)</f>
        <v>0</v>
      </c>
      <c r="AX217" s="134">
        <f>IF(ISBLANK(Governance_Clauses_by_Source!AU217),0,$G217)</f>
        <v>0</v>
      </c>
      <c r="AY217" s="134">
        <f>IF(ISBLANK(Governance_Clauses_by_Source!AV217),0,$G217)</f>
        <v>0</v>
      </c>
      <c r="AZ217" s="134">
        <f>IF(ISBLANK(Governance_Clauses_by_Source!AW217),0,$G217)</f>
        <v>0</v>
      </c>
      <c r="BA217" s="134">
        <f>IF(ISBLANK(Governance_Clauses_by_Source!AX217),0,$G217)</f>
        <v>0</v>
      </c>
      <c r="BB217" s="134">
        <f>IF(ISBLANK(Governance_Clauses_by_Source!AY217),0,$G217)</f>
        <v>0</v>
      </c>
      <c r="BC217" s="134">
        <f>IF(ISBLANK(Governance_Clauses_by_Source!AZ217),0,$G217)</f>
        <v>0</v>
      </c>
      <c r="BD217" s="134">
        <f>IF(ISBLANK(Governance_Clauses_by_Source!BA217),0,$G217)</f>
        <v>0</v>
      </c>
      <c r="BE217" s="134">
        <f>IF(ISBLANK(Governance_Clauses_by_Source!BB217),0,$G217)</f>
        <v>0</v>
      </c>
      <c r="BF217" s="134">
        <f>IF(ISBLANK(Governance_Clauses_by_Source!BC217),0,$G217)</f>
        <v>0</v>
      </c>
      <c r="BG217" s="134">
        <f>IF(ISBLANK(Governance_Clauses_by_Source!BD217),0,$G217)</f>
        <v>0</v>
      </c>
      <c r="BH217" s="134">
        <f>IF(ISBLANK(Governance_Clauses_by_Source!BE217),0,$G217)</f>
        <v>0</v>
      </c>
      <c r="BI217" s="134">
        <f>IF(ISBLANK(Governance_Clauses_by_Source!BF217),0,$G217)</f>
        <v>0</v>
      </c>
      <c r="BJ217" s="134">
        <f>IF(ISBLANK(Governance_Clauses_by_Source!BG217),0,$G217)</f>
        <v>0</v>
      </c>
      <c r="BK217" s="134">
        <f>IF(ISBLANK(Governance_Clauses_by_Source!BH217),0,$G217)</f>
        <v>0</v>
      </c>
      <c r="BL217" s="134">
        <f>IF(ISBLANK(Governance_Clauses_by_Source!BI217),0,$G217)</f>
        <v>0</v>
      </c>
      <c r="BM217" s="134">
        <f>IF(ISBLANK(Governance_Clauses_by_Source!BJ217),0,$G217)</f>
        <v>0</v>
      </c>
      <c r="BN217" s="134">
        <f>IF(ISBLANK(Governance_Clauses_by_Source!BK217),0,$G217)</f>
        <v>0</v>
      </c>
      <c r="BO217" s="134">
        <f>IF(ISBLANK(Governance_Clauses_by_Source!BL217),0,$G217)</f>
        <v>0</v>
      </c>
      <c r="BP217" s="134">
        <f>IF(ISBLANK(Governance_Clauses_by_Source!BM217),0,$G217)</f>
        <v>0</v>
      </c>
      <c r="BQ217" s="134">
        <f>IF(ISBLANK(Governance_Clauses_by_Source!BN217),0,$G217)</f>
        <v>0</v>
      </c>
      <c r="BR217" s="134">
        <f>IF(ISBLANK(Governance_Clauses_by_Source!BO217),0,$G217)</f>
        <v>0</v>
      </c>
      <c r="BS217" s="134">
        <f>IF(ISBLANK(Governance_Clauses_by_Source!BP217),0,$G217)</f>
        <v>0</v>
      </c>
      <c r="BT217" s="134">
        <f>IF(ISBLANK(Governance_Clauses_by_Source!BQ217),0,$G217)</f>
        <v>0</v>
      </c>
      <c r="BU217" s="134">
        <f>IF(ISBLANK(Governance_Clauses_by_Source!BR217),0,$G217)</f>
        <v>0</v>
      </c>
      <c r="BV217" s="134">
        <f>IF(ISBLANK(Governance_Clauses_by_Source!BS217),0,$G217)</f>
        <v>0</v>
      </c>
      <c r="BW217" s="134">
        <f>IF(ISBLANK(Governance_Clauses_by_Source!BT217),0,$G217)</f>
        <v>0</v>
      </c>
      <c r="BX217" s="134">
        <f>IF(ISBLANK(Governance_Clauses_by_Source!BU217),0,$G217)</f>
        <v>0</v>
      </c>
      <c r="BY217" s="134">
        <f>IF(ISBLANK(Governance_Clauses_by_Source!BV217),0,$G217)</f>
        <v>0</v>
      </c>
      <c r="BZ217" s="134">
        <f>IF(ISBLANK(Governance_Clauses_by_Source!BW217),0,$G217)</f>
        <v>0</v>
      </c>
      <c r="CA217" s="134">
        <f>IF(ISBLANK(Governance_Clauses_by_Source!BX217),0,$G217)</f>
        <v>0</v>
      </c>
      <c r="CB217" s="134">
        <f>IF(ISBLANK(Governance_Clauses_by_Source!BY217),0,$G217)*1*1.01</f>
        <v>0.28450704225352114</v>
      </c>
      <c r="CC217" s="134">
        <f>IF(ISBLANK(Governance_Clauses_by_Source!BZ217),0,$G217)</f>
        <v>0</v>
      </c>
      <c r="CD217" s="134">
        <f>IF(ISBLANK(Governance_Clauses_by_Source!CA217),0,$G217)</f>
        <v>0</v>
      </c>
      <c r="CE217" s="134">
        <f>IF(ISBLANK(Governance_Clauses_by_Source!CB217),0,$G217)</f>
        <v>0</v>
      </c>
      <c r="CF217" s="134">
        <f>IF(ISBLANK(Governance_Clauses_by_Source!CC217),0,$G217)</f>
        <v>0</v>
      </c>
      <c r="CG217" s="134">
        <f>IF(ISBLANK(Governance_Clauses_by_Source!CD217),0,$G217)</f>
        <v>0</v>
      </c>
      <c r="CH217" s="134">
        <f>IF(ISBLANK(Governance_Clauses_by_Source!CE217),0,$G217)</f>
        <v>0</v>
      </c>
      <c r="CI217" s="134">
        <f>IF(ISBLANK(Governance_Clauses_by_Source!CF217),0,$G217)</f>
        <v>0</v>
      </c>
      <c r="CJ217" s="134">
        <f>IF(ISBLANK(Governance_Clauses_by_Source!CG217),0,$G217)</f>
        <v>0</v>
      </c>
      <c r="CK217" s="134">
        <f>IF(ISBLANK(Governance_Clauses_by_Source!CH217),0,$G217)</f>
        <v>0</v>
      </c>
      <c r="CL217" s="134">
        <f>IF(ISBLANK(Governance_Clauses_by_Source!CI217),0,$G217)</f>
        <v>0</v>
      </c>
      <c r="CM217" s="134">
        <f>IF(ISBLANK(Governance_Clauses_by_Source!CJ217),0,$G217)</f>
        <v>0</v>
      </c>
      <c r="CN217" s="134">
        <f>IF(ISBLANK(Governance_Clauses_by_Source!CK217),0,$G217)</f>
        <v>0</v>
      </c>
      <c r="CO217" s="134">
        <f>IF(ISBLANK(Governance_Clauses_by_Source!CL217),0,$G217)</f>
        <v>0</v>
      </c>
      <c r="CP217" s="134">
        <f>IF(ISBLANK(Governance_Clauses_by_Source!CM217),0,$G217)</f>
        <v>0</v>
      </c>
      <c r="CQ217" s="151">
        <f>IF(ISBLANK(Governance_Clauses_by_Source!CN217),0,$G217)</f>
        <v>0</v>
      </c>
    </row>
    <row r="218" spans="1:95">
      <c r="A218" s="2" t="s">
        <v>638</v>
      </c>
      <c r="B218" s="2" t="s">
        <v>645</v>
      </c>
      <c r="C218" s="2" t="s">
        <v>607</v>
      </c>
      <c r="D218" s="2" t="s">
        <v>638</v>
      </c>
      <c r="E218" s="2">
        <f t="shared" si="21"/>
        <v>0</v>
      </c>
      <c r="F218" s="2">
        <v>3</v>
      </c>
      <c r="G218" s="2">
        <f t="shared" si="25"/>
        <v>0.16901408450704225</v>
      </c>
      <c r="H218" s="3" t="s">
        <v>704</v>
      </c>
      <c r="I218" s="120">
        <f>IF(ISBLANK(Governance_Clauses_by_Source!F218),0,G218)</f>
        <v>0</v>
      </c>
      <c r="J218" s="134">
        <f>IF(ISBLANK(Governance_Clauses_by_Source!G218),0,$G218)</f>
        <v>0</v>
      </c>
      <c r="K218" s="134">
        <f>IF(ISBLANK(Governance_Clauses_by_Source!H218),0,$G218)</f>
        <v>0</v>
      </c>
      <c r="L218" s="134">
        <f>IF(ISBLANK(Governance_Clauses_by_Source!I218),0,$G218)</f>
        <v>0</v>
      </c>
      <c r="M218" s="134">
        <f>IF(ISBLANK(Governance_Clauses_by_Source!J218),0,$G218)</f>
        <v>0</v>
      </c>
      <c r="N218" s="134">
        <f>IF(ISBLANK(Governance_Clauses_by_Source!K218),0,$G218)</f>
        <v>0</v>
      </c>
      <c r="O218" s="134">
        <f>IF(ISBLANK(Governance_Clauses_by_Source!L218),0,$G218)</f>
        <v>0</v>
      </c>
      <c r="P218" s="134">
        <f>IF(ISBLANK(Governance_Clauses_by_Source!M218),0,$G218)</f>
        <v>0</v>
      </c>
      <c r="Q218" s="134">
        <f>IF(ISBLANK(Governance_Clauses_by_Source!N218),0,$G218)</f>
        <v>0</v>
      </c>
      <c r="R218" s="134">
        <f>IF(ISBLANK(Governance_Clauses_by_Source!O218),0,$G218)</f>
        <v>0</v>
      </c>
      <c r="S218" s="134">
        <f>IF(ISBLANK(Governance_Clauses_by_Source!P218),0,$G218)</f>
        <v>0</v>
      </c>
      <c r="T218" s="134">
        <f>IF(ISBLANK(Governance_Clauses_by_Source!Q218),0,$G218)</f>
        <v>0</v>
      </c>
      <c r="U218" s="134">
        <f>IF(ISBLANK(Governance_Clauses_by_Source!R218),0,$G218)</f>
        <v>0</v>
      </c>
      <c r="V218" s="134">
        <f>IF(ISBLANK(Governance_Clauses_by_Source!S218),0,$G218)</f>
        <v>0</v>
      </c>
      <c r="W218" s="134">
        <f>IF(ISBLANK(Governance_Clauses_by_Source!T218),0,$G218)</f>
        <v>0</v>
      </c>
      <c r="X218" s="134">
        <f>IF(ISBLANK(Governance_Clauses_by_Source!U218),0,$G218)</f>
        <v>0</v>
      </c>
      <c r="Y218" s="134">
        <f>IF(ISBLANK(Governance_Clauses_by_Source!V218),0,$G218)</f>
        <v>0</v>
      </c>
      <c r="Z218" s="134">
        <f>IF(ISBLANK(Governance_Clauses_by_Source!W218),0,$G218)</f>
        <v>0</v>
      </c>
      <c r="AA218" s="134">
        <f>IF(ISBLANK(Governance_Clauses_by_Source!X218),0,$G218)</f>
        <v>0</v>
      </c>
      <c r="AB218" s="134">
        <f>IF(ISBLANK(Governance_Clauses_by_Source!Y218),0,$G218)</f>
        <v>0</v>
      </c>
      <c r="AC218" s="134">
        <f>IF(ISBLANK(Governance_Clauses_by_Source!Z218),0,$G218)</f>
        <v>0</v>
      </c>
      <c r="AD218" s="134">
        <f>IF(ISBLANK(Governance_Clauses_by_Source!AA218),0,$G218)</f>
        <v>0</v>
      </c>
      <c r="AE218" s="134">
        <f>IF(ISBLANK(Governance_Clauses_by_Source!AB218),0,$G218)</f>
        <v>0</v>
      </c>
      <c r="AF218" s="134">
        <f>IF(ISBLANK(Governance_Clauses_by_Source!AC218),0,$G218)</f>
        <v>0</v>
      </c>
      <c r="AG218" s="134">
        <f>IF(ISBLANK(Governance_Clauses_by_Source!AD218),0,$G218)</f>
        <v>0</v>
      </c>
      <c r="AH218" s="134">
        <f>IF(ISBLANK(Governance_Clauses_by_Source!AE218),0,$G218)</f>
        <v>0</v>
      </c>
      <c r="AI218" s="134">
        <f>IF(ISBLANK(Governance_Clauses_by_Source!AF218),0,$G218)</f>
        <v>0</v>
      </c>
      <c r="AJ218" s="134">
        <f>IF(ISBLANK(Governance_Clauses_by_Source!AG218),0,$G218)</f>
        <v>0</v>
      </c>
      <c r="AK218" s="134">
        <f>IF(ISBLANK(Governance_Clauses_by_Source!AH218),0,$G218)</f>
        <v>0</v>
      </c>
      <c r="AL218" s="134">
        <f>IF(ISBLANK(Governance_Clauses_by_Source!AI218),0,$G218)</f>
        <v>0</v>
      </c>
      <c r="AM218" s="134">
        <f>IF(ISBLANK(Governance_Clauses_by_Source!AJ218),0,$G218)</f>
        <v>0</v>
      </c>
      <c r="AN218" s="134">
        <f>IF(ISBLANK(Governance_Clauses_by_Source!AK218),0,$G218)</f>
        <v>0</v>
      </c>
      <c r="AO218" s="134">
        <f>IF(ISBLANK(Governance_Clauses_by_Source!AL218),0,$G218)</f>
        <v>0</v>
      </c>
      <c r="AP218" s="134">
        <f>IF(ISBLANK(Governance_Clauses_by_Source!AM218),0,$G218)</f>
        <v>0</v>
      </c>
      <c r="AQ218" s="134">
        <f>IF(ISBLANK(Governance_Clauses_by_Source!AN218),0,$G218)</f>
        <v>0</v>
      </c>
      <c r="AR218" s="134">
        <f>IF(ISBLANK(Governance_Clauses_by_Source!AO218),0,$G218)</f>
        <v>0</v>
      </c>
      <c r="AS218" s="134">
        <f>IF(ISBLANK(Governance_Clauses_by_Source!AP218),0,$G218)</f>
        <v>0</v>
      </c>
      <c r="AT218" s="134">
        <f>IF(ISBLANK(Governance_Clauses_by_Source!AQ218),0,$G218)</f>
        <v>0</v>
      </c>
      <c r="AU218" s="134">
        <f>IF(ISBLANK(Governance_Clauses_by_Source!AR218),0,$G218)</f>
        <v>0</v>
      </c>
      <c r="AV218" s="134">
        <f>IF(ISBLANK(Governance_Clauses_by_Source!AS218),0,$G218)</f>
        <v>0</v>
      </c>
      <c r="AW218" s="134">
        <f>IF(ISBLANK(Governance_Clauses_by_Source!AT218),0,$G218)</f>
        <v>0</v>
      </c>
      <c r="AX218" s="134">
        <f>IF(ISBLANK(Governance_Clauses_by_Source!AU218),0,$G218)</f>
        <v>0</v>
      </c>
      <c r="AY218" s="134">
        <f>IF(ISBLANK(Governance_Clauses_by_Source!AV218),0,$G218)</f>
        <v>0</v>
      </c>
      <c r="AZ218" s="134">
        <f>IF(ISBLANK(Governance_Clauses_by_Source!AW218),0,$G218)</f>
        <v>0</v>
      </c>
      <c r="BA218" s="134">
        <f>IF(ISBLANK(Governance_Clauses_by_Source!AX218),0,$G218)</f>
        <v>0</v>
      </c>
      <c r="BB218" s="134">
        <f>IF(ISBLANK(Governance_Clauses_by_Source!AY218),0,$G218)</f>
        <v>0</v>
      </c>
      <c r="BC218" s="134">
        <f>IF(ISBLANK(Governance_Clauses_by_Source!AZ218),0,$G218)</f>
        <v>0</v>
      </c>
      <c r="BD218" s="134">
        <f>IF(ISBLANK(Governance_Clauses_by_Source!BA218),0,$G218)</f>
        <v>0</v>
      </c>
      <c r="BE218" s="134">
        <f>IF(ISBLANK(Governance_Clauses_by_Source!BB218),0,$G218)</f>
        <v>0</v>
      </c>
      <c r="BF218" s="134">
        <f>IF(ISBLANK(Governance_Clauses_by_Source!BC218),0,$G218)</f>
        <v>0</v>
      </c>
      <c r="BG218" s="134">
        <f>IF(ISBLANK(Governance_Clauses_by_Source!BD218),0,$G218)</f>
        <v>0</v>
      </c>
      <c r="BH218" s="134">
        <f>IF(ISBLANK(Governance_Clauses_by_Source!BE218),0,$G218)</f>
        <v>0</v>
      </c>
      <c r="BI218" s="134">
        <f>IF(ISBLANK(Governance_Clauses_by_Source!BF218),0,$G218)</f>
        <v>0</v>
      </c>
      <c r="BJ218" s="134">
        <f>IF(ISBLANK(Governance_Clauses_by_Source!BG218),0,$G218)</f>
        <v>0</v>
      </c>
      <c r="BK218" s="134">
        <f>IF(ISBLANK(Governance_Clauses_by_Source!BH218),0,$G218)</f>
        <v>0</v>
      </c>
      <c r="BL218" s="134">
        <f>IF(ISBLANK(Governance_Clauses_by_Source!BI218),0,$G218)</f>
        <v>0</v>
      </c>
      <c r="BM218" s="134">
        <f>IF(ISBLANK(Governance_Clauses_by_Source!BJ218),0,$G218)</f>
        <v>0</v>
      </c>
      <c r="BN218" s="134">
        <f>IF(ISBLANK(Governance_Clauses_by_Source!BK218),0,$G218)</f>
        <v>0</v>
      </c>
      <c r="BO218" s="134">
        <f>IF(ISBLANK(Governance_Clauses_by_Source!BL218),0,$G218)</f>
        <v>0</v>
      </c>
      <c r="BP218" s="134">
        <f>IF(ISBLANK(Governance_Clauses_by_Source!BM218),0,$G218)</f>
        <v>0</v>
      </c>
      <c r="BQ218" s="134">
        <f>IF(ISBLANK(Governance_Clauses_by_Source!BN218),0,$G218)</f>
        <v>0</v>
      </c>
      <c r="BR218" s="134">
        <f>IF(ISBLANK(Governance_Clauses_by_Source!BO218),0,$G218)</f>
        <v>0</v>
      </c>
      <c r="BS218" s="134">
        <f>IF(ISBLANK(Governance_Clauses_by_Source!BP218),0,$G218)</f>
        <v>0</v>
      </c>
      <c r="BT218" s="134">
        <f>IF(ISBLANK(Governance_Clauses_by_Source!BQ218),0,$G218)</f>
        <v>0</v>
      </c>
      <c r="BU218" s="134">
        <f>IF(ISBLANK(Governance_Clauses_by_Source!BR218),0,$G218)</f>
        <v>0</v>
      </c>
      <c r="BV218" s="134">
        <f>IF(ISBLANK(Governance_Clauses_by_Source!BS218),0,$G218)</f>
        <v>0</v>
      </c>
      <c r="BW218" s="134">
        <f>IF(ISBLANK(Governance_Clauses_by_Source!BT218),0,$G218)</f>
        <v>0</v>
      </c>
      <c r="BX218" s="134">
        <f>IF(ISBLANK(Governance_Clauses_by_Source!BU218),0,$G218)</f>
        <v>0</v>
      </c>
      <c r="BY218" s="134">
        <f>IF(ISBLANK(Governance_Clauses_by_Source!BV218),0,$G218)</f>
        <v>0</v>
      </c>
      <c r="BZ218" s="134">
        <f>IF(ISBLANK(Governance_Clauses_by_Source!BW218),0,$G218)</f>
        <v>0</v>
      </c>
      <c r="CA218" s="134">
        <f>IF(ISBLANK(Governance_Clauses_by_Source!BX218),0,$G218)</f>
        <v>0</v>
      </c>
      <c r="CB218" s="134">
        <f>IF(ISBLANK(Governance_Clauses_by_Source!BY218),0,$G218)</f>
        <v>0</v>
      </c>
      <c r="CC218" s="134">
        <f>IF(ISBLANK(Governance_Clauses_by_Source!BZ218),0,$G218)</f>
        <v>0</v>
      </c>
      <c r="CD218" s="134">
        <f>IF(ISBLANK(Governance_Clauses_by_Source!CA218),0,$G218)</f>
        <v>0</v>
      </c>
      <c r="CE218" s="134">
        <f>IF(ISBLANK(Governance_Clauses_by_Source!CB218),0,$G218)</f>
        <v>0</v>
      </c>
      <c r="CF218" s="134">
        <f>IF(ISBLANK(Governance_Clauses_by_Source!CC218),0,$G218)</f>
        <v>0</v>
      </c>
      <c r="CG218" s="134">
        <f>IF(ISBLANK(Governance_Clauses_by_Source!CD218),0,$G218)</f>
        <v>0</v>
      </c>
      <c r="CH218" s="134">
        <f>IF(ISBLANK(Governance_Clauses_by_Source!CE218),0,$G218)</f>
        <v>0</v>
      </c>
      <c r="CI218" s="134">
        <f>IF(ISBLANK(Governance_Clauses_by_Source!CF218),0,$G218)</f>
        <v>0</v>
      </c>
      <c r="CJ218" s="134">
        <f>IF(ISBLANK(Governance_Clauses_by_Source!CG218),0,$G218)</f>
        <v>0</v>
      </c>
      <c r="CK218" s="134">
        <f>IF(ISBLANK(Governance_Clauses_by_Source!CH218),0,$G218)</f>
        <v>0</v>
      </c>
      <c r="CL218" s="134">
        <f>IF(ISBLANK(Governance_Clauses_by_Source!CI218),0,$G218)</f>
        <v>0</v>
      </c>
      <c r="CM218" s="134">
        <f>IF(ISBLANK(Governance_Clauses_by_Source!CJ218),0,$G218)</f>
        <v>0</v>
      </c>
      <c r="CN218" s="134">
        <f>IF(ISBLANK(Governance_Clauses_by_Source!CK218),0,$G218)</f>
        <v>0</v>
      </c>
      <c r="CO218" s="134">
        <f>IF(ISBLANK(Governance_Clauses_by_Source!CL218),0,$G218)</f>
        <v>0</v>
      </c>
      <c r="CP218" s="134">
        <f>IF(ISBLANK(Governance_Clauses_by_Source!CM218),0,$G218)</f>
        <v>0</v>
      </c>
      <c r="CQ218" s="151">
        <f>IF(ISBLANK(Governance_Clauses_by_Source!CN218),0,$G218)</f>
        <v>0</v>
      </c>
    </row>
    <row r="219" spans="1:95">
      <c r="A219" s="2" t="s">
        <v>638</v>
      </c>
      <c r="B219" s="2" t="s">
        <v>642</v>
      </c>
      <c r="C219" s="2" t="s">
        <v>273</v>
      </c>
      <c r="D219" s="2" t="s">
        <v>1239</v>
      </c>
      <c r="E219" s="2">
        <f t="shared" si="21"/>
        <v>4</v>
      </c>
      <c r="F219" s="2">
        <v>5</v>
      </c>
      <c r="G219" s="2">
        <f t="shared" si="25"/>
        <v>0.28169014084507044</v>
      </c>
      <c r="H219" s="3" t="s">
        <v>1241</v>
      </c>
      <c r="I219" s="120">
        <f>IF(ISBLANK(Governance_Clauses_by_Source!F219),0,G219)</f>
        <v>0</v>
      </c>
      <c r="J219" s="134">
        <f>IF(ISBLANK(Governance_Clauses_by_Source!G219),0,$G219)</f>
        <v>0</v>
      </c>
      <c r="K219" s="134">
        <f>IF(ISBLANK(Governance_Clauses_by_Source!H219),0,$G219)</f>
        <v>0</v>
      </c>
      <c r="L219" s="134">
        <f>IF(ISBLANK(Governance_Clauses_by_Source!I219),0,$G219)</f>
        <v>0</v>
      </c>
      <c r="M219" s="134">
        <f>IF(ISBLANK(Governance_Clauses_by_Source!J219),0,$G219)</f>
        <v>0</v>
      </c>
      <c r="N219" s="134">
        <f>IF(ISBLANK(Governance_Clauses_by_Source!K219),0,$G219)</f>
        <v>0</v>
      </c>
      <c r="O219" s="134">
        <f>IF(ISBLANK(Governance_Clauses_by_Source!L219),0,$G219)</f>
        <v>0</v>
      </c>
      <c r="P219" s="134">
        <f>IF(ISBLANK(Governance_Clauses_by_Source!M219),0,$G219)</f>
        <v>0</v>
      </c>
      <c r="Q219" s="134">
        <f>IF(ISBLANK(Governance_Clauses_by_Source!N219),0,$G219)</f>
        <v>0</v>
      </c>
      <c r="R219" s="134">
        <f>IF(ISBLANK(Governance_Clauses_by_Source!O219),0,$G219)</f>
        <v>0</v>
      </c>
      <c r="S219" s="134">
        <f>IF(ISBLANK(Governance_Clauses_by_Source!P219),0,$G219)</f>
        <v>0</v>
      </c>
      <c r="T219" s="134">
        <f>IF(ISBLANK(Governance_Clauses_by_Source!Q219),0,$G219)</f>
        <v>0</v>
      </c>
      <c r="U219" s="134">
        <f>IF(ISBLANK(Governance_Clauses_by_Source!R219),0,$G219)</f>
        <v>0</v>
      </c>
      <c r="V219" s="134">
        <f>IF(ISBLANK(Governance_Clauses_by_Source!S219),0,$G219)</f>
        <v>0</v>
      </c>
      <c r="W219" s="134">
        <f>IF(ISBLANK(Governance_Clauses_by_Source!T219),0,$G219)</f>
        <v>0</v>
      </c>
      <c r="X219" s="134">
        <f>IF(ISBLANK(Governance_Clauses_by_Source!U219),0,$G219)</f>
        <v>0</v>
      </c>
      <c r="Y219" s="134">
        <f>IF(ISBLANK(Governance_Clauses_by_Source!V219),0,$G219)</f>
        <v>0</v>
      </c>
      <c r="Z219" s="134">
        <f>IF(ISBLANK(Governance_Clauses_by_Source!W219),0,$G219)</f>
        <v>0</v>
      </c>
      <c r="AA219" s="134">
        <f>IF(ISBLANK(Governance_Clauses_by_Source!X219),0,$G219)</f>
        <v>0</v>
      </c>
      <c r="AB219" s="134">
        <f>IF(ISBLANK(Governance_Clauses_by_Source!Y219),0,$G219)</f>
        <v>0</v>
      </c>
      <c r="AC219" s="134">
        <f>IF(ISBLANK(Governance_Clauses_by_Source!Z219),0,$G219)</f>
        <v>0</v>
      </c>
      <c r="AD219" s="134">
        <f>IF(ISBLANK(Governance_Clauses_by_Source!AA219),0,$G219)</f>
        <v>0</v>
      </c>
      <c r="AE219" s="134">
        <f>IF(ISBLANK(Governance_Clauses_by_Source!AB219),0,$G219)</f>
        <v>0</v>
      </c>
      <c r="AF219" s="134">
        <f>IF(ISBLANK(Governance_Clauses_by_Source!AC219),0,$G219)</f>
        <v>0</v>
      </c>
      <c r="AG219" s="134">
        <f>IF(ISBLANK(Governance_Clauses_by_Source!AD219),0,$G219)</f>
        <v>0</v>
      </c>
      <c r="AH219" s="134">
        <f>IF(ISBLANK(Governance_Clauses_by_Source!AE219),0,$G219)</f>
        <v>0</v>
      </c>
      <c r="AI219" s="134">
        <f>IF(ISBLANK(Governance_Clauses_by_Source!AF219),0,$G219)</f>
        <v>0</v>
      </c>
      <c r="AJ219" s="134">
        <f>IF(ISBLANK(Governance_Clauses_by_Source!AG219),0,$G219)</f>
        <v>0</v>
      </c>
      <c r="AK219" s="134">
        <f>IF(ISBLANK(Governance_Clauses_by_Source!AH219),0,$G219)</f>
        <v>0</v>
      </c>
      <c r="AL219" s="134">
        <f>IF(ISBLANK(Governance_Clauses_by_Source!AI219),0,$G219)</f>
        <v>0</v>
      </c>
      <c r="AM219" s="134">
        <f>IF(ISBLANK(Governance_Clauses_by_Source!AJ219),0,$G219)</f>
        <v>0</v>
      </c>
      <c r="AN219" s="134">
        <f>IF(ISBLANK(Governance_Clauses_by_Source!AK219),0,$G219)</f>
        <v>0</v>
      </c>
      <c r="AO219" s="134">
        <f>IF(ISBLANK(Governance_Clauses_by_Source!AL219),0,$G219)</f>
        <v>0</v>
      </c>
      <c r="AP219" s="134">
        <f>IF(ISBLANK(Governance_Clauses_by_Source!AM219),0,$G219)*1.5*1.5</f>
        <v>0.63380281690140849</v>
      </c>
      <c r="AQ219" s="134">
        <f>IF(ISBLANK(Governance_Clauses_by_Source!AN219),0,$G219)*1.5*2</f>
        <v>0.84507042253521125</v>
      </c>
      <c r="AR219" s="134">
        <f>IF(ISBLANK(Governance_Clauses_by_Source!AO219),0,$G219)</f>
        <v>0</v>
      </c>
      <c r="AS219" s="134">
        <f>IF(ISBLANK(Governance_Clauses_by_Source!AP219),0,$G219)</f>
        <v>0</v>
      </c>
      <c r="AT219" s="134">
        <f>IF(ISBLANK(Governance_Clauses_by_Source!AQ219),0,$G219)</f>
        <v>0</v>
      </c>
      <c r="AU219" s="134">
        <f>IF(ISBLANK(Governance_Clauses_by_Source!AR219),0,$G219)</f>
        <v>0</v>
      </c>
      <c r="AV219" s="134">
        <f>IF(ISBLANK(Governance_Clauses_by_Source!AS219),0,$G219)*2*2</f>
        <v>1.1267605633802817</v>
      </c>
      <c r="AW219" s="134">
        <f>IF(ISBLANK(Governance_Clauses_by_Source!AT219),0,$G219)</f>
        <v>0</v>
      </c>
      <c r="AX219" s="134">
        <f>IF(ISBLANK(Governance_Clauses_by_Source!AU219),0,$G219)</f>
        <v>0</v>
      </c>
      <c r="AY219" s="134">
        <f>IF(ISBLANK(Governance_Clauses_by_Source!AV219),0,$G219)</f>
        <v>0</v>
      </c>
      <c r="AZ219" s="134">
        <f>IF(ISBLANK(Governance_Clauses_by_Source!AW219),0,$G219)</f>
        <v>0</v>
      </c>
      <c r="BA219" s="134">
        <f>IF(ISBLANK(Governance_Clauses_by_Source!AX219),0,$G219)</f>
        <v>0</v>
      </c>
      <c r="BB219" s="134">
        <f>IF(ISBLANK(Governance_Clauses_by_Source!AY219),0,$G219)</f>
        <v>0</v>
      </c>
      <c r="BC219" s="134">
        <f>IF(ISBLANK(Governance_Clauses_by_Source!AZ219),0,$G219)</f>
        <v>0</v>
      </c>
      <c r="BD219" s="134">
        <f>IF(ISBLANK(Governance_Clauses_by_Source!BA219),0,$G219)</f>
        <v>0</v>
      </c>
      <c r="BE219" s="134">
        <f>IF(ISBLANK(Governance_Clauses_by_Source!BB219),0,$G219)</f>
        <v>0</v>
      </c>
      <c r="BF219" s="134">
        <f>IF(ISBLANK(Governance_Clauses_by_Source!BC219),0,$G219)</f>
        <v>0</v>
      </c>
      <c r="BG219" s="134">
        <f>IF(ISBLANK(Governance_Clauses_by_Source!BD219),0,$G219)</f>
        <v>0</v>
      </c>
      <c r="BH219" s="134">
        <f>IF(ISBLANK(Governance_Clauses_by_Source!BE219),0,$G219)</f>
        <v>0</v>
      </c>
      <c r="BI219" s="134">
        <f>IF(ISBLANK(Governance_Clauses_by_Source!BF219),0,$G219)</f>
        <v>0</v>
      </c>
      <c r="BJ219" s="134">
        <f>IF(ISBLANK(Governance_Clauses_by_Source!BG219),0,$G219)</f>
        <v>0</v>
      </c>
      <c r="BK219" s="134">
        <f>IF(ISBLANK(Governance_Clauses_by_Source!BH219),0,$G219)</f>
        <v>0</v>
      </c>
      <c r="BL219" s="134">
        <f>IF(ISBLANK(Governance_Clauses_by_Source!BI219),0,$G219)</f>
        <v>0</v>
      </c>
      <c r="BM219" s="134">
        <f>IF(ISBLANK(Governance_Clauses_by_Source!BJ219),0,$G219)</f>
        <v>0</v>
      </c>
      <c r="BN219" s="134">
        <f>IF(ISBLANK(Governance_Clauses_by_Source!BK219),0,$G219)</f>
        <v>0</v>
      </c>
      <c r="BO219" s="134">
        <f>IF(ISBLANK(Governance_Clauses_by_Source!BL219),0,$G219)</f>
        <v>0</v>
      </c>
      <c r="BP219" s="134">
        <f>IF(ISBLANK(Governance_Clauses_by_Source!BM219),0,$G219)</f>
        <v>0</v>
      </c>
      <c r="BQ219" s="134">
        <f>IF(ISBLANK(Governance_Clauses_by_Source!BN219),0,$G219)</f>
        <v>0</v>
      </c>
      <c r="BR219" s="134">
        <f>IF(ISBLANK(Governance_Clauses_by_Source!BO219),0,$G219)</f>
        <v>0</v>
      </c>
      <c r="BS219" s="134">
        <f>IF(ISBLANK(Governance_Clauses_by_Source!BP219),0,$G219)</f>
        <v>0</v>
      </c>
      <c r="BT219" s="134">
        <f>IF(ISBLANK(Governance_Clauses_by_Source!BQ219),0,$G219)</f>
        <v>0</v>
      </c>
      <c r="BU219" s="134">
        <f>IF(ISBLANK(Governance_Clauses_by_Source!BR219),0,$G219)</f>
        <v>0</v>
      </c>
      <c r="BV219" s="134">
        <f>IF(ISBLANK(Governance_Clauses_by_Source!BS219),0,$G219)</f>
        <v>0</v>
      </c>
      <c r="BW219" s="134">
        <f>IF(ISBLANK(Governance_Clauses_by_Source!BT219),0,$G219)</f>
        <v>0</v>
      </c>
      <c r="BX219" s="134">
        <f>IF(ISBLANK(Governance_Clauses_by_Source!BU219),0,$G219)</f>
        <v>0</v>
      </c>
      <c r="BY219" s="134">
        <f>IF(ISBLANK(Governance_Clauses_by_Source!BV219),0,$G219)</f>
        <v>0</v>
      </c>
      <c r="BZ219" s="134">
        <f>IF(ISBLANK(Governance_Clauses_by_Source!BW219),0,$G219)</f>
        <v>0</v>
      </c>
      <c r="CA219" s="134">
        <f>IF(ISBLANK(Governance_Clauses_by_Source!BX219),0,$G219)</f>
        <v>0</v>
      </c>
      <c r="CB219" s="134">
        <f>IF(ISBLANK(Governance_Clauses_by_Source!BY219),0,$G219)*2*2</f>
        <v>1.1267605633802817</v>
      </c>
      <c r="CC219" s="134">
        <f>IF(ISBLANK(Governance_Clauses_by_Source!BZ219),0,$G219)</f>
        <v>0</v>
      </c>
      <c r="CD219" s="134">
        <f>IF(ISBLANK(Governance_Clauses_by_Source!CA219),0,$G219)</f>
        <v>0</v>
      </c>
      <c r="CE219" s="134">
        <f>IF(ISBLANK(Governance_Clauses_by_Source!CB219),0,$G219)</f>
        <v>0</v>
      </c>
      <c r="CF219" s="134">
        <f>IF(ISBLANK(Governance_Clauses_by_Source!CC219),0,$G219)</f>
        <v>0</v>
      </c>
      <c r="CG219" s="134">
        <f>IF(ISBLANK(Governance_Clauses_by_Source!CD219),0,$G219)</f>
        <v>0</v>
      </c>
      <c r="CH219" s="134">
        <f>IF(ISBLANK(Governance_Clauses_by_Source!CE219),0,$G219)</f>
        <v>0</v>
      </c>
      <c r="CI219" s="134">
        <f>IF(ISBLANK(Governance_Clauses_by_Source!CF219),0,$G219)</f>
        <v>0</v>
      </c>
      <c r="CJ219" s="134">
        <f>IF(ISBLANK(Governance_Clauses_by_Source!CG219),0,$G219)</f>
        <v>0</v>
      </c>
      <c r="CK219" s="134">
        <f>IF(ISBLANK(Governance_Clauses_by_Source!CH219),0,$G219)</f>
        <v>0</v>
      </c>
      <c r="CL219" s="134">
        <f>IF(ISBLANK(Governance_Clauses_by_Source!CI219),0,$G219)</f>
        <v>0</v>
      </c>
      <c r="CM219" s="134">
        <f>IF(ISBLANK(Governance_Clauses_by_Source!CJ219),0,$G219)</f>
        <v>0</v>
      </c>
      <c r="CN219" s="134">
        <f>IF(ISBLANK(Governance_Clauses_by_Source!CK219),0,$G219)</f>
        <v>0</v>
      </c>
      <c r="CO219" s="134">
        <f>IF(ISBLANK(Governance_Clauses_by_Source!CL219),0,$G219)</f>
        <v>0</v>
      </c>
      <c r="CP219" s="134">
        <f>IF(ISBLANK(Governance_Clauses_by_Source!CM219),0,$G219)</f>
        <v>0</v>
      </c>
      <c r="CQ219" s="151">
        <f>IF(ISBLANK(Governance_Clauses_by_Source!CN219),0,$G219)</f>
        <v>0</v>
      </c>
    </row>
    <row r="220" spans="1:95">
      <c r="A220" s="2" t="s">
        <v>638</v>
      </c>
      <c r="B220" s="2" t="s">
        <v>645</v>
      </c>
      <c r="C220" s="2" t="s">
        <v>607</v>
      </c>
      <c r="D220" s="2" t="s">
        <v>638</v>
      </c>
      <c r="E220" s="2">
        <f t="shared" si="21"/>
        <v>1</v>
      </c>
      <c r="F220" s="2">
        <v>4</v>
      </c>
      <c r="G220" s="2">
        <f t="shared" si="25"/>
        <v>0.22535211267605634</v>
      </c>
      <c r="H220" s="3" t="s">
        <v>702</v>
      </c>
      <c r="I220" s="120">
        <f>IF(ISBLANK(Governance_Clauses_by_Source!F220),0,G220)</f>
        <v>0</v>
      </c>
      <c r="J220" s="134">
        <f>IF(ISBLANK(Governance_Clauses_by_Source!G220),0,$G220)</f>
        <v>0</v>
      </c>
      <c r="K220" s="134">
        <f>IF(ISBLANK(Governance_Clauses_by_Source!H220),0,$G220)</f>
        <v>0</v>
      </c>
      <c r="L220" s="134">
        <f>IF(ISBLANK(Governance_Clauses_by_Source!I220),0,$G220)</f>
        <v>0</v>
      </c>
      <c r="M220" s="134">
        <f>IF(ISBLANK(Governance_Clauses_by_Source!J220),0,$G220)</f>
        <v>0</v>
      </c>
      <c r="N220" s="134">
        <f>IF(ISBLANK(Governance_Clauses_by_Source!K220),0,$G220)</f>
        <v>0</v>
      </c>
      <c r="O220" s="134">
        <f>IF(ISBLANK(Governance_Clauses_by_Source!L220),0,$G220)</f>
        <v>0</v>
      </c>
      <c r="P220" s="134">
        <f>IF(ISBLANK(Governance_Clauses_by_Source!M220),0,$G220)</f>
        <v>0</v>
      </c>
      <c r="Q220" s="134">
        <f>IF(ISBLANK(Governance_Clauses_by_Source!N220),0,$G220)</f>
        <v>0</v>
      </c>
      <c r="R220" s="134">
        <f>IF(ISBLANK(Governance_Clauses_by_Source!O220),0,$G220)</f>
        <v>0</v>
      </c>
      <c r="S220" s="134">
        <f>IF(ISBLANK(Governance_Clauses_by_Source!P220),0,$G220)</f>
        <v>0</v>
      </c>
      <c r="T220" s="134">
        <f>IF(ISBLANK(Governance_Clauses_by_Source!Q220),0,$G220)</f>
        <v>0</v>
      </c>
      <c r="U220" s="134">
        <f>IF(ISBLANK(Governance_Clauses_by_Source!R220),0,$G220)</f>
        <v>0</v>
      </c>
      <c r="V220" s="134">
        <f>IF(ISBLANK(Governance_Clauses_by_Source!S220),0,$G220)</f>
        <v>0</v>
      </c>
      <c r="W220" s="134">
        <f>IF(ISBLANK(Governance_Clauses_by_Source!T220),0,$G220)</f>
        <v>0</v>
      </c>
      <c r="X220" s="134">
        <f>IF(ISBLANK(Governance_Clauses_by_Source!U220),0,$G220)</f>
        <v>0</v>
      </c>
      <c r="Y220" s="134">
        <f>IF(ISBLANK(Governance_Clauses_by_Source!V220),0,$G220)</f>
        <v>0</v>
      </c>
      <c r="Z220" s="134">
        <f>IF(ISBLANK(Governance_Clauses_by_Source!W220),0,$G220)</f>
        <v>0</v>
      </c>
      <c r="AA220" s="134">
        <f>IF(ISBLANK(Governance_Clauses_by_Source!X220),0,$G220)</f>
        <v>0</v>
      </c>
      <c r="AB220" s="134">
        <f>IF(ISBLANK(Governance_Clauses_by_Source!Y220),0,$G220)</f>
        <v>0</v>
      </c>
      <c r="AC220" s="134">
        <f>IF(ISBLANK(Governance_Clauses_by_Source!Z220),0,$G220)</f>
        <v>0</v>
      </c>
      <c r="AD220" s="134">
        <f>IF(ISBLANK(Governance_Clauses_by_Source!AA220),0,$G220)</f>
        <v>0</v>
      </c>
      <c r="AE220" s="134">
        <f>IF(ISBLANK(Governance_Clauses_by_Source!AB220),0,$G220)</f>
        <v>0</v>
      </c>
      <c r="AF220" s="134">
        <f>IF(ISBLANK(Governance_Clauses_by_Source!AC220),0,$G220)</f>
        <v>0</v>
      </c>
      <c r="AG220" s="134">
        <f>IF(ISBLANK(Governance_Clauses_by_Source!AD220),0,$G220)</f>
        <v>0</v>
      </c>
      <c r="AH220" s="134">
        <f>IF(ISBLANK(Governance_Clauses_by_Source!AE220),0,$G220)</f>
        <v>0</v>
      </c>
      <c r="AI220" s="134">
        <f>IF(ISBLANK(Governance_Clauses_by_Source!AF220),0,$G220)</f>
        <v>0</v>
      </c>
      <c r="AJ220" s="134">
        <f>IF(ISBLANK(Governance_Clauses_by_Source!AG220),0,$G220)</f>
        <v>0</v>
      </c>
      <c r="AK220" s="134">
        <f>IF(ISBLANK(Governance_Clauses_by_Source!AH220),0,$G220)</f>
        <v>0</v>
      </c>
      <c r="AL220" s="134">
        <f>IF(ISBLANK(Governance_Clauses_by_Source!AI220),0,$G220)</f>
        <v>0</v>
      </c>
      <c r="AM220" s="134">
        <f>IF(ISBLANK(Governance_Clauses_by_Source!AJ220),0,$G220)</f>
        <v>0</v>
      </c>
      <c r="AN220" s="134">
        <f>IF(ISBLANK(Governance_Clauses_by_Source!AK220),0,$G220)</f>
        <v>0</v>
      </c>
      <c r="AO220" s="134">
        <f>IF(ISBLANK(Governance_Clauses_by_Source!AL220),0,$G220)</f>
        <v>0</v>
      </c>
      <c r="AP220" s="134">
        <f>IF(ISBLANK(Governance_Clauses_by_Source!AM220),0,$G220)</f>
        <v>0</v>
      </c>
      <c r="AQ220" s="134">
        <f>IF(ISBLANK(Governance_Clauses_by_Source!AN220),0,$G220)</f>
        <v>0</v>
      </c>
      <c r="AR220" s="134">
        <f>IF(ISBLANK(Governance_Clauses_by_Source!AO220),0,$G220)</f>
        <v>0</v>
      </c>
      <c r="AS220" s="134">
        <f>IF(ISBLANK(Governance_Clauses_by_Source!AP220),0,$G220)</f>
        <v>0</v>
      </c>
      <c r="AT220" s="134">
        <f>IF(ISBLANK(Governance_Clauses_by_Source!AQ220),0,$G220)</f>
        <v>0</v>
      </c>
      <c r="AU220" s="134">
        <f>IF(ISBLANK(Governance_Clauses_by_Source!AR220),0,$G220)</f>
        <v>0</v>
      </c>
      <c r="AV220" s="134">
        <f>IF(ISBLANK(Governance_Clauses_by_Source!AS220),0,$G220)</f>
        <v>0</v>
      </c>
      <c r="AW220" s="134">
        <f>IF(ISBLANK(Governance_Clauses_by_Source!AT220),0,$G220)</f>
        <v>0</v>
      </c>
      <c r="AX220" s="134">
        <f>IF(ISBLANK(Governance_Clauses_by_Source!AU220),0,$G220)</f>
        <v>0</v>
      </c>
      <c r="AY220" s="134">
        <f>IF(ISBLANK(Governance_Clauses_by_Source!AV220),0,$G220)</f>
        <v>0</v>
      </c>
      <c r="AZ220" s="134">
        <f>IF(ISBLANK(Governance_Clauses_by_Source!AW220),0,$G220)</f>
        <v>0</v>
      </c>
      <c r="BA220" s="134">
        <f>IF(ISBLANK(Governance_Clauses_by_Source!AX220),0,$G220)</f>
        <v>0</v>
      </c>
      <c r="BB220" s="134">
        <f>IF(ISBLANK(Governance_Clauses_by_Source!AY220),0,$G220)</f>
        <v>0</v>
      </c>
      <c r="BC220" s="134">
        <f>IF(ISBLANK(Governance_Clauses_by_Source!AZ220),0,$G220)</f>
        <v>0</v>
      </c>
      <c r="BD220" s="134">
        <f>IF(ISBLANK(Governance_Clauses_by_Source!BA220),0,$G220)</f>
        <v>0</v>
      </c>
      <c r="BE220" s="134">
        <f>IF(ISBLANK(Governance_Clauses_by_Source!BB220),0,$G220)</f>
        <v>0</v>
      </c>
      <c r="BF220" s="134">
        <f>IF(ISBLANK(Governance_Clauses_by_Source!BC220),0,$G220)</f>
        <v>0</v>
      </c>
      <c r="BG220" s="134">
        <f>IF(ISBLANK(Governance_Clauses_by_Source!BD220),0,$G220)</f>
        <v>0</v>
      </c>
      <c r="BH220" s="134">
        <f>IF(ISBLANK(Governance_Clauses_by_Source!BE220),0,$G220)</f>
        <v>0</v>
      </c>
      <c r="BI220" s="134">
        <f>IF(ISBLANK(Governance_Clauses_by_Source!BF220),0,$G220)</f>
        <v>0</v>
      </c>
      <c r="BJ220" s="134">
        <f>IF(ISBLANK(Governance_Clauses_by_Source!BG220),0,$G220)</f>
        <v>0</v>
      </c>
      <c r="BK220" s="134">
        <f>IF(ISBLANK(Governance_Clauses_by_Source!BH220),0,$G220)</f>
        <v>0</v>
      </c>
      <c r="BL220" s="134">
        <f>IF(ISBLANK(Governance_Clauses_by_Source!BI220),0,$G220)</f>
        <v>0</v>
      </c>
      <c r="BM220" s="134">
        <f>IF(ISBLANK(Governance_Clauses_by_Source!BJ220),0,$G220)</f>
        <v>0</v>
      </c>
      <c r="BN220" s="134">
        <f>IF(ISBLANK(Governance_Clauses_by_Source!BK220),0,$G220)</f>
        <v>0</v>
      </c>
      <c r="BO220" s="134">
        <f>IF(ISBLANK(Governance_Clauses_by_Source!BL220),0,$G220)</f>
        <v>0</v>
      </c>
      <c r="BP220" s="134">
        <f>IF(ISBLANK(Governance_Clauses_by_Source!BM220),0,$G220)</f>
        <v>0</v>
      </c>
      <c r="BQ220" s="134">
        <f>IF(ISBLANK(Governance_Clauses_by_Source!BN220),0,$G220)</f>
        <v>0</v>
      </c>
      <c r="BR220" s="134">
        <f>IF(ISBLANK(Governance_Clauses_by_Source!BO220),0,$G220)</f>
        <v>0</v>
      </c>
      <c r="BS220" s="134">
        <f>IF(ISBLANK(Governance_Clauses_by_Source!BP220),0,$G220)</f>
        <v>0</v>
      </c>
      <c r="BT220" s="134">
        <f>IF(ISBLANK(Governance_Clauses_by_Source!BQ220),0,$G220)</f>
        <v>0</v>
      </c>
      <c r="BU220" s="134">
        <f>IF(ISBLANK(Governance_Clauses_by_Source!BR220),0,$G220)</f>
        <v>0</v>
      </c>
      <c r="BV220" s="134">
        <f>IF(ISBLANK(Governance_Clauses_by_Source!BS220),0,$G220)</f>
        <v>0</v>
      </c>
      <c r="BW220" s="134">
        <f>IF(ISBLANK(Governance_Clauses_by_Source!BT220),0,$G220)</f>
        <v>0</v>
      </c>
      <c r="BX220" s="134">
        <f>IF(ISBLANK(Governance_Clauses_by_Source!BU220),0,$G220)</f>
        <v>0</v>
      </c>
      <c r="BY220" s="134">
        <f>IF(ISBLANK(Governance_Clauses_by_Source!BV220),0,$G220)</f>
        <v>0</v>
      </c>
      <c r="BZ220" s="134">
        <f>IF(ISBLANK(Governance_Clauses_by_Source!BW220),0,$G220)</f>
        <v>0</v>
      </c>
      <c r="CA220" s="134">
        <f>IF(ISBLANK(Governance_Clauses_by_Source!BX220),0,$G220)</f>
        <v>0</v>
      </c>
      <c r="CB220" s="134">
        <f>IF(ISBLANK(Governance_Clauses_by_Source!BY220),0,$G220)*1*1.5</f>
        <v>0.3380281690140845</v>
      </c>
      <c r="CC220" s="134">
        <f>IF(ISBLANK(Governance_Clauses_by_Source!BZ220),0,$G220)</f>
        <v>0</v>
      </c>
      <c r="CD220" s="134">
        <f>IF(ISBLANK(Governance_Clauses_by_Source!CA220),0,$G220)</f>
        <v>0</v>
      </c>
      <c r="CE220" s="134">
        <f>IF(ISBLANK(Governance_Clauses_by_Source!CB220),0,$G220)</f>
        <v>0</v>
      </c>
      <c r="CF220" s="134">
        <f>IF(ISBLANK(Governance_Clauses_by_Source!CC220),0,$G220)</f>
        <v>0</v>
      </c>
      <c r="CG220" s="134">
        <f>IF(ISBLANK(Governance_Clauses_by_Source!CD220),0,$G220)</f>
        <v>0</v>
      </c>
      <c r="CH220" s="134">
        <f>IF(ISBLANK(Governance_Clauses_by_Source!CE220),0,$G220)</f>
        <v>0</v>
      </c>
      <c r="CI220" s="134">
        <f>IF(ISBLANK(Governance_Clauses_by_Source!CF220),0,$G220)</f>
        <v>0</v>
      </c>
      <c r="CJ220" s="134">
        <f>IF(ISBLANK(Governance_Clauses_by_Source!CG220),0,$G220)</f>
        <v>0</v>
      </c>
      <c r="CK220" s="134">
        <f>IF(ISBLANK(Governance_Clauses_by_Source!CH220),0,$G220)</f>
        <v>0</v>
      </c>
      <c r="CL220" s="134">
        <f>IF(ISBLANK(Governance_Clauses_by_Source!CI220),0,$G220)</f>
        <v>0</v>
      </c>
      <c r="CM220" s="134">
        <f>IF(ISBLANK(Governance_Clauses_by_Source!CJ220),0,$G220)</f>
        <v>0</v>
      </c>
      <c r="CN220" s="134">
        <f>IF(ISBLANK(Governance_Clauses_by_Source!CK220),0,$G220)</f>
        <v>0</v>
      </c>
      <c r="CO220" s="134">
        <f>IF(ISBLANK(Governance_Clauses_by_Source!CL220),0,$G220)</f>
        <v>0</v>
      </c>
      <c r="CP220" s="134">
        <f>IF(ISBLANK(Governance_Clauses_by_Source!CM220),0,$G220)</f>
        <v>0</v>
      </c>
      <c r="CQ220" s="151">
        <f>IF(ISBLANK(Governance_Clauses_by_Source!CN220),0,$G220)</f>
        <v>0</v>
      </c>
    </row>
    <row r="221" spans="1:95">
      <c r="A221" s="2" t="s">
        <v>638</v>
      </c>
      <c r="B221" s="2" t="s">
        <v>645</v>
      </c>
      <c r="C221" s="2" t="s">
        <v>607</v>
      </c>
      <c r="D221" s="2" t="s">
        <v>638</v>
      </c>
      <c r="E221" s="2">
        <f t="shared" si="21"/>
        <v>1</v>
      </c>
      <c r="F221" s="2">
        <v>5</v>
      </c>
      <c r="G221" s="2">
        <f t="shared" si="25"/>
        <v>0.28169014084507044</v>
      </c>
      <c r="H221" s="3" t="s">
        <v>713</v>
      </c>
      <c r="I221" s="120">
        <f>IF(ISBLANK(Governance_Clauses_by_Source!F221),0,G221)</f>
        <v>0</v>
      </c>
      <c r="J221" s="134">
        <f>IF(ISBLANK(Governance_Clauses_by_Source!G221),0,$G221)</f>
        <v>0</v>
      </c>
      <c r="K221" s="134">
        <f>IF(ISBLANK(Governance_Clauses_by_Source!H221),0,$G221)</f>
        <v>0</v>
      </c>
      <c r="L221" s="134">
        <f>IF(ISBLANK(Governance_Clauses_by_Source!I221),0,$G221)</f>
        <v>0</v>
      </c>
      <c r="M221" s="134">
        <f>IF(ISBLANK(Governance_Clauses_by_Source!J221),0,$G221)</f>
        <v>0</v>
      </c>
      <c r="N221" s="134">
        <f>IF(ISBLANK(Governance_Clauses_by_Source!K221),0,$G221)</f>
        <v>0</v>
      </c>
      <c r="O221" s="134">
        <f>IF(ISBLANK(Governance_Clauses_by_Source!L221),0,$G221)</f>
        <v>0</v>
      </c>
      <c r="P221" s="134">
        <f>IF(ISBLANK(Governance_Clauses_by_Source!M221),0,$G221)</f>
        <v>0</v>
      </c>
      <c r="Q221" s="134">
        <f>IF(ISBLANK(Governance_Clauses_by_Source!N221),0,$G221)</f>
        <v>0</v>
      </c>
      <c r="R221" s="134">
        <f>IF(ISBLANK(Governance_Clauses_by_Source!O221),0,$G221)</f>
        <v>0</v>
      </c>
      <c r="S221" s="134">
        <f>IF(ISBLANK(Governance_Clauses_by_Source!P221),0,$G221)</f>
        <v>0</v>
      </c>
      <c r="T221" s="134">
        <f>IF(ISBLANK(Governance_Clauses_by_Source!Q221),0,$G221)</f>
        <v>0</v>
      </c>
      <c r="U221" s="134">
        <f>IF(ISBLANK(Governance_Clauses_by_Source!R221),0,$G221)</f>
        <v>0</v>
      </c>
      <c r="V221" s="134">
        <f>IF(ISBLANK(Governance_Clauses_by_Source!S221),0,$G221)</f>
        <v>0</v>
      </c>
      <c r="W221" s="134">
        <f>IF(ISBLANK(Governance_Clauses_by_Source!T221),0,$G221)</f>
        <v>0</v>
      </c>
      <c r="X221" s="134">
        <f>IF(ISBLANK(Governance_Clauses_by_Source!U221),0,$G221)</f>
        <v>0</v>
      </c>
      <c r="Y221" s="134">
        <f>IF(ISBLANK(Governance_Clauses_by_Source!V221),0,$G221)</f>
        <v>0</v>
      </c>
      <c r="Z221" s="134">
        <f>IF(ISBLANK(Governance_Clauses_by_Source!W221),0,$G221)</f>
        <v>0</v>
      </c>
      <c r="AA221" s="134">
        <f>IF(ISBLANK(Governance_Clauses_by_Source!X221),0,$G221)</f>
        <v>0</v>
      </c>
      <c r="AB221" s="134">
        <f>IF(ISBLANK(Governance_Clauses_by_Source!Y221),0,$G221)</f>
        <v>0</v>
      </c>
      <c r="AC221" s="134">
        <f>IF(ISBLANK(Governance_Clauses_by_Source!Z221),0,$G221)</f>
        <v>0</v>
      </c>
      <c r="AD221" s="134">
        <f>IF(ISBLANK(Governance_Clauses_by_Source!AA221),0,$G221)</f>
        <v>0</v>
      </c>
      <c r="AE221" s="134">
        <f>IF(ISBLANK(Governance_Clauses_by_Source!AB221),0,$G221)</f>
        <v>0</v>
      </c>
      <c r="AF221" s="134">
        <f>IF(ISBLANK(Governance_Clauses_by_Source!AC221),0,$G221)</f>
        <v>0</v>
      </c>
      <c r="AG221" s="134">
        <f>IF(ISBLANK(Governance_Clauses_by_Source!AD221),0,$G221)</f>
        <v>0</v>
      </c>
      <c r="AH221" s="134">
        <f>IF(ISBLANK(Governance_Clauses_by_Source!AE221),0,$G221)</f>
        <v>0</v>
      </c>
      <c r="AI221" s="134">
        <f>IF(ISBLANK(Governance_Clauses_by_Source!AF221),0,$G221)</f>
        <v>0</v>
      </c>
      <c r="AJ221" s="134">
        <f>IF(ISBLANK(Governance_Clauses_by_Source!AG221),0,$G221)</f>
        <v>0</v>
      </c>
      <c r="AK221" s="134">
        <f>IF(ISBLANK(Governance_Clauses_by_Source!AH221),0,$G221)</f>
        <v>0</v>
      </c>
      <c r="AL221" s="134">
        <f>IF(ISBLANK(Governance_Clauses_by_Source!AI221),0,$G221)</f>
        <v>0</v>
      </c>
      <c r="AM221" s="134">
        <f>IF(ISBLANK(Governance_Clauses_by_Source!AJ221),0,$G221)</f>
        <v>0</v>
      </c>
      <c r="AN221" s="134">
        <f>IF(ISBLANK(Governance_Clauses_by_Source!AK221),0,$G221)</f>
        <v>0</v>
      </c>
      <c r="AO221" s="134">
        <f>IF(ISBLANK(Governance_Clauses_by_Source!AL221),0,$G221)</f>
        <v>0</v>
      </c>
      <c r="AP221" s="134">
        <f>IF(ISBLANK(Governance_Clauses_by_Source!AM221),0,$G221)</f>
        <v>0</v>
      </c>
      <c r="AQ221" s="134">
        <f>IF(ISBLANK(Governance_Clauses_by_Source!AN221),0,$G221)</f>
        <v>0</v>
      </c>
      <c r="AR221" s="134">
        <f>IF(ISBLANK(Governance_Clauses_by_Source!AO221),0,$G221)</f>
        <v>0</v>
      </c>
      <c r="AS221" s="134">
        <f>IF(ISBLANK(Governance_Clauses_by_Source!AP221),0,$G221)</f>
        <v>0</v>
      </c>
      <c r="AT221" s="134">
        <f>IF(ISBLANK(Governance_Clauses_by_Source!AQ221),0,$G221)</f>
        <v>0</v>
      </c>
      <c r="AU221" s="134">
        <f>IF(ISBLANK(Governance_Clauses_by_Source!AR221),0,$G221)</f>
        <v>0</v>
      </c>
      <c r="AV221" s="134">
        <f>IF(ISBLANK(Governance_Clauses_by_Source!AS221),0,$G221)</f>
        <v>0</v>
      </c>
      <c r="AW221" s="134">
        <f>IF(ISBLANK(Governance_Clauses_by_Source!AT221),0,$G221)</f>
        <v>0</v>
      </c>
      <c r="AX221" s="134">
        <f>IF(ISBLANK(Governance_Clauses_by_Source!AU221),0,$G221)</f>
        <v>0</v>
      </c>
      <c r="AY221" s="134">
        <f>IF(ISBLANK(Governance_Clauses_by_Source!AV221),0,$G221)</f>
        <v>0</v>
      </c>
      <c r="AZ221" s="134">
        <f>IF(ISBLANK(Governance_Clauses_by_Source!AW221),0,$G221)</f>
        <v>0</v>
      </c>
      <c r="BA221" s="134">
        <f>IF(ISBLANK(Governance_Clauses_by_Source!AX221),0,$G221)</f>
        <v>0</v>
      </c>
      <c r="BB221" s="134">
        <f>IF(ISBLANK(Governance_Clauses_by_Source!AY221),0,$G221)</f>
        <v>0</v>
      </c>
      <c r="BC221" s="134">
        <f>IF(ISBLANK(Governance_Clauses_by_Source!AZ221),0,$G221)</f>
        <v>0</v>
      </c>
      <c r="BD221" s="134">
        <f>IF(ISBLANK(Governance_Clauses_by_Source!BA221),0,$G221)</f>
        <v>0</v>
      </c>
      <c r="BE221" s="134">
        <f>IF(ISBLANK(Governance_Clauses_by_Source!BB221),0,$G221)</f>
        <v>0</v>
      </c>
      <c r="BF221" s="134">
        <f>IF(ISBLANK(Governance_Clauses_by_Source!BC221),0,$G221)</f>
        <v>0</v>
      </c>
      <c r="BG221" s="134">
        <f>IF(ISBLANK(Governance_Clauses_by_Source!BD221),0,$G221)</f>
        <v>0</v>
      </c>
      <c r="BH221" s="134">
        <f>IF(ISBLANK(Governance_Clauses_by_Source!BE221),0,$G221)</f>
        <v>0</v>
      </c>
      <c r="BI221" s="134">
        <f>IF(ISBLANK(Governance_Clauses_by_Source!BF221),0,$G221)</f>
        <v>0</v>
      </c>
      <c r="BJ221" s="134">
        <f>IF(ISBLANK(Governance_Clauses_by_Source!BG221),0,$G221)</f>
        <v>0</v>
      </c>
      <c r="BK221" s="134">
        <f>IF(ISBLANK(Governance_Clauses_by_Source!BH221),0,$G221)</f>
        <v>0</v>
      </c>
      <c r="BL221" s="134">
        <f>IF(ISBLANK(Governance_Clauses_by_Source!BI221),0,$G221)</f>
        <v>0</v>
      </c>
      <c r="BM221" s="134">
        <f>IF(ISBLANK(Governance_Clauses_by_Source!BJ221),0,$G221)</f>
        <v>0</v>
      </c>
      <c r="BN221" s="134">
        <f>IF(ISBLANK(Governance_Clauses_by_Source!BK221),0,$G221)</f>
        <v>0</v>
      </c>
      <c r="BO221" s="134">
        <f>IF(ISBLANK(Governance_Clauses_by_Source!BL221),0,$G221)</f>
        <v>0</v>
      </c>
      <c r="BP221" s="134">
        <f>IF(ISBLANK(Governance_Clauses_by_Source!BM221),0,$G221)</f>
        <v>0</v>
      </c>
      <c r="BQ221" s="134">
        <f>IF(ISBLANK(Governance_Clauses_by_Source!BN221),0,$G221)</f>
        <v>0</v>
      </c>
      <c r="BR221" s="134">
        <f>IF(ISBLANK(Governance_Clauses_by_Source!BO221),0,$G221)</f>
        <v>0</v>
      </c>
      <c r="BS221" s="134">
        <f>IF(ISBLANK(Governance_Clauses_by_Source!BP221),0,$G221)</f>
        <v>0</v>
      </c>
      <c r="BT221" s="134">
        <f>IF(ISBLANK(Governance_Clauses_by_Source!BQ221),0,$G221)</f>
        <v>0</v>
      </c>
      <c r="BU221" s="134">
        <f>IF(ISBLANK(Governance_Clauses_by_Source!BR221),0,$G221)</f>
        <v>0</v>
      </c>
      <c r="BV221" s="134">
        <f>IF(ISBLANK(Governance_Clauses_by_Source!BS221),0,$G221)</f>
        <v>0</v>
      </c>
      <c r="BW221" s="134">
        <f>IF(ISBLANK(Governance_Clauses_by_Source!BT221),0,$G221)</f>
        <v>0</v>
      </c>
      <c r="BX221" s="134">
        <f>IF(ISBLANK(Governance_Clauses_by_Source!BU221),0,$G221)</f>
        <v>0</v>
      </c>
      <c r="BY221" s="134">
        <f>IF(ISBLANK(Governance_Clauses_by_Source!BV221),0,$G221)</f>
        <v>0</v>
      </c>
      <c r="BZ221" s="134">
        <f>IF(ISBLANK(Governance_Clauses_by_Source!BW221),0,$G221)</f>
        <v>0</v>
      </c>
      <c r="CA221" s="134">
        <f>IF(ISBLANK(Governance_Clauses_by_Source!BX221),0,$G221)</f>
        <v>0</v>
      </c>
      <c r="CB221" s="134">
        <f>IF(ISBLANK(Governance_Clauses_by_Source!BY221),0,$G221)*3*3</f>
        <v>2.535211267605634</v>
      </c>
      <c r="CC221" s="134">
        <f>IF(ISBLANK(Governance_Clauses_by_Source!BZ221),0,$G221)</f>
        <v>0</v>
      </c>
      <c r="CD221" s="134">
        <f>IF(ISBLANK(Governance_Clauses_by_Source!CA221),0,$G221)</f>
        <v>0</v>
      </c>
      <c r="CE221" s="134">
        <f>IF(ISBLANK(Governance_Clauses_by_Source!CB221),0,$G221)</f>
        <v>0</v>
      </c>
      <c r="CF221" s="134">
        <f>IF(ISBLANK(Governance_Clauses_by_Source!CC221),0,$G221)</f>
        <v>0</v>
      </c>
      <c r="CG221" s="134">
        <f>IF(ISBLANK(Governance_Clauses_by_Source!CD221),0,$G221)</f>
        <v>0</v>
      </c>
      <c r="CH221" s="134">
        <f>IF(ISBLANK(Governance_Clauses_by_Source!CE221),0,$G221)</f>
        <v>0</v>
      </c>
      <c r="CI221" s="134">
        <f>IF(ISBLANK(Governance_Clauses_by_Source!CF221),0,$G221)</f>
        <v>0</v>
      </c>
      <c r="CJ221" s="134">
        <f>IF(ISBLANK(Governance_Clauses_by_Source!CG221),0,$G221)</f>
        <v>0</v>
      </c>
      <c r="CK221" s="134">
        <f>IF(ISBLANK(Governance_Clauses_by_Source!CH221),0,$G221)</f>
        <v>0</v>
      </c>
      <c r="CL221" s="134">
        <f>IF(ISBLANK(Governance_Clauses_by_Source!CI221),0,$G221)</f>
        <v>0</v>
      </c>
      <c r="CM221" s="134">
        <f>IF(ISBLANK(Governance_Clauses_by_Source!CJ221),0,$G221)</f>
        <v>0</v>
      </c>
      <c r="CN221" s="134">
        <f>IF(ISBLANK(Governance_Clauses_by_Source!CK221),0,$G221)</f>
        <v>0</v>
      </c>
      <c r="CO221" s="134">
        <f>IF(ISBLANK(Governance_Clauses_by_Source!CL221),0,$G221)</f>
        <v>0</v>
      </c>
      <c r="CP221" s="134">
        <f>IF(ISBLANK(Governance_Clauses_by_Source!CM221),0,$G221)</f>
        <v>0</v>
      </c>
      <c r="CQ221" s="151">
        <f>IF(ISBLANK(Governance_Clauses_by_Source!CN221),0,$G221)</f>
        <v>0</v>
      </c>
    </row>
    <row r="222" spans="1:95">
      <c r="A222" s="2" t="s">
        <v>638</v>
      </c>
      <c r="B222" s="2" t="s">
        <v>645</v>
      </c>
      <c r="C222" s="2" t="s">
        <v>607</v>
      </c>
      <c r="D222" s="2" t="s">
        <v>638</v>
      </c>
      <c r="E222" s="2">
        <f t="shared" si="21"/>
        <v>1</v>
      </c>
      <c r="F222" s="2">
        <v>5</v>
      </c>
      <c r="G222" s="2">
        <f t="shared" si="25"/>
        <v>0.28169014084507044</v>
      </c>
      <c r="H222" s="3" t="s">
        <v>707</v>
      </c>
      <c r="I222" s="120">
        <f>IF(ISBLANK(Governance_Clauses_by_Source!F222),0,G222)</f>
        <v>0</v>
      </c>
      <c r="J222" s="134">
        <f>IF(ISBLANK(Governance_Clauses_by_Source!G222),0,$G222)</f>
        <v>0</v>
      </c>
      <c r="K222" s="134">
        <f>IF(ISBLANK(Governance_Clauses_by_Source!H222),0,$G222)</f>
        <v>0</v>
      </c>
      <c r="L222" s="134">
        <f>IF(ISBLANK(Governance_Clauses_by_Source!I222),0,$G222)</f>
        <v>0</v>
      </c>
      <c r="M222" s="134">
        <f>IF(ISBLANK(Governance_Clauses_by_Source!J222),0,$G222)</f>
        <v>0</v>
      </c>
      <c r="N222" s="134">
        <f>IF(ISBLANK(Governance_Clauses_by_Source!K222),0,$G222)</f>
        <v>0</v>
      </c>
      <c r="O222" s="134">
        <f>IF(ISBLANK(Governance_Clauses_by_Source!L222),0,$G222)</f>
        <v>0</v>
      </c>
      <c r="P222" s="134">
        <f>IF(ISBLANK(Governance_Clauses_by_Source!M222),0,$G222)</f>
        <v>0</v>
      </c>
      <c r="Q222" s="134">
        <f>IF(ISBLANK(Governance_Clauses_by_Source!N222),0,$G222)</f>
        <v>0</v>
      </c>
      <c r="R222" s="134">
        <f>IF(ISBLANK(Governance_Clauses_by_Source!O222),0,$G222)</f>
        <v>0</v>
      </c>
      <c r="S222" s="134">
        <f>IF(ISBLANK(Governance_Clauses_by_Source!P222),0,$G222)</f>
        <v>0</v>
      </c>
      <c r="T222" s="134">
        <f>IF(ISBLANK(Governance_Clauses_by_Source!Q222),0,$G222)</f>
        <v>0</v>
      </c>
      <c r="U222" s="134">
        <f>IF(ISBLANK(Governance_Clauses_by_Source!R222),0,$G222)</f>
        <v>0</v>
      </c>
      <c r="V222" s="134">
        <f>IF(ISBLANK(Governance_Clauses_by_Source!S222),0,$G222)</f>
        <v>0</v>
      </c>
      <c r="W222" s="134">
        <f>IF(ISBLANK(Governance_Clauses_by_Source!T222),0,$G222)</f>
        <v>0</v>
      </c>
      <c r="X222" s="134">
        <f>IF(ISBLANK(Governance_Clauses_by_Source!U222),0,$G222)</f>
        <v>0</v>
      </c>
      <c r="Y222" s="134">
        <f>IF(ISBLANK(Governance_Clauses_by_Source!V222),0,$G222)</f>
        <v>0</v>
      </c>
      <c r="Z222" s="134">
        <f>IF(ISBLANK(Governance_Clauses_by_Source!W222),0,$G222)</f>
        <v>0</v>
      </c>
      <c r="AA222" s="134">
        <f>IF(ISBLANK(Governance_Clauses_by_Source!X222),0,$G222)</f>
        <v>0</v>
      </c>
      <c r="AB222" s="134">
        <f>IF(ISBLANK(Governance_Clauses_by_Source!Y222),0,$G222)</f>
        <v>0</v>
      </c>
      <c r="AC222" s="134">
        <f>IF(ISBLANK(Governance_Clauses_by_Source!Z222),0,$G222)</f>
        <v>0</v>
      </c>
      <c r="AD222" s="134">
        <f>IF(ISBLANK(Governance_Clauses_by_Source!AA222),0,$G222)</f>
        <v>0</v>
      </c>
      <c r="AE222" s="134">
        <f>IF(ISBLANK(Governance_Clauses_by_Source!AB222),0,$G222)</f>
        <v>0</v>
      </c>
      <c r="AF222" s="134">
        <f>IF(ISBLANK(Governance_Clauses_by_Source!AC222),0,$G222)</f>
        <v>0</v>
      </c>
      <c r="AG222" s="134">
        <f>IF(ISBLANK(Governance_Clauses_by_Source!AD222),0,$G222)</f>
        <v>0</v>
      </c>
      <c r="AH222" s="134">
        <f>IF(ISBLANK(Governance_Clauses_by_Source!AE222),0,$G222)</f>
        <v>0</v>
      </c>
      <c r="AI222" s="134">
        <f>IF(ISBLANK(Governance_Clauses_by_Source!AF222),0,$G222)</f>
        <v>0</v>
      </c>
      <c r="AJ222" s="134">
        <f>IF(ISBLANK(Governance_Clauses_by_Source!AG222),0,$G222)</f>
        <v>0</v>
      </c>
      <c r="AK222" s="134">
        <f>IF(ISBLANK(Governance_Clauses_by_Source!AH222),0,$G222)</f>
        <v>0</v>
      </c>
      <c r="AL222" s="134">
        <f>IF(ISBLANK(Governance_Clauses_by_Source!AI222),0,$G222)</f>
        <v>0</v>
      </c>
      <c r="AM222" s="134">
        <f>IF(ISBLANK(Governance_Clauses_by_Source!AJ222),0,$G222)</f>
        <v>0</v>
      </c>
      <c r="AN222" s="134">
        <f>IF(ISBLANK(Governance_Clauses_by_Source!AK222),0,$G222)</f>
        <v>0</v>
      </c>
      <c r="AO222" s="134">
        <f>IF(ISBLANK(Governance_Clauses_by_Source!AL222),0,$G222)</f>
        <v>0</v>
      </c>
      <c r="AP222" s="134">
        <f>IF(ISBLANK(Governance_Clauses_by_Source!AM222),0,$G222)</f>
        <v>0</v>
      </c>
      <c r="AQ222" s="134">
        <f>IF(ISBLANK(Governance_Clauses_by_Source!AN222),0,$G222)</f>
        <v>0</v>
      </c>
      <c r="AR222" s="134">
        <f>IF(ISBLANK(Governance_Clauses_by_Source!AO222),0,$G222)</f>
        <v>0</v>
      </c>
      <c r="AS222" s="134">
        <f>IF(ISBLANK(Governance_Clauses_by_Source!AP222),0,$G222)</f>
        <v>0</v>
      </c>
      <c r="AT222" s="134">
        <f>IF(ISBLANK(Governance_Clauses_by_Source!AQ222),0,$G222)</f>
        <v>0</v>
      </c>
      <c r="AU222" s="134">
        <f>IF(ISBLANK(Governance_Clauses_by_Source!AR222),0,$G222)</f>
        <v>0</v>
      </c>
      <c r="AV222" s="134">
        <f>IF(ISBLANK(Governance_Clauses_by_Source!AS222),0,$G222)</f>
        <v>0</v>
      </c>
      <c r="AW222" s="134">
        <f>IF(ISBLANK(Governance_Clauses_by_Source!AT222),0,$G222)</f>
        <v>0</v>
      </c>
      <c r="AX222" s="134">
        <f>IF(ISBLANK(Governance_Clauses_by_Source!AU222),0,$G222)</f>
        <v>0</v>
      </c>
      <c r="AY222" s="134">
        <f>IF(ISBLANK(Governance_Clauses_by_Source!AV222),0,$G222)</f>
        <v>0</v>
      </c>
      <c r="AZ222" s="134">
        <f>IF(ISBLANK(Governance_Clauses_by_Source!AW222),0,$G222)</f>
        <v>0</v>
      </c>
      <c r="BA222" s="134">
        <f>IF(ISBLANK(Governance_Clauses_by_Source!AX222),0,$G222)</f>
        <v>0</v>
      </c>
      <c r="BB222" s="134">
        <f>IF(ISBLANK(Governance_Clauses_by_Source!AY222),0,$G222)</f>
        <v>0</v>
      </c>
      <c r="BC222" s="134">
        <f>IF(ISBLANK(Governance_Clauses_by_Source!AZ222),0,$G222)</f>
        <v>0</v>
      </c>
      <c r="BD222" s="134">
        <f>IF(ISBLANK(Governance_Clauses_by_Source!BA222),0,$G222)</f>
        <v>0</v>
      </c>
      <c r="BE222" s="134">
        <f>IF(ISBLANK(Governance_Clauses_by_Source!BB222),0,$G222)</f>
        <v>0</v>
      </c>
      <c r="BF222" s="134">
        <f>IF(ISBLANK(Governance_Clauses_by_Source!BC222),0,$G222)</f>
        <v>0</v>
      </c>
      <c r="BG222" s="134">
        <f>IF(ISBLANK(Governance_Clauses_by_Source!BD222),0,$G222)</f>
        <v>0</v>
      </c>
      <c r="BH222" s="134">
        <f>IF(ISBLANK(Governance_Clauses_by_Source!BE222),0,$G222)</f>
        <v>0</v>
      </c>
      <c r="BI222" s="134">
        <f>IF(ISBLANK(Governance_Clauses_by_Source!BF222),0,$G222)</f>
        <v>0</v>
      </c>
      <c r="BJ222" s="134">
        <f>IF(ISBLANK(Governance_Clauses_by_Source!BG222),0,$G222)</f>
        <v>0</v>
      </c>
      <c r="BK222" s="134">
        <f>IF(ISBLANK(Governance_Clauses_by_Source!BH222),0,$G222)</f>
        <v>0</v>
      </c>
      <c r="BL222" s="134">
        <f>IF(ISBLANK(Governance_Clauses_by_Source!BI222),0,$G222)</f>
        <v>0</v>
      </c>
      <c r="BM222" s="134">
        <f>IF(ISBLANK(Governance_Clauses_by_Source!BJ222),0,$G222)</f>
        <v>0</v>
      </c>
      <c r="BN222" s="134">
        <f>IF(ISBLANK(Governance_Clauses_by_Source!BK222),0,$G222)</f>
        <v>0</v>
      </c>
      <c r="BO222" s="134">
        <f>IF(ISBLANK(Governance_Clauses_by_Source!BL222),0,$G222)</f>
        <v>0</v>
      </c>
      <c r="BP222" s="134">
        <f>IF(ISBLANK(Governance_Clauses_by_Source!BM222),0,$G222)</f>
        <v>0</v>
      </c>
      <c r="BQ222" s="134">
        <f>IF(ISBLANK(Governance_Clauses_by_Source!BN222),0,$G222)</f>
        <v>0</v>
      </c>
      <c r="BR222" s="134">
        <f>IF(ISBLANK(Governance_Clauses_by_Source!BO222),0,$G222)</f>
        <v>0</v>
      </c>
      <c r="BS222" s="134">
        <f>IF(ISBLANK(Governance_Clauses_by_Source!BP222),0,$G222)</f>
        <v>0</v>
      </c>
      <c r="BT222" s="134">
        <f>IF(ISBLANK(Governance_Clauses_by_Source!BQ222),0,$G222)</f>
        <v>0</v>
      </c>
      <c r="BU222" s="134">
        <f>IF(ISBLANK(Governance_Clauses_by_Source!BR222),0,$G222)</f>
        <v>0</v>
      </c>
      <c r="BV222" s="134">
        <f>IF(ISBLANK(Governance_Clauses_by_Source!BS222),0,$G222)</f>
        <v>0</v>
      </c>
      <c r="BW222" s="134">
        <f>IF(ISBLANK(Governance_Clauses_by_Source!BT222),0,$G222)</f>
        <v>0</v>
      </c>
      <c r="BX222" s="134">
        <f>IF(ISBLANK(Governance_Clauses_by_Source!BU222),0,$G222)</f>
        <v>0</v>
      </c>
      <c r="BY222" s="134">
        <f>IF(ISBLANK(Governance_Clauses_by_Source!BV222),0,$G222)</f>
        <v>0</v>
      </c>
      <c r="BZ222" s="134">
        <f>IF(ISBLANK(Governance_Clauses_by_Source!BW222),0,$G222)</f>
        <v>0</v>
      </c>
      <c r="CA222" s="134">
        <f>IF(ISBLANK(Governance_Clauses_by_Source!BX222),0,$G222)</f>
        <v>0</v>
      </c>
      <c r="CB222" s="134">
        <f>IF(ISBLANK(Governance_Clauses_by_Source!BY222),0,$G222)*3*3</f>
        <v>2.535211267605634</v>
      </c>
      <c r="CC222" s="134">
        <f>IF(ISBLANK(Governance_Clauses_by_Source!BZ222),0,$G222)</f>
        <v>0</v>
      </c>
      <c r="CD222" s="134">
        <f>IF(ISBLANK(Governance_Clauses_by_Source!CA222),0,$G222)</f>
        <v>0</v>
      </c>
      <c r="CE222" s="134">
        <f>IF(ISBLANK(Governance_Clauses_by_Source!CB222),0,$G222)</f>
        <v>0</v>
      </c>
      <c r="CF222" s="134">
        <f>IF(ISBLANK(Governance_Clauses_by_Source!CC222),0,$G222)</f>
        <v>0</v>
      </c>
      <c r="CG222" s="134">
        <f>IF(ISBLANK(Governance_Clauses_by_Source!CD222),0,$G222)</f>
        <v>0</v>
      </c>
      <c r="CH222" s="134">
        <f>IF(ISBLANK(Governance_Clauses_by_Source!CE222),0,$G222)</f>
        <v>0</v>
      </c>
      <c r="CI222" s="134">
        <f>IF(ISBLANK(Governance_Clauses_by_Source!CF222),0,$G222)</f>
        <v>0</v>
      </c>
      <c r="CJ222" s="134">
        <f>IF(ISBLANK(Governance_Clauses_by_Source!CG222),0,$G222)</f>
        <v>0</v>
      </c>
      <c r="CK222" s="134">
        <f>IF(ISBLANK(Governance_Clauses_by_Source!CH222),0,$G222)</f>
        <v>0</v>
      </c>
      <c r="CL222" s="134">
        <f>IF(ISBLANK(Governance_Clauses_by_Source!CI222),0,$G222)</f>
        <v>0</v>
      </c>
      <c r="CM222" s="134">
        <f>IF(ISBLANK(Governance_Clauses_by_Source!CJ222),0,$G222)</f>
        <v>0</v>
      </c>
      <c r="CN222" s="134">
        <f>IF(ISBLANK(Governance_Clauses_by_Source!CK222),0,$G222)</f>
        <v>0</v>
      </c>
      <c r="CO222" s="134">
        <f>IF(ISBLANK(Governance_Clauses_by_Source!CL222),0,$G222)</f>
        <v>0</v>
      </c>
      <c r="CP222" s="134">
        <f>IF(ISBLANK(Governance_Clauses_by_Source!CM222),0,$G222)</f>
        <v>0</v>
      </c>
      <c r="CQ222" s="151">
        <f>IF(ISBLANK(Governance_Clauses_by_Source!CN222),0,$G222)</f>
        <v>0</v>
      </c>
    </row>
    <row r="223" spans="1:95">
      <c r="A223" s="2" t="s">
        <v>1106</v>
      </c>
      <c r="B223" s="2" t="s">
        <v>567</v>
      </c>
      <c r="C223" s="2" t="s">
        <v>607</v>
      </c>
      <c r="D223" s="2" t="s">
        <v>1130</v>
      </c>
      <c r="E223" s="2">
        <f t="shared" si="21"/>
        <v>2</v>
      </c>
      <c r="F223" s="2">
        <v>5</v>
      </c>
      <c r="G223" s="2">
        <f>F223/SUM($F$223:$F$225)*4</f>
        <v>1.8181818181818181</v>
      </c>
      <c r="H223" s="3" t="s">
        <v>1128</v>
      </c>
      <c r="I223" s="120">
        <f>IF(ISBLANK(Governance_Clauses_by_Source!F223),0,G223)</f>
        <v>0</v>
      </c>
      <c r="J223" s="134">
        <f>IF(ISBLANK(Governance_Clauses_by_Source!G223),0,$G223)</f>
        <v>0</v>
      </c>
      <c r="K223" s="134">
        <f>IF(ISBLANK(Governance_Clauses_by_Source!H223),0,$G223)</f>
        <v>0</v>
      </c>
      <c r="L223" s="134">
        <f>IF(ISBLANK(Governance_Clauses_by_Source!I223),0,$G223)</f>
        <v>0</v>
      </c>
      <c r="M223" s="134">
        <f>IF(ISBLANK(Governance_Clauses_by_Source!J223),0,$G223)</f>
        <v>0</v>
      </c>
      <c r="N223" s="134">
        <f>IF(ISBLANK(Governance_Clauses_by_Source!K223),0,$G223)</f>
        <v>0</v>
      </c>
      <c r="O223" s="134">
        <f>IF(ISBLANK(Governance_Clauses_by_Source!L223),0,$G223)</f>
        <v>0</v>
      </c>
      <c r="P223" s="134">
        <f>IF(ISBLANK(Governance_Clauses_by_Source!M223),0,$G223)</f>
        <v>0</v>
      </c>
      <c r="Q223" s="134">
        <f>IF(ISBLANK(Governance_Clauses_by_Source!N223),0,$G223)</f>
        <v>0</v>
      </c>
      <c r="R223" s="134">
        <f>IF(ISBLANK(Governance_Clauses_by_Source!O223),0,$G223)</f>
        <v>0</v>
      </c>
      <c r="S223" s="134">
        <f>IF(ISBLANK(Governance_Clauses_by_Source!P223),0,$G223)</f>
        <v>0</v>
      </c>
      <c r="T223" s="134">
        <f>IF(ISBLANK(Governance_Clauses_by_Source!Q223),0,$G223)</f>
        <v>0</v>
      </c>
      <c r="U223" s="134">
        <f>IF(ISBLANK(Governance_Clauses_by_Source!R223),0,$G223)</f>
        <v>0</v>
      </c>
      <c r="V223" s="134">
        <f>IF(ISBLANK(Governance_Clauses_by_Source!S223),0,$G223)</f>
        <v>0</v>
      </c>
      <c r="W223" s="134">
        <f>IF(ISBLANK(Governance_Clauses_by_Source!T223),0,$G223)</f>
        <v>0</v>
      </c>
      <c r="X223" s="134">
        <f>IF(ISBLANK(Governance_Clauses_by_Source!U223),0,$G223)</f>
        <v>0</v>
      </c>
      <c r="Y223" s="134">
        <f>IF(ISBLANK(Governance_Clauses_by_Source!V223),0,$G223)</f>
        <v>0</v>
      </c>
      <c r="Z223" s="134">
        <f>IF(ISBLANK(Governance_Clauses_by_Source!W223),0,$G223)</f>
        <v>0</v>
      </c>
      <c r="AA223" s="134">
        <f>IF(ISBLANK(Governance_Clauses_by_Source!X223),0,$G223)</f>
        <v>0</v>
      </c>
      <c r="AB223" s="134">
        <f>IF(ISBLANK(Governance_Clauses_by_Source!Y223),0,$G223)</f>
        <v>0</v>
      </c>
      <c r="AC223" s="134">
        <f>IF(ISBLANK(Governance_Clauses_by_Source!Z223),0,$G223)</f>
        <v>0</v>
      </c>
      <c r="AD223" s="134">
        <f>IF(ISBLANK(Governance_Clauses_by_Source!AA223),0,$G223)</f>
        <v>0</v>
      </c>
      <c r="AE223" s="134">
        <f>IF(ISBLANK(Governance_Clauses_by_Source!AB223),0,$G223)</f>
        <v>0</v>
      </c>
      <c r="AF223" s="134">
        <f>IF(ISBLANK(Governance_Clauses_by_Source!AC223),0,$G223)</f>
        <v>0</v>
      </c>
      <c r="AG223" s="134">
        <f>IF(ISBLANK(Governance_Clauses_by_Source!AD223),0,$G223)</f>
        <v>0</v>
      </c>
      <c r="AH223" s="134">
        <f>IF(ISBLANK(Governance_Clauses_by_Source!AE223),0,$G223)</f>
        <v>0</v>
      </c>
      <c r="AI223" s="134">
        <f>IF(ISBLANK(Governance_Clauses_by_Source!AF223),0,$G223)</f>
        <v>0</v>
      </c>
      <c r="AJ223" s="134">
        <f>IF(ISBLANK(Governance_Clauses_by_Source!AG223),0,$G223)</f>
        <v>0</v>
      </c>
      <c r="AK223" s="134">
        <f>IF(ISBLANK(Governance_Clauses_by_Source!AH223),0,$G223)</f>
        <v>0</v>
      </c>
      <c r="AL223" s="134">
        <f>IF(ISBLANK(Governance_Clauses_by_Source!AI223),0,$G223)</f>
        <v>0</v>
      </c>
      <c r="AM223" s="134">
        <f>IF(ISBLANK(Governance_Clauses_by_Source!AJ223),0,$G223)</f>
        <v>0</v>
      </c>
      <c r="AN223" s="134">
        <f>IF(ISBLANK(Governance_Clauses_by_Source!AK223),0,$G223)</f>
        <v>0</v>
      </c>
      <c r="AO223" s="134">
        <f>IF(ISBLANK(Governance_Clauses_by_Source!AL223),0,$G223)</f>
        <v>0</v>
      </c>
      <c r="AP223" s="134">
        <f>IF(ISBLANK(Governance_Clauses_by_Source!AM223),0,$G223)</f>
        <v>0</v>
      </c>
      <c r="AQ223" s="134">
        <f>IF(ISBLANK(Governance_Clauses_by_Source!AN223),0,$G223)</f>
        <v>0</v>
      </c>
      <c r="AR223" s="134">
        <f>IF(ISBLANK(Governance_Clauses_by_Source!AO223),0,$G223)</f>
        <v>0</v>
      </c>
      <c r="AS223" s="134">
        <f>IF(ISBLANK(Governance_Clauses_by_Source!AP223),0,$G223)</f>
        <v>0</v>
      </c>
      <c r="AT223" s="134">
        <f>IF(ISBLANK(Governance_Clauses_by_Source!AQ223),0,$G223)</f>
        <v>0</v>
      </c>
      <c r="AU223" s="134">
        <f>IF(ISBLANK(Governance_Clauses_by_Source!AR223),0,$G223)</f>
        <v>0</v>
      </c>
      <c r="AV223" s="134">
        <f>IF(ISBLANK(Governance_Clauses_by_Source!AS223),0,$G223)</f>
        <v>0</v>
      </c>
      <c r="AW223" s="134">
        <f>IF(ISBLANK(Governance_Clauses_by_Source!AT223),0,$G223)</f>
        <v>0</v>
      </c>
      <c r="AX223" s="134">
        <f>IF(ISBLANK(Governance_Clauses_by_Source!AU223),0,$G223)</f>
        <v>0</v>
      </c>
      <c r="AY223" s="134">
        <f>IF(ISBLANK(Governance_Clauses_by_Source!AV223),0,$G223)</f>
        <v>0</v>
      </c>
      <c r="AZ223" s="134">
        <f>IF(ISBLANK(Governance_Clauses_by_Source!AW223),0,$G223)</f>
        <v>0</v>
      </c>
      <c r="BA223" s="134">
        <f>IF(ISBLANK(Governance_Clauses_by_Source!AX223),0,$G223)</f>
        <v>0</v>
      </c>
      <c r="BB223" s="134">
        <f>IF(ISBLANK(Governance_Clauses_by_Source!AY223),0,$G223)</f>
        <v>0</v>
      </c>
      <c r="BC223" s="134">
        <f>IF(ISBLANK(Governance_Clauses_by_Source!AZ223),0,$G223)</f>
        <v>0</v>
      </c>
      <c r="BD223" s="134">
        <f>IF(ISBLANK(Governance_Clauses_by_Source!BA223),0,$G223)</f>
        <v>0</v>
      </c>
      <c r="BE223" s="134">
        <f>IF(ISBLANK(Governance_Clauses_by_Source!BB223),0,$G223)</f>
        <v>0</v>
      </c>
      <c r="BF223" s="134">
        <f>IF(ISBLANK(Governance_Clauses_by_Source!BC223),0,$G223)</f>
        <v>0</v>
      </c>
      <c r="BG223" s="134">
        <f>IF(ISBLANK(Governance_Clauses_by_Source!BD223),0,$G223)</f>
        <v>0</v>
      </c>
      <c r="BH223" s="134">
        <f>IF(ISBLANK(Governance_Clauses_by_Source!BE223),0,$G223)</f>
        <v>0</v>
      </c>
      <c r="BI223" s="134">
        <f>IF(ISBLANK(Governance_Clauses_by_Source!BF223),0,$G223)</f>
        <v>0</v>
      </c>
      <c r="BJ223" s="134">
        <f>IF(ISBLANK(Governance_Clauses_by_Source!BG223),0,$G223)</f>
        <v>0</v>
      </c>
      <c r="BK223" s="134">
        <f>IF(ISBLANK(Governance_Clauses_by_Source!BH223),0,$G223)</f>
        <v>0</v>
      </c>
      <c r="BL223" s="134">
        <f>IF(ISBLANK(Governance_Clauses_by_Source!BI223),0,$G223)</f>
        <v>0</v>
      </c>
      <c r="BM223" s="134">
        <f>IF(ISBLANK(Governance_Clauses_by_Source!BJ223),0,$G223)</f>
        <v>0</v>
      </c>
      <c r="BN223" s="134">
        <f>IF(ISBLANK(Governance_Clauses_by_Source!BK223),0,$G223)*3.5*4.5</f>
        <v>28.636363636363633</v>
      </c>
      <c r="BO223" s="134">
        <f>IF(ISBLANK(Governance_Clauses_by_Source!BL223),0,$G223)</f>
        <v>0</v>
      </c>
      <c r="BP223" s="134">
        <f>IF(ISBLANK(Governance_Clauses_by_Source!BM223),0,$G223)</f>
        <v>0</v>
      </c>
      <c r="BQ223" s="134">
        <f>IF(ISBLANK(Governance_Clauses_by_Source!BN223),0,$G223)</f>
        <v>0</v>
      </c>
      <c r="BR223" s="134">
        <f>IF(ISBLANK(Governance_Clauses_by_Source!BO223),0,$G223)</f>
        <v>0</v>
      </c>
      <c r="BS223" s="134">
        <f>IF(ISBLANK(Governance_Clauses_by_Source!BP223),0,$G223)</f>
        <v>0</v>
      </c>
      <c r="BT223" s="134">
        <f>IF(ISBLANK(Governance_Clauses_by_Source!BQ223),0,$G223)</f>
        <v>0</v>
      </c>
      <c r="BU223" s="134">
        <f>IF(ISBLANK(Governance_Clauses_by_Source!BR223),0,$G223)</f>
        <v>0</v>
      </c>
      <c r="BV223" s="134">
        <f>IF(ISBLANK(Governance_Clauses_by_Source!BS223),0,$G223)</f>
        <v>0</v>
      </c>
      <c r="BW223" s="134">
        <f>IF(ISBLANK(Governance_Clauses_by_Source!BT223),0,$G223)</f>
        <v>0</v>
      </c>
      <c r="BX223" s="134">
        <f>IF(ISBLANK(Governance_Clauses_by_Source!BU223),0,$G223)*3*4</f>
        <v>21.818181818181817</v>
      </c>
      <c r="BY223" s="134">
        <f>IF(ISBLANK(Governance_Clauses_by_Source!BV223),0,$G223)</f>
        <v>0</v>
      </c>
      <c r="BZ223" s="134">
        <f>IF(ISBLANK(Governance_Clauses_by_Source!BW223),0,$G223)</f>
        <v>0</v>
      </c>
      <c r="CA223" s="134">
        <f>IF(ISBLANK(Governance_Clauses_by_Source!BX223),0,$G223)</f>
        <v>0</v>
      </c>
      <c r="CB223" s="134">
        <f>IF(ISBLANK(Governance_Clauses_by_Source!BY223),0,$G223)</f>
        <v>0</v>
      </c>
      <c r="CC223" s="134">
        <f>IF(ISBLANK(Governance_Clauses_by_Source!BZ223),0,$G223)</f>
        <v>0</v>
      </c>
      <c r="CD223" s="134">
        <f>IF(ISBLANK(Governance_Clauses_by_Source!CA223),0,$G223)</f>
        <v>0</v>
      </c>
      <c r="CE223" s="134">
        <f>IF(ISBLANK(Governance_Clauses_by_Source!CB223),0,$G223)</f>
        <v>0</v>
      </c>
      <c r="CF223" s="134">
        <f>IF(ISBLANK(Governance_Clauses_by_Source!CC223),0,$G223)</f>
        <v>0</v>
      </c>
      <c r="CG223" s="134">
        <f>IF(ISBLANK(Governance_Clauses_by_Source!CD223),0,$G223)</f>
        <v>0</v>
      </c>
      <c r="CH223" s="134">
        <f>IF(ISBLANK(Governance_Clauses_by_Source!CE223),0,$G223)</f>
        <v>0</v>
      </c>
      <c r="CI223" s="134">
        <f>IF(ISBLANK(Governance_Clauses_by_Source!CF223),0,$G223)</f>
        <v>0</v>
      </c>
      <c r="CJ223" s="134">
        <f>IF(ISBLANK(Governance_Clauses_by_Source!CG223),0,$G223)</f>
        <v>0</v>
      </c>
      <c r="CK223" s="134">
        <f>IF(ISBLANK(Governance_Clauses_by_Source!CH223),0,$G223)</f>
        <v>0</v>
      </c>
      <c r="CL223" s="134">
        <f>IF(ISBLANK(Governance_Clauses_by_Source!CI223),0,$G223)</f>
        <v>0</v>
      </c>
      <c r="CM223" s="134">
        <f>IF(ISBLANK(Governance_Clauses_by_Source!CJ223),0,$G223)</f>
        <v>0</v>
      </c>
      <c r="CN223" s="134">
        <f>IF(ISBLANK(Governance_Clauses_by_Source!CK223),0,$G223)</f>
        <v>0</v>
      </c>
      <c r="CO223" s="134">
        <f>IF(ISBLANK(Governance_Clauses_by_Source!CL223),0,$G223)</f>
        <v>0</v>
      </c>
      <c r="CP223" s="134">
        <f>IF(ISBLANK(Governance_Clauses_by_Source!CM223),0,$G223)</f>
        <v>0</v>
      </c>
      <c r="CQ223" s="151">
        <f>IF(ISBLANK(Governance_Clauses_by_Source!CN223),0,$G223)</f>
        <v>0</v>
      </c>
    </row>
    <row r="224" spans="1:95">
      <c r="A224" s="2" t="s">
        <v>1106</v>
      </c>
      <c r="B224" s="2" t="s">
        <v>642</v>
      </c>
      <c r="C224" s="2" t="s">
        <v>607</v>
      </c>
      <c r="D224" s="2" t="s">
        <v>618</v>
      </c>
      <c r="E224" s="2">
        <f t="shared" si="21"/>
        <v>2</v>
      </c>
      <c r="F224" s="2">
        <v>4</v>
      </c>
      <c r="G224" s="2">
        <f t="shared" ref="G224:G225" si="26">F224/SUM($F$223:$F$225)*4</f>
        <v>1.4545454545454546</v>
      </c>
      <c r="H224" s="3" t="s">
        <v>1109</v>
      </c>
      <c r="I224" s="120">
        <f>IF(ISBLANK(Governance_Clauses_by_Source!F224),0,G224)</f>
        <v>0</v>
      </c>
      <c r="J224" s="134">
        <f>IF(ISBLANK(Governance_Clauses_by_Source!G224),0,$G224)</f>
        <v>0</v>
      </c>
      <c r="K224" s="134">
        <f>IF(ISBLANK(Governance_Clauses_by_Source!H224),0,$G224)</f>
        <v>0</v>
      </c>
      <c r="L224" s="134">
        <f>IF(ISBLANK(Governance_Clauses_by_Source!I224),0,$G224)</f>
        <v>0</v>
      </c>
      <c r="M224" s="134">
        <f>IF(ISBLANK(Governance_Clauses_by_Source!J224),0,$G224)</f>
        <v>0</v>
      </c>
      <c r="N224" s="134">
        <f>IF(ISBLANK(Governance_Clauses_by_Source!K224),0,$G224)</f>
        <v>0</v>
      </c>
      <c r="O224" s="134">
        <f>IF(ISBLANK(Governance_Clauses_by_Source!L224),0,$G224)</f>
        <v>0</v>
      </c>
      <c r="P224" s="134">
        <f>IF(ISBLANK(Governance_Clauses_by_Source!M224),0,$G224)</f>
        <v>0</v>
      </c>
      <c r="Q224" s="134">
        <f>IF(ISBLANK(Governance_Clauses_by_Source!N224),0,$G224)*1*1.01</f>
        <v>1.4690909090909092</v>
      </c>
      <c r="R224" s="134">
        <f>IF(ISBLANK(Governance_Clauses_by_Source!O224),0,$G224)</f>
        <v>0</v>
      </c>
      <c r="S224" s="134">
        <f>IF(ISBLANK(Governance_Clauses_by_Source!P224),0,$G224)</f>
        <v>0</v>
      </c>
      <c r="T224" s="134">
        <f>IF(ISBLANK(Governance_Clauses_by_Source!Q224),0,$G224)</f>
        <v>0</v>
      </c>
      <c r="U224" s="134">
        <f>IF(ISBLANK(Governance_Clauses_by_Source!R224),0,$G224)</f>
        <v>0</v>
      </c>
      <c r="V224" s="134">
        <f>IF(ISBLANK(Governance_Clauses_by_Source!S224),0,$G224)</f>
        <v>0</v>
      </c>
      <c r="W224" s="134">
        <f>IF(ISBLANK(Governance_Clauses_by_Source!T224),0,$G224)</f>
        <v>0</v>
      </c>
      <c r="X224" s="134">
        <f>IF(ISBLANK(Governance_Clauses_by_Source!U224),0,$G224)</f>
        <v>0</v>
      </c>
      <c r="Y224" s="134">
        <f>IF(ISBLANK(Governance_Clauses_by_Source!V224),0,$G224)</f>
        <v>0</v>
      </c>
      <c r="Z224" s="134">
        <f>IF(ISBLANK(Governance_Clauses_by_Source!W224),0,$G224)</f>
        <v>0</v>
      </c>
      <c r="AA224" s="134">
        <f>IF(ISBLANK(Governance_Clauses_by_Source!X224),0,$G224)</f>
        <v>0</v>
      </c>
      <c r="AB224" s="134">
        <f>IF(ISBLANK(Governance_Clauses_by_Source!Y224),0,$G224)</f>
        <v>0</v>
      </c>
      <c r="AC224" s="134">
        <f>IF(ISBLANK(Governance_Clauses_by_Source!Z224),0,$G224)</f>
        <v>0</v>
      </c>
      <c r="AD224" s="134">
        <f>IF(ISBLANK(Governance_Clauses_by_Source!AA224),0,$G224)</f>
        <v>0</v>
      </c>
      <c r="AE224" s="134">
        <f>IF(ISBLANK(Governance_Clauses_by_Source!AB224),0,$G224)</f>
        <v>0</v>
      </c>
      <c r="AF224" s="134">
        <f>IF(ISBLANK(Governance_Clauses_by_Source!AC224),0,$G224)</f>
        <v>0</v>
      </c>
      <c r="AG224" s="134">
        <f>IF(ISBLANK(Governance_Clauses_by_Source!AD224),0,$G224)</f>
        <v>0</v>
      </c>
      <c r="AH224" s="134">
        <f>IF(ISBLANK(Governance_Clauses_by_Source!AE224),0,$G224)</f>
        <v>0</v>
      </c>
      <c r="AI224" s="134">
        <f>IF(ISBLANK(Governance_Clauses_by_Source!AF224),0,$G224)</f>
        <v>0</v>
      </c>
      <c r="AJ224" s="134">
        <f>IF(ISBLANK(Governance_Clauses_by_Source!AG224),0,$G224)</f>
        <v>0</v>
      </c>
      <c r="AK224" s="134">
        <f>IF(ISBLANK(Governance_Clauses_by_Source!AH224),0,$G224)</f>
        <v>0</v>
      </c>
      <c r="AL224" s="134">
        <f>IF(ISBLANK(Governance_Clauses_by_Source!AI224),0,$G224)</f>
        <v>0</v>
      </c>
      <c r="AM224" s="134">
        <f>IF(ISBLANK(Governance_Clauses_by_Source!AJ224),0,$G224)</f>
        <v>0</v>
      </c>
      <c r="AN224" s="134">
        <f>IF(ISBLANK(Governance_Clauses_by_Source!AK224),0,$G224)</f>
        <v>0</v>
      </c>
      <c r="AO224" s="134">
        <f>IF(ISBLANK(Governance_Clauses_by_Source!AL224),0,$G224)</f>
        <v>0</v>
      </c>
      <c r="AP224" s="134">
        <f>IF(ISBLANK(Governance_Clauses_by_Source!AM224),0,$G224)</f>
        <v>0</v>
      </c>
      <c r="AQ224" s="134">
        <f>IF(ISBLANK(Governance_Clauses_by_Source!AN224),0,$G224)</f>
        <v>0</v>
      </c>
      <c r="AR224" s="134">
        <f>IF(ISBLANK(Governance_Clauses_by_Source!AO224),0,$G224)</f>
        <v>0</v>
      </c>
      <c r="AS224" s="134">
        <f>IF(ISBLANK(Governance_Clauses_by_Source!AP224),0,$G224)</f>
        <v>0</v>
      </c>
      <c r="AT224" s="134">
        <f>IF(ISBLANK(Governance_Clauses_by_Source!AQ224),0,$G224)</f>
        <v>0</v>
      </c>
      <c r="AU224" s="134">
        <f>IF(ISBLANK(Governance_Clauses_by_Source!AR224),0,$G224)</f>
        <v>0</v>
      </c>
      <c r="AV224" s="134">
        <f>IF(ISBLANK(Governance_Clauses_by_Source!AS224),0,$G224)</f>
        <v>0</v>
      </c>
      <c r="AW224" s="134">
        <f>IF(ISBLANK(Governance_Clauses_by_Source!AT224),0,$G224)</f>
        <v>0</v>
      </c>
      <c r="AX224" s="134">
        <f>IF(ISBLANK(Governance_Clauses_by_Source!AU224),0,$G224)</f>
        <v>0</v>
      </c>
      <c r="AY224" s="134">
        <f>IF(ISBLANK(Governance_Clauses_by_Source!AV224),0,$G224)</f>
        <v>0</v>
      </c>
      <c r="AZ224" s="134">
        <f>IF(ISBLANK(Governance_Clauses_by_Source!AW224),0,$G224)</f>
        <v>0</v>
      </c>
      <c r="BA224" s="134">
        <f>IF(ISBLANK(Governance_Clauses_by_Source!AX224),0,$G224)</f>
        <v>0</v>
      </c>
      <c r="BB224" s="134">
        <f>IF(ISBLANK(Governance_Clauses_by_Source!AY224),0,$G224)</f>
        <v>0</v>
      </c>
      <c r="BC224" s="134">
        <f>IF(ISBLANK(Governance_Clauses_by_Source!AZ224),0,$G224)</f>
        <v>0</v>
      </c>
      <c r="BD224" s="134">
        <f>IF(ISBLANK(Governance_Clauses_by_Source!BA224),0,$G224)</f>
        <v>0</v>
      </c>
      <c r="BE224" s="134">
        <f>IF(ISBLANK(Governance_Clauses_by_Source!BB224),0,$G224)</f>
        <v>0</v>
      </c>
      <c r="BF224" s="134">
        <f>IF(ISBLANK(Governance_Clauses_by_Source!BC224),0,$G224)</f>
        <v>0</v>
      </c>
      <c r="BG224" s="134">
        <f>IF(ISBLANK(Governance_Clauses_by_Source!BD224),0,$G224)</f>
        <v>0</v>
      </c>
      <c r="BH224" s="134">
        <f>IF(ISBLANK(Governance_Clauses_by_Source!BE224),0,$G224)</f>
        <v>0</v>
      </c>
      <c r="BI224" s="134">
        <f>IF(ISBLANK(Governance_Clauses_by_Source!BF224),0,$G224)</f>
        <v>0</v>
      </c>
      <c r="BJ224" s="134">
        <f>IF(ISBLANK(Governance_Clauses_by_Source!BG224),0,$G224)</f>
        <v>0</v>
      </c>
      <c r="BK224" s="134">
        <f>IF(ISBLANK(Governance_Clauses_by_Source!BH224),0,$G224)</f>
        <v>0</v>
      </c>
      <c r="BL224" s="134">
        <f>IF(ISBLANK(Governance_Clauses_by_Source!BI224),0,$G224)</f>
        <v>0</v>
      </c>
      <c r="BM224" s="134">
        <f>IF(ISBLANK(Governance_Clauses_by_Source!BJ224),0,$G224)</f>
        <v>0</v>
      </c>
      <c r="BN224" s="134">
        <f>IF(ISBLANK(Governance_Clauses_by_Source!BK224),0,$G224)</f>
        <v>0</v>
      </c>
      <c r="BO224" s="134">
        <f>IF(ISBLANK(Governance_Clauses_by_Source!BL224),0,$G224)</f>
        <v>0</v>
      </c>
      <c r="BP224" s="134">
        <f>IF(ISBLANK(Governance_Clauses_by_Source!BM224),0,$G224)</f>
        <v>0</v>
      </c>
      <c r="BQ224" s="134">
        <f>IF(ISBLANK(Governance_Clauses_by_Source!BN224),0,$G224)</f>
        <v>0</v>
      </c>
      <c r="BR224" s="134">
        <f>IF(ISBLANK(Governance_Clauses_by_Source!BO224),0,$G224)</f>
        <v>0</v>
      </c>
      <c r="BS224" s="134">
        <f>IF(ISBLANK(Governance_Clauses_by_Source!BP224),0,$G224)</f>
        <v>0</v>
      </c>
      <c r="BT224" s="134">
        <f>IF(ISBLANK(Governance_Clauses_by_Source!BQ224),0,$G224)</f>
        <v>0</v>
      </c>
      <c r="BU224" s="134">
        <f>IF(ISBLANK(Governance_Clauses_by_Source!BR224),0,$G224)</f>
        <v>0</v>
      </c>
      <c r="BV224" s="134">
        <f>IF(ISBLANK(Governance_Clauses_by_Source!BS224),0,$G224)</f>
        <v>0</v>
      </c>
      <c r="BW224" s="134">
        <f>IF(ISBLANK(Governance_Clauses_by_Source!BT224),0,$G224)</f>
        <v>0</v>
      </c>
      <c r="BX224" s="134">
        <f>IF(ISBLANK(Governance_Clauses_by_Source!BU224),0,$G224)*1*1.01</f>
        <v>1.4690909090909092</v>
      </c>
      <c r="BY224" s="134">
        <f>IF(ISBLANK(Governance_Clauses_by_Source!BV224),0,$G224)</f>
        <v>0</v>
      </c>
      <c r="BZ224" s="134">
        <f>IF(ISBLANK(Governance_Clauses_by_Source!BW224),0,$G224)</f>
        <v>0</v>
      </c>
      <c r="CA224" s="134">
        <f>IF(ISBLANK(Governance_Clauses_by_Source!BX224),0,$G224)</f>
        <v>0</v>
      </c>
      <c r="CB224" s="134">
        <f>IF(ISBLANK(Governance_Clauses_by_Source!BY224),0,$G224)</f>
        <v>0</v>
      </c>
      <c r="CC224" s="134">
        <f>IF(ISBLANK(Governance_Clauses_by_Source!BZ224),0,$G224)</f>
        <v>0</v>
      </c>
      <c r="CD224" s="134">
        <f>IF(ISBLANK(Governance_Clauses_by_Source!CA224),0,$G224)</f>
        <v>0</v>
      </c>
      <c r="CE224" s="134">
        <f>IF(ISBLANK(Governance_Clauses_by_Source!CB224),0,$G224)</f>
        <v>0</v>
      </c>
      <c r="CF224" s="134">
        <f>IF(ISBLANK(Governance_Clauses_by_Source!CC224),0,$G224)</f>
        <v>0</v>
      </c>
      <c r="CG224" s="134">
        <f>IF(ISBLANK(Governance_Clauses_by_Source!CD224),0,$G224)</f>
        <v>0</v>
      </c>
      <c r="CH224" s="134">
        <f>IF(ISBLANK(Governance_Clauses_by_Source!CE224),0,$G224)</f>
        <v>0</v>
      </c>
      <c r="CI224" s="134">
        <f>IF(ISBLANK(Governance_Clauses_by_Source!CF224),0,$G224)</f>
        <v>0</v>
      </c>
      <c r="CJ224" s="134">
        <f>IF(ISBLANK(Governance_Clauses_by_Source!CG224),0,$G224)</f>
        <v>0</v>
      </c>
      <c r="CK224" s="134">
        <f>IF(ISBLANK(Governance_Clauses_by_Source!CH224),0,$G224)</f>
        <v>0</v>
      </c>
      <c r="CL224" s="134">
        <f>IF(ISBLANK(Governance_Clauses_by_Source!CI224),0,$G224)</f>
        <v>0</v>
      </c>
      <c r="CM224" s="134">
        <f>IF(ISBLANK(Governance_Clauses_by_Source!CJ224),0,$G224)</f>
        <v>0</v>
      </c>
      <c r="CN224" s="134">
        <f>IF(ISBLANK(Governance_Clauses_by_Source!CK224),0,$G224)</f>
        <v>0</v>
      </c>
      <c r="CO224" s="134">
        <f>IF(ISBLANK(Governance_Clauses_by_Source!CL224),0,$G224)</f>
        <v>0</v>
      </c>
      <c r="CP224" s="134">
        <f>IF(ISBLANK(Governance_Clauses_by_Source!CM224),0,$G224)</f>
        <v>0</v>
      </c>
      <c r="CQ224" s="151">
        <f>IF(ISBLANK(Governance_Clauses_by_Source!CN224),0,$G224)</f>
        <v>0</v>
      </c>
    </row>
    <row r="225" spans="1:95">
      <c r="A225" s="2" t="s">
        <v>1106</v>
      </c>
      <c r="B225" s="2" t="s">
        <v>642</v>
      </c>
      <c r="C225" s="2" t="s">
        <v>607</v>
      </c>
      <c r="D225" s="2" t="s">
        <v>618</v>
      </c>
      <c r="E225" s="2">
        <f t="shared" si="21"/>
        <v>2</v>
      </c>
      <c r="F225" s="2">
        <v>2</v>
      </c>
      <c r="G225" s="2">
        <f t="shared" si="26"/>
        <v>0.72727272727272729</v>
      </c>
      <c r="H225" s="3" t="s">
        <v>1348</v>
      </c>
      <c r="I225" s="120">
        <f>IF(ISBLANK(Governance_Clauses_by_Source!F225),0,G225)</f>
        <v>0</v>
      </c>
      <c r="J225" s="134">
        <f>IF(ISBLANK(Governance_Clauses_by_Source!G225),0,$G225)</f>
        <v>0</v>
      </c>
      <c r="K225" s="134">
        <f>IF(ISBLANK(Governance_Clauses_by_Source!H225),0,$G225)</f>
        <v>0</v>
      </c>
      <c r="L225" s="134">
        <f>IF(ISBLANK(Governance_Clauses_by_Source!I225),0,$G225)</f>
        <v>0</v>
      </c>
      <c r="M225" s="134">
        <f>IF(ISBLANK(Governance_Clauses_by_Source!J225),0,$G225)</f>
        <v>0</v>
      </c>
      <c r="N225" s="134">
        <f>IF(ISBLANK(Governance_Clauses_by_Source!K225),0,$G225)</f>
        <v>0</v>
      </c>
      <c r="O225" s="134">
        <f>IF(ISBLANK(Governance_Clauses_by_Source!L225),0,$G225)</f>
        <v>0</v>
      </c>
      <c r="P225" s="134">
        <f>IF(ISBLANK(Governance_Clauses_by_Source!M225),0,$G225)</f>
        <v>0</v>
      </c>
      <c r="Q225" s="134">
        <f>IF(ISBLANK(Governance_Clauses_by_Source!N225),0,$G225)</f>
        <v>0</v>
      </c>
      <c r="R225" s="134">
        <f>IF(ISBLANK(Governance_Clauses_by_Source!O225),0,$G225)</f>
        <v>0</v>
      </c>
      <c r="S225" s="134">
        <f>IF(ISBLANK(Governance_Clauses_by_Source!P225),0,$G225)</f>
        <v>0</v>
      </c>
      <c r="T225" s="134">
        <f>IF(ISBLANK(Governance_Clauses_by_Source!Q225),0,$G225)</f>
        <v>0</v>
      </c>
      <c r="U225" s="134">
        <f>IF(ISBLANK(Governance_Clauses_by_Source!R225),0,$G225)</f>
        <v>0</v>
      </c>
      <c r="V225" s="134">
        <f>IF(ISBLANK(Governance_Clauses_by_Source!S225),0,$G225)</f>
        <v>0</v>
      </c>
      <c r="W225" s="134">
        <f>IF(ISBLANK(Governance_Clauses_by_Source!T225),0,$G225)</f>
        <v>0</v>
      </c>
      <c r="X225" s="134">
        <f>IF(ISBLANK(Governance_Clauses_by_Source!U225),0,$G225)</f>
        <v>0</v>
      </c>
      <c r="Y225" s="134">
        <f>IF(ISBLANK(Governance_Clauses_by_Source!V225),0,$G225)</f>
        <v>0</v>
      </c>
      <c r="Z225" s="134">
        <f>IF(ISBLANK(Governance_Clauses_by_Source!W225),0,$G225)</f>
        <v>0</v>
      </c>
      <c r="AA225" s="134">
        <f>IF(ISBLANK(Governance_Clauses_by_Source!X225),0,$G225)</f>
        <v>0</v>
      </c>
      <c r="AB225" s="134">
        <f>IF(ISBLANK(Governance_Clauses_by_Source!Y225),0,$G225)</f>
        <v>0</v>
      </c>
      <c r="AC225" s="134">
        <f>IF(ISBLANK(Governance_Clauses_by_Source!Z225),0,$G225)</f>
        <v>0</v>
      </c>
      <c r="AD225" s="134">
        <f>IF(ISBLANK(Governance_Clauses_by_Source!AA225),0,$G225)</f>
        <v>0</v>
      </c>
      <c r="AE225" s="134">
        <f>IF(ISBLANK(Governance_Clauses_by_Source!AB225),0,$G225)</f>
        <v>0</v>
      </c>
      <c r="AF225" s="134">
        <f>IF(ISBLANK(Governance_Clauses_by_Source!AC225),0,$G225)</f>
        <v>0</v>
      </c>
      <c r="AG225" s="134">
        <f>IF(ISBLANK(Governance_Clauses_by_Source!AD225),0,$G225)</f>
        <v>0</v>
      </c>
      <c r="AH225" s="134">
        <f>IF(ISBLANK(Governance_Clauses_by_Source!AE225),0,$G225)</f>
        <v>0</v>
      </c>
      <c r="AI225" s="134">
        <f>IF(ISBLANK(Governance_Clauses_by_Source!AF225),0,$G225)</f>
        <v>0</v>
      </c>
      <c r="AJ225" s="134">
        <f>IF(ISBLANK(Governance_Clauses_by_Source!AG225),0,$G225)</f>
        <v>0</v>
      </c>
      <c r="AK225" s="134">
        <f>IF(ISBLANK(Governance_Clauses_by_Source!AH225),0,$G225)</f>
        <v>0</v>
      </c>
      <c r="AL225" s="134">
        <f>IF(ISBLANK(Governance_Clauses_by_Source!AI225),0,$G225)</f>
        <v>0</v>
      </c>
      <c r="AM225" s="134">
        <f>IF(ISBLANK(Governance_Clauses_by_Source!AJ225),0,$G225)</f>
        <v>0</v>
      </c>
      <c r="AN225" s="134">
        <f>IF(ISBLANK(Governance_Clauses_by_Source!AK225),0,$G225)</f>
        <v>0</v>
      </c>
      <c r="AO225" s="134">
        <f>IF(ISBLANK(Governance_Clauses_by_Source!AL225),0,$G225)</f>
        <v>0</v>
      </c>
      <c r="AP225" s="134">
        <f>IF(ISBLANK(Governance_Clauses_by_Source!AM225),0,$G225)</f>
        <v>0</v>
      </c>
      <c r="AQ225" s="134">
        <f>IF(ISBLANK(Governance_Clauses_by_Source!AN225),0,$G225)*1.5*1.5</f>
        <v>1.6363636363636362</v>
      </c>
      <c r="AR225" s="134">
        <f>IF(ISBLANK(Governance_Clauses_by_Source!AO225),0,$G225)</f>
        <v>0</v>
      </c>
      <c r="AS225" s="134">
        <f>IF(ISBLANK(Governance_Clauses_by_Source!AP225),0,$G225)</f>
        <v>0</v>
      </c>
      <c r="AT225" s="134">
        <f>IF(ISBLANK(Governance_Clauses_by_Source!AQ225),0,$G225)</f>
        <v>0</v>
      </c>
      <c r="AU225" s="134">
        <f>IF(ISBLANK(Governance_Clauses_by_Source!AR225),0,$G225)</f>
        <v>0</v>
      </c>
      <c r="AV225" s="134">
        <f>IF(ISBLANK(Governance_Clauses_by_Source!AS225),0,$G225)</f>
        <v>0</v>
      </c>
      <c r="AW225" s="134">
        <f>IF(ISBLANK(Governance_Clauses_by_Source!AT225),0,$G225)</f>
        <v>0</v>
      </c>
      <c r="AX225" s="134">
        <f>IF(ISBLANK(Governance_Clauses_by_Source!AU225),0,$G225)</f>
        <v>0</v>
      </c>
      <c r="AY225" s="134">
        <f>IF(ISBLANK(Governance_Clauses_by_Source!AV225),0,$G225)</f>
        <v>0</v>
      </c>
      <c r="AZ225" s="134">
        <f>IF(ISBLANK(Governance_Clauses_by_Source!AW225),0,$G225)</f>
        <v>0</v>
      </c>
      <c r="BA225" s="134">
        <f>IF(ISBLANK(Governance_Clauses_by_Source!AX225),0,$G225)</f>
        <v>0</v>
      </c>
      <c r="BB225" s="134">
        <f>IF(ISBLANK(Governance_Clauses_by_Source!AY225),0,$G225)</f>
        <v>0</v>
      </c>
      <c r="BC225" s="134">
        <f>IF(ISBLANK(Governance_Clauses_by_Source!AZ225),0,$G225)</f>
        <v>0</v>
      </c>
      <c r="BD225" s="134">
        <f>IF(ISBLANK(Governance_Clauses_by_Source!BA225),0,$G225)</f>
        <v>0</v>
      </c>
      <c r="BE225" s="134">
        <f>IF(ISBLANK(Governance_Clauses_by_Source!BB225),0,$G225)</f>
        <v>0</v>
      </c>
      <c r="BF225" s="134">
        <f>IF(ISBLANK(Governance_Clauses_by_Source!BC225),0,$G225)</f>
        <v>0</v>
      </c>
      <c r="BG225" s="134">
        <f>IF(ISBLANK(Governance_Clauses_by_Source!BD225),0,$G225)</f>
        <v>0</v>
      </c>
      <c r="BH225" s="134">
        <f>IF(ISBLANK(Governance_Clauses_by_Source!BE225),0,$G225)</f>
        <v>0</v>
      </c>
      <c r="BI225" s="134">
        <f>IF(ISBLANK(Governance_Clauses_by_Source!BF225),0,$G225)</f>
        <v>0</v>
      </c>
      <c r="BJ225" s="134">
        <f>IF(ISBLANK(Governance_Clauses_by_Source!BG225),0,$G225)</f>
        <v>0</v>
      </c>
      <c r="BK225" s="134">
        <f>IF(ISBLANK(Governance_Clauses_by_Source!BH225),0,$G225)</f>
        <v>0</v>
      </c>
      <c r="BL225" s="134">
        <f>IF(ISBLANK(Governance_Clauses_by_Source!BI225),0,$G225)</f>
        <v>0</v>
      </c>
      <c r="BM225" s="134">
        <f>IF(ISBLANK(Governance_Clauses_by_Source!BJ225),0,$G225)</f>
        <v>0</v>
      </c>
      <c r="BN225" s="134">
        <f>IF(ISBLANK(Governance_Clauses_by_Source!BK225),0,$G225)</f>
        <v>0</v>
      </c>
      <c r="BO225" s="134">
        <f>IF(ISBLANK(Governance_Clauses_by_Source!BL225),0,$G225)</f>
        <v>0</v>
      </c>
      <c r="BP225" s="134">
        <f>IF(ISBLANK(Governance_Clauses_by_Source!BM225),0,$G225)</f>
        <v>0</v>
      </c>
      <c r="BQ225" s="134">
        <f>IF(ISBLANK(Governance_Clauses_by_Source!BN225),0,$G225)</f>
        <v>0</v>
      </c>
      <c r="BR225" s="134">
        <f>IF(ISBLANK(Governance_Clauses_by_Source!BO225),0,$G225)</f>
        <v>0</v>
      </c>
      <c r="BS225" s="134">
        <f>IF(ISBLANK(Governance_Clauses_by_Source!BP225),0,$G225)</f>
        <v>0</v>
      </c>
      <c r="BT225" s="134">
        <f>IF(ISBLANK(Governance_Clauses_by_Source!BQ225),0,$G225)</f>
        <v>0</v>
      </c>
      <c r="BU225" s="134">
        <f>IF(ISBLANK(Governance_Clauses_by_Source!BR225),0,$G225)</f>
        <v>0</v>
      </c>
      <c r="BV225" s="134">
        <f>IF(ISBLANK(Governance_Clauses_by_Source!BS225),0,$G225)</f>
        <v>0</v>
      </c>
      <c r="BW225" s="134">
        <f>IF(ISBLANK(Governance_Clauses_by_Source!BT225),0,$G225)</f>
        <v>0</v>
      </c>
      <c r="BX225" s="134">
        <f>IF(ISBLANK(Governance_Clauses_by_Source!BU225),0,$G225)*1*1.5</f>
        <v>1.0909090909090908</v>
      </c>
      <c r="BY225" s="134">
        <f>IF(ISBLANK(Governance_Clauses_by_Source!BV225),0,$G225)</f>
        <v>0</v>
      </c>
      <c r="BZ225" s="134">
        <f>IF(ISBLANK(Governance_Clauses_by_Source!BW225),0,$G225)</f>
        <v>0</v>
      </c>
      <c r="CA225" s="134">
        <f>IF(ISBLANK(Governance_Clauses_by_Source!BX225),0,$G225)</f>
        <v>0</v>
      </c>
      <c r="CB225" s="134">
        <f>IF(ISBLANK(Governance_Clauses_by_Source!BY225),0,$G225)</f>
        <v>0</v>
      </c>
      <c r="CC225" s="134">
        <f>IF(ISBLANK(Governance_Clauses_by_Source!BZ225),0,$G225)</f>
        <v>0</v>
      </c>
      <c r="CD225" s="134">
        <f>IF(ISBLANK(Governance_Clauses_by_Source!CA225),0,$G225)</f>
        <v>0</v>
      </c>
      <c r="CE225" s="134">
        <f>IF(ISBLANK(Governance_Clauses_by_Source!CB225),0,$G225)</f>
        <v>0</v>
      </c>
      <c r="CF225" s="134">
        <f>IF(ISBLANK(Governance_Clauses_by_Source!CC225),0,$G225)</f>
        <v>0</v>
      </c>
      <c r="CG225" s="134">
        <f>IF(ISBLANK(Governance_Clauses_by_Source!CD225),0,$G225)</f>
        <v>0</v>
      </c>
      <c r="CH225" s="134">
        <f>IF(ISBLANK(Governance_Clauses_by_Source!CE225),0,$G225)</f>
        <v>0</v>
      </c>
      <c r="CI225" s="134">
        <f>IF(ISBLANK(Governance_Clauses_by_Source!CF225),0,$G225)</f>
        <v>0</v>
      </c>
      <c r="CJ225" s="134">
        <f>IF(ISBLANK(Governance_Clauses_by_Source!CG225),0,$G225)</f>
        <v>0</v>
      </c>
      <c r="CK225" s="134">
        <f>IF(ISBLANK(Governance_Clauses_by_Source!CH225),0,$G225)</f>
        <v>0</v>
      </c>
      <c r="CL225" s="134">
        <f>IF(ISBLANK(Governance_Clauses_by_Source!CI225),0,$G225)</f>
        <v>0</v>
      </c>
      <c r="CM225" s="134">
        <f>IF(ISBLANK(Governance_Clauses_by_Source!CJ225),0,$G225)</f>
        <v>0</v>
      </c>
      <c r="CN225" s="134">
        <f>IF(ISBLANK(Governance_Clauses_by_Source!CK225),0,$G225)</f>
        <v>0</v>
      </c>
      <c r="CO225" s="134">
        <f>IF(ISBLANK(Governance_Clauses_by_Source!CL225),0,$G225)</f>
        <v>0</v>
      </c>
      <c r="CP225" s="134">
        <f>IF(ISBLANK(Governance_Clauses_by_Source!CM225),0,$G225)</f>
        <v>0</v>
      </c>
      <c r="CQ225" s="151">
        <f>IF(ISBLANK(Governance_Clauses_by_Source!CN225),0,$G225)</f>
        <v>0</v>
      </c>
    </row>
    <row r="226" spans="1:95">
      <c r="A226" s="2" t="s">
        <v>936</v>
      </c>
      <c r="B226" s="2" t="s">
        <v>642</v>
      </c>
      <c r="C226" s="2" t="s">
        <v>607</v>
      </c>
      <c r="D226" s="2" t="s">
        <v>618</v>
      </c>
      <c r="E226" s="2">
        <f t="shared" si="21"/>
        <v>6</v>
      </c>
      <c r="F226" s="2">
        <v>5</v>
      </c>
      <c r="G226" s="2">
        <f>F226/SUM($F$226:$F$227)*4</f>
        <v>2</v>
      </c>
      <c r="H226" s="3" t="s">
        <v>972</v>
      </c>
      <c r="I226" s="120">
        <f>IF(ISBLANK(Governance_Clauses_by_Source!F226),0,G226)</f>
        <v>0</v>
      </c>
      <c r="J226" s="134">
        <f>IF(ISBLANK(Governance_Clauses_by_Source!G226),0,$G226)</f>
        <v>0</v>
      </c>
      <c r="K226" s="134">
        <f>IF(ISBLANK(Governance_Clauses_by_Source!H226),0,$G226)</f>
        <v>0</v>
      </c>
      <c r="L226" s="134">
        <f>IF(ISBLANK(Governance_Clauses_by_Source!I226),0,$G226)</f>
        <v>0</v>
      </c>
      <c r="M226" s="134">
        <f>IF(ISBLANK(Governance_Clauses_by_Source!J226),0,$G226)</f>
        <v>0</v>
      </c>
      <c r="N226" s="134">
        <f>IF(ISBLANK(Governance_Clauses_by_Source!K226),0,$G226)</f>
        <v>0</v>
      </c>
      <c r="O226" s="134">
        <f>IF(ISBLANK(Governance_Clauses_by_Source!L226),0,$G226)</f>
        <v>0</v>
      </c>
      <c r="P226" s="134">
        <f>IF(ISBLANK(Governance_Clauses_by_Source!M226),0,$G226)</f>
        <v>0</v>
      </c>
      <c r="Q226" s="134">
        <f>IF(ISBLANK(Governance_Clauses_by_Source!N226),0,$G226)</f>
        <v>0</v>
      </c>
      <c r="R226" s="134">
        <f>IF(ISBLANK(Governance_Clauses_by_Source!O226),0,$G226)</f>
        <v>0</v>
      </c>
      <c r="S226" s="134">
        <f>IF(ISBLANK(Governance_Clauses_by_Source!P226),0,$G226)</f>
        <v>0</v>
      </c>
      <c r="T226" s="134">
        <f>IF(ISBLANK(Governance_Clauses_by_Source!Q226),0,$G226)</f>
        <v>0</v>
      </c>
      <c r="U226" s="134">
        <f>IF(ISBLANK(Governance_Clauses_by_Source!R226),0,$G226)</f>
        <v>0</v>
      </c>
      <c r="V226" s="134">
        <f>IF(ISBLANK(Governance_Clauses_by_Source!S226),0,$G226)</f>
        <v>0</v>
      </c>
      <c r="W226" s="134">
        <f>IF(ISBLANK(Governance_Clauses_by_Source!T226),0,$G226)</f>
        <v>0</v>
      </c>
      <c r="X226" s="134">
        <f>IF(ISBLANK(Governance_Clauses_by_Source!U226),0,$G226)</f>
        <v>0</v>
      </c>
      <c r="Y226" s="134">
        <f>IF(ISBLANK(Governance_Clauses_by_Source!V226),0,$G226)</f>
        <v>0</v>
      </c>
      <c r="Z226" s="134">
        <f>IF(ISBLANK(Governance_Clauses_by_Source!W226),0,$G226)</f>
        <v>0</v>
      </c>
      <c r="AA226" s="134">
        <f>IF(ISBLANK(Governance_Clauses_by_Source!X226),0,$G226)</f>
        <v>0</v>
      </c>
      <c r="AB226" s="134">
        <f>IF(ISBLANK(Governance_Clauses_by_Source!Y226),0,$G226)</f>
        <v>0</v>
      </c>
      <c r="AC226" s="134">
        <f>IF(ISBLANK(Governance_Clauses_by_Source!Z226),0,$G226)</f>
        <v>0</v>
      </c>
      <c r="AD226" s="134">
        <f>IF(ISBLANK(Governance_Clauses_by_Source!AA226),0,$G226)</f>
        <v>0</v>
      </c>
      <c r="AE226" s="134">
        <f>IF(ISBLANK(Governance_Clauses_by_Source!AB226),0,$G226)</f>
        <v>0</v>
      </c>
      <c r="AF226" s="134">
        <f>IF(ISBLANK(Governance_Clauses_by_Source!AC226),0,$G226)</f>
        <v>0</v>
      </c>
      <c r="AG226" s="134">
        <f>IF(ISBLANK(Governance_Clauses_by_Source!AD226),0,$G226)*1*1.01</f>
        <v>2.02</v>
      </c>
      <c r="AH226" s="134">
        <f>IF(ISBLANK(Governance_Clauses_by_Source!AE226),0,$G226)</f>
        <v>0</v>
      </c>
      <c r="AI226" s="134">
        <f>IF(ISBLANK(Governance_Clauses_by_Source!AF226),0,$G226)</f>
        <v>0</v>
      </c>
      <c r="AJ226" s="134">
        <f>IF(ISBLANK(Governance_Clauses_by_Source!AG226),0,$G226)</f>
        <v>0</v>
      </c>
      <c r="AK226" s="134">
        <f>IF(ISBLANK(Governance_Clauses_by_Source!AH226),0,$G226)</f>
        <v>0</v>
      </c>
      <c r="AL226" s="134">
        <f>IF(ISBLANK(Governance_Clauses_by_Source!AI226),0,$G226)</f>
        <v>0</v>
      </c>
      <c r="AM226" s="134">
        <f>IF(ISBLANK(Governance_Clauses_by_Source!AJ226),0,$G226)</f>
        <v>0</v>
      </c>
      <c r="AN226" s="134">
        <f>IF(ISBLANK(Governance_Clauses_by_Source!AK226),0,$G226)</f>
        <v>0</v>
      </c>
      <c r="AO226" s="134">
        <f>IF(ISBLANK(Governance_Clauses_by_Source!AL226),0,$G226)</f>
        <v>0</v>
      </c>
      <c r="AP226" s="134">
        <f>IF(ISBLANK(Governance_Clauses_by_Source!AM226),0,$G226)</f>
        <v>0</v>
      </c>
      <c r="AQ226" s="134">
        <f>IF(ISBLANK(Governance_Clauses_by_Source!AN226),0,$G226)*2*2</f>
        <v>8</v>
      </c>
      <c r="AR226" s="134">
        <f>IF(ISBLANK(Governance_Clauses_by_Source!AO226),0,$G226)</f>
        <v>0</v>
      </c>
      <c r="AS226" s="134">
        <f>IF(ISBLANK(Governance_Clauses_by_Source!AP226),0,$G226)</f>
        <v>0</v>
      </c>
      <c r="AT226" s="134">
        <f>IF(ISBLANK(Governance_Clauses_by_Source!AQ226),0,$G226)</f>
        <v>0</v>
      </c>
      <c r="AU226" s="134">
        <f>IF(ISBLANK(Governance_Clauses_by_Source!AR226),0,$G226)*1*1.01</f>
        <v>2.02</v>
      </c>
      <c r="AV226" s="134">
        <f>IF(ISBLANK(Governance_Clauses_by_Source!AS226),0,$G226)</f>
        <v>0</v>
      </c>
      <c r="AW226" s="134">
        <f>IF(ISBLANK(Governance_Clauses_by_Source!AT226),0,$G226)</f>
        <v>0</v>
      </c>
      <c r="AX226" s="134">
        <f>IF(ISBLANK(Governance_Clauses_by_Source!AU226),0,$G226)</f>
        <v>0</v>
      </c>
      <c r="AY226" s="134">
        <f>IF(ISBLANK(Governance_Clauses_by_Source!AV226),0,$G226)</f>
        <v>0</v>
      </c>
      <c r="AZ226" s="134">
        <f>IF(ISBLANK(Governance_Clauses_by_Source!AW226),0,$G226)</f>
        <v>0</v>
      </c>
      <c r="BA226" s="134">
        <f>IF(ISBLANK(Governance_Clauses_by_Source!AX226),0,$G226)</f>
        <v>0</v>
      </c>
      <c r="BB226" s="134">
        <f>IF(ISBLANK(Governance_Clauses_by_Source!AY226),0,$G226)</f>
        <v>0</v>
      </c>
      <c r="BC226" s="134">
        <f>IF(ISBLANK(Governance_Clauses_by_Source!AZ226),0,$G226)</f>
        <v>0</v>
      </c>
      <c r="BD226" s="134">
        <f>IF(ISBLANK(Governance_Clauses_by_Source!BA226),0,$G226)</f>
        <v>0</v>
      </c>
      <c r="BE226" s="134">
        <f>IF(ISBLANK(Governance_Clauses_by_Source!BB226),0,$G226)</f>
        <v>0</v>
      </c>
      <c r="BF226" s="134">
        <f>IF(ISBLANK(Governance_Clauses_by_Source!BC226),0,$G226)</f>
        <v>0</v>
      </c>
      <c r="BG226" s="134">
        <f>IF(ISBLANK(Governance_Clauses_by_Source!BD226),0,$G226)</f>
        <v>0</v>
      </c>
      <c r="BH226" s="134">
        <f>IF(ISBLANK(Governance_Clauses_by_Source!BE226),0,$G226)</f>
        <v>0</v>
      </c>
      <c r="BI226" s="134">
        <f>IF(ISBLANK(Governance_Clauses_by_Source!BF226),0,$G226)</f>
        <v>0</v>
      </c>
      <c r="BJ226" s="134">
        <f>IF(ISBLANK(Governance_Clauses_by_Source!BG226),0,$G226)</f>
        <v>0</v>
      </c>
      <c r="BK226" s="134">
        <f>IF(ISBLANK(Governance_Clauses_by_Source!BH226),0,$G226)*4*4</f>
        <v>32</v>
      </c>
      <c r="BL226" s="134">
        <f>IF(ISBLANK(Governance_Clauses_by_Source!BI226),0,$G226)</f>
        <v>0</v>
      </c>
      <c r="BM226" s="134">
        <f>IF(ISBLANK(Governance_Clauses_by_Source!BJ226),0,$G226)</f>
        <v>0</v>
      </c>
      <c r="BN226" s="134">
        <f>IF(ISBLANK(Governance_Clauses_by_Source!BK226),0,$G226)*1.5*2</f>
        <v>6</v>
      </c>
      <c r="BO226" s="134">
        <f>IF(ISBLANK(Governance_Clauses_by_Source!BL226),0,$G226)</f>
        <v>0</v>
      </c>
      <c r="BP226" s="134">
        <f>IF(ISBLANK(Governance_Clauses_by_Source!BM226),0,$G226)</f>
        <v>0</v>
      </c>
      <c r="BQ226" s="134">
        <f>IF(ISBLANK(Governance_Clauses_by_Source!BN226),0,$G226)</f>
        <v>0</v>
      </c>
      <c r="BR226" s="134">
        <f>IF(ISBLANK(Governance_Clauses_by_Source!BO226),0,$G226)</f>
        <v>0</v>
      </c>
      <c r="BS226" s="134">
        <f>IF(ISBLANK(Governance_Clauses_by_Source!BP226),0,$G226)</f>
        <v>0</v>
      </c>
      <c r="BT226" s="134">
        <f>IF(ISBLANK(Governance_Clauses_by_Source!BQ226),0,$G226)</f>
        <v>0</v>
      </c>
      <c r="BU226" s="134">
        <f>IF(ISBLANK(Governance_Clauses_by_Source!BR226),0,$G226)</f>
        <v>0</v>
      </c>
      <c r="BV226" s="134">
        <f>IF(ISBLANK(Governance_Clauses_by_Source!BS226),0,$G226)</f>
        <v>0</v>
      </c>
      <c r="BW226" s="134">
        <f>IF(ISBLANK(Governance_Clauses_by_Source!BT226),0,$G226)</f>
        <v>0</v>
      </c>
      <c r="BX226" s="134">
        <f>IF(ISBLANK(Governance_Clauses_by_Source!BU226),0,$G226)</f>
        <v>0</v>
      </c>
      <c r="BY226" s="134">
        <f>IF(ISBLANK(Governance_Clauses_by_Source!BV226),0,$G226)</f>
        <v>0</v>
      </c>
      <c r="BZ226" s="134">
        <f>IF(ISBLANK(Governance_Clauses_by_Source!BW226),0,$G226)</f>
        <v>0</v>
      </c>
      <c r="CA226" s="134">
        <f>IF(ISBLANK(Governance_Clauses_by_Source!BX226),0,$G226)</f>
        <v>0</v>
      </c>
      <c r="CB226" s="134">
        <f>IF(ISBLANK(Governance_Clauses_by_Source!BY226),0,$G226)</f>
        <v>0</v>
      </c>
      <c r="CC226" s="134">
        <f>IF(ISBLANK(Governance_Clauses_by_Source!BZ226),0,$G226)</f>
        <v>0</v>
      </c>
      <c r="CD226" s="134">
        <f>IF(ISBLANK(Governance_Clauses_by_Source!CA226),0,$G226)</f>
        <v>0</v>
      </c>
      <c r="CE226" s="134">
        <f>IF(ISBLANK(Governance_Clauses_by_Source!CB226),0,$G226)*3*3</f>
        <v>18</v>
      </c>
      <c r="CF226" s="134">
        <f>IF(ISBLANK(Governance_Clauses_by_Source!CC226),0,$G226)</f>
        <v>0</v>
      </c>
      <c r="CG226" s="134">
        <f>IF(ISBLANK(Governance_Clauses_by_Source!CD226),0,$G226)</f>
        <v>0</v>
      </c>
      <c r="CH226" s="134">
        <f>IF(ISBLANK(Governance_Clauses_by_Source!CE226),0,$G226)</f>
        <v>0</v>
      </c>
      <c r="CI226" s="134">
        <f>IF(ISBLANK(Governance_Clauses_by_Source!CF226),0,$G226)</f>
        <v>0</v>
      </c>
      <c r="CJ226" s="134">
        <f>IF(ISBLANK(Governance_Clauses_by_Source!CG226),0,$G226)</f>
        <v>0</v>
      </c>
      <c r="CK226" s="134">
        <f>IF(ISBLANK(Governance_Clauses_by_Source!CH226),0,$G226)</f>
        <v>0</v>
      </c>
      <c r="CL226" s="134">
        <f>IF(ISBLANK(Governance_Clauses_by_Source!CI226),0,$G226)</f>
        <v>0</v>
      </c>
      <c r="CM226" s="134">
        <f>IF(ISBLANK(Governance_Clauses_by_Source!CJ226),0,$G226)</f>
        <v>0</v>
      </c>
      <c r="CN226" s="134">
        <f>IF(ISBLANK(Governance_Clauses_by_Source!CK226),0,$G226)</f>
        <v>0</v>
      </c>
      <c r="CO226" s="134">
        <f>IF(ISBLANK(Governance_Clauses_by_Source!CL226),0,$G226)</f>
        <v>0</v>
      </c>
      <c r="CP226" s="134">
        <f>IF(ISBLANK(Governance_Clauses_by_Source!CM226),0,$G226)</f>
        <v>0</v>
      </c>
      <c r="CQ226" s="151">
        <f>IF(ISBLANK(Governance_Clauses_by_Source!CN226),0,$G226)</f>
        <v>0</v>
      </c>
    </row>
    <row r="227" spans="1:95">
      <c r="A227" s="2" t="s">
        <v>936</v>
      </c>
      <c r="B227" s="2" t="s">
        <v>645</v>
      </c>
      <c r="C227" s="2" t="s">
        <v>607</v>
      </c>
      <c r="D227" s="2" t="s">
        <v>618</v>
      </c>
      <c r="E227" s="2">
        <f t="shared" si="21"/>
        <v>3</v>
      </c>
      <c r="F227" s="2">
        <v>5</v>
      </c>
      <c r="G227" s="2">
        <f>F227/SUM($F$226:$F$227)*4</f>
        <v>2</v>
      </c>
      <c r="H227" s="3" t="s">
        <v>937</v>
      </c>
      <c r="I227" s="120">
        <f>IF(ISBLANK(Governance_Clauses_by_Source!F227),0,G227)</f>
        <v>0</v>
      </c>
      <c r="J227" s="134">
        <f>IF(ISBLANK(Governance_Clauses_by_Source!G227),0,$G227)</f>
        <v>0</v>
      </c>
      <c r="K227" s="134">
        <f>IF(ISBLANK(Governance_Clauses_by_Source!H227),0,$G227)</f>
        <v>0</v>
      </c>
      <c r="L227" s="134">
        <f>IF(ISBLANK(Governance_Clauses_by_Source!I227),0,$G227)</f>
        <v>0</v>
      </c>
      <c r="M227" s="134">
        <f>IF(ISBLANK(Governance_Clauses_by_Source!J227),0,$G227)</f>
        <v>0</v>
      </c>
      <c r="N227" s="134">
        <f>IF(ISBLANK(Governance_Clauses_by_Source!K227),0,$G227)</f>
        <v>0</v>
      </c>
      <c r="O227" s="134">
        <f>IF(ISBLANK(Governance_Clauses_by_Source!L227),0,$G227)</f>
        <v>0</v>
      </c>
      <c r="P227" s="134">
        <f>IF(ISBLANK(Governance_Clauses_by_Source!M227),0,$G227)</f>
        <v>0</v>
      </c>
      <c r="Q227" s="134">
        <f>IF(ISBLANK(Governance_Clauses_by_Source!N227),0,$G227)</f>
        <v>0</v>
      </c>
      <c r="R227" s="134">
        <f>IF(ISBLANK(Governance_Clauses_by_Source!O227),0,$G227)</f>
        <v>0</v>
      </c>
      <c r="S227" s="134">
        <f>IF(ISBLANK(Governance_Clauses_by_Source!P227),0,$G227)</f>
        <v>0</v>
      </c>
      <c r="T227" s="134">
        <f>IF(ISBLANK(Governance_Clauses_by_Source!Q227),0,$G227)</f>
        <v>0</v>
      </c>
      <c r="U227" s="134">
        <f>IF(ISBLANK(Governance_Clauses_by_Source!R227),0,$G227)</f>
        <v>0</v>
      </c>
      <c r="V227" s="134">
        <f>IF(ISBLANK(Governance_Clauses_by_Source!S227),0,$G227)</f>
        <v>0</v>
      </c>
      <c r="W227" s="134">
        <f>IF(ISBLANK(Governance_Clauses_by_Source!T227),0,$G227)</f>
        <v>0</v>
      </c>
      <c r="X227" s="134">
        <f>IF(ISBLANK(Governance_Clauses_by_Source!U227),0,$G227)</f>
        <v>0</v>
      </c>
      <c r="Y227" s="134">
        <f>IF(ISBLANK(Governance_Clauses_by_Source!V227),0,$G227)</f>
        <v>0</v>
      </c>
      <c r="Z227" s="134">
        <f>IF(ISBLANK(Governance_Clauses_by_Source!W227),0,$G227)</f>
        <v>0</v>
      </c>
      <c r="AA227" s="134">
        <f>IF(ISBLANK(Governance_Clauses_by_Source!X227),0,$G227)</f>
        <v>0</v>
      </c>
      <c r="AB227" s="134">
        <f>IF(ISBLANK(Governance_Clauses_by_Source!Y227),0,$G227)*1*1.5</f>
        <v>3</v>
      </c>
      <c r="AC227" s="134">
        <f>IF(ISBLANK(Governance_Clauses_by_Source!Z227),0,$G227)</f>
        <v>0</v>
      </c>
      <c r="AD227" s="134">
        <f>IF(ISBLANK(Governance_Clauses_by_Source!AA227),0,$G227)</f>
        <v>0</v>
      </c>
      <c r="AE227" s="134">
        <f>IF(ISBLANK(Governance_Clauses_by_Source!AB227),0,$G227)</f>
        <v>0</v>
      </c>
      <c r="AF227" s="134">
        <f>IF(ISBLANK(Governance_Clauses_by_Source!AC227),0,$G227)</f>
        <v>0</v>
      </c>
      <c r="AG227" s="134">
        <f>IF(ISBLANK(Governance_Clauses_by_Source!AD227),0,$G227)</f>
        <v>0</v>
      </c>
      <c r="AH227" s="134">
        <f>IF(ISBLANK(Governance_Clauses_by_Source!AE227),0,$G227)*1.5*1.5</f>
        <v>4.5</v>
      </c>
      <c r="AI227" s="134">
        <f>IF(ISBLANK(Governance_Clauses_by_Source!AF227),0,$G227)</f>
        <v>0</v>
      </c>
      <c r="AJ227" s="134">
        <f>IF(ISBLANK(Governance_Clauses_by_Source!AG227),0,$G227)</f>
        <v>0</v>
      </c>
      <c r="AK227" s="134">
        <f>IF(ISBLANK(Governance_Clauses_by_Source!AH227),0,$G227)</f>
        <v>0</v>
      </c>
      <c r="AL227" s="134">
        <f>IF(ISBLANK(Governance_Clauses_by_Source!AI227),0,$G227)</f>
        <v>0</v>
      </c>
      <c r="AM227" s="134">
        <f>IF(ISBLANK(Governance_Clauses_by_Source!AJ227),0,$G227)</f>
        <v>0</v>
      </c>
      <c r="AN227" s="134">
        <f>IF(ISBLANK(Governance_Clauses_by_Source!AK227),0,$G227)</f>
        <v>0</v>
      </c>
      <c r="AO227" s="134">
        <f>IF(ISBLANK(Governance_Clauses_by_Source!AL227),0,$G227)</f>
        <v>0</v>
      </c>
      <c r="AP227" s="134">
        <f>IF(ISBLANK(Governance_Clauses_by_Source!AM227),0,$G227)</f>
        <v>0</v>
      </c>
      <c r="AQ227" s="134">
        <f>IF(ISBLANK(Governance_Clauses_by_Source!AN227),0,$G227)</f>
        <v>0</v>
      </c>
      <c r="AR227" s="134">
        <f>IF(ISBLANK(Governance_Clauses_by_Source!AO227),0,$G227)</f>
        <v>0</v>
      </c>
      <c r="AS227" s="134">
        <f>IF(ISBLANK(Governance_Clauses_by_Source!AP227),0,$G227)</f>
        <v>0</v>
      </c>
      <c r="AT227" s="134">
        <f>IF(ISBLANK(Governance_Clauses_by_Source!AQ227),0,$G227)</f>
        <v>0</v>
      </c>
      <c r="AU227" s="134">
        <f>IF(ISBLANK(Governance_Clauses_by_Source!AR227),0,$G227)</f>
        <v>0</v>
      </c>
      <c r="AV227" s="134">
        <f>IF(ISBLANK(Governance_Clauses_by_Source!AS227),0,$G227)</f>
        <v>0</v>
      </c>
      <c r="AW227" s="134">
        <f>IF(ISBLANK(Governance_Clauses_by_Source!AT227),0,$G227)</f>
        <v>0</v>
      </c>
      <c r="AX227" s="134">
        <f>IF(ISBLANK(Governance_Clauses_by_Source!AU227),0,$G227)</f>
        <v>0</v>
      </c>
      <c r="AY227" s="134">
        <f>IF(ISBLANK(Governance_Clauses_by_Source!AV227),0,$G227)</f>
        <v>0</v>
      </c>
      <c r="AZ227" s="134">
        <f>IF(ISBLANK(Governance_Clauses_by_Source!AW227),0,$G227)</f>
        <v>0</v>
      </c>
      <c r="BA227" s="134">
        <f>IF(ISBLANK(Governance_Clauses_by_Source!AX227),0,$G227)</f>
        <v>0</v>
      </c>
      <c r="BB227" s="134">
        <f>IF(ISBLANK(Governance_Clauses_by_Source!AY227),0,$G227)</f>
        <v>0</v>
      </c>
      <c r="BC227" s="134">
        <f>IF(ISBLANK(Governance_Clauses_by_Source!AZ227),0,$G227)</f>
        <v>0</v>
      </c>
      <c r="BD227" s="134">
        <f>IF(ISBLANK(Governance_Clauses_by_Source!BA227),0,$G227)</f>
        <v>0</v>
      </c>
      <c r="BE227" s="134">
        <f>IF(ISBLANK(Governance_Clauses_by_Source!BB227),0,$G227)</f>
        <v>0</v>
      </c>
      <c r="BF227" s="134">
        <f>IF(ISBLANK(Governance_Clauses_by_Source!BC227),0,$G227)</f>
        <v>0</v>
      </c>
      <c r="BG227" s="134">
        <f>IF(ISBLANK(Governance_Clauses_by_Source!BD227),0,$G227)</f>
        <v>0</v>
      </c>
      <c r="BH227" s="134">
        <f>IF(ISBLANK(Governance_Clauses_by_Source!BE227),0,$G227)</f>
        <v>0</v>
      </c>
      <c r="BI227" s="134">
        <f>IF(ISBLANK(Governance_Clauses_by_Source!BF227),0,$G227)</f>
        <v>0</v>
      </c>
      <c r="BJ227" s="134">
        <f>IF(ISBLANK(Governance_Clauses_by_Source!BG227),0,$G227)</f>
        <v>0</v>
      </c>
      <c r="BK227" s="134">
        <f>IF(ISBLANK(Governance_Clauses_by_Source!BH227),0,$G227)</f>
        <v>0</v>
      </c>
      <c r="BL227" s="134">
        <f>IF(ISBLANK(Governance_Clauses_by_Source!BI227),0,$G227)</f>
        <v>0</v>
      </c>
      <c r="BM227" s="134">
        <f>IF(ISBLANK(Governance_Clauses_by_Source!BJ227),0,$G227)</f>
        <v>0</v>
      </c>
      <c r="BN227" s="134">
        <f>IF(ISBLANK(Governance_Clauses_by_Source!BK227),0,$G227)</f>
        <v>0</v>
      </c>
      <c r="BO227" s="134">
        <f>IF(ISBLANK(Governance_Clauses_by_Source!BL227),0,$G227)</f>
        <v>0</v>
      </c>
      <c r="BP227" s="134">
        <f>IF(ISBLANK(Governance_Clauses_by_Source!BM227),0,$G227)</f>
        <v>0</v>
      </c>
      <c r="BQ227" s="134">
        <f>IF(ISBLANK(Governance_Clauses_by_Source!BN227),0,$G227)</f>
        <v>0</v>
      </c>
      <c r="BR227" s="134">
        <f>IF(ISBLANK(Governance_Clauses_by_Source!BO227),0,$G227)</f>
        <v>0</v>
      </c>
      <c r="BS227" s="134">
        <f>IF(ISBLANK(Governance_Clauses_by_Source!BP227),0,$G227)</f>
        <v>0</v>
      </c>
      <c r="BT227" s="134">
        <f>IF(ISBLANK(Governance_Clauses_by_Source!BQ227),0,$G227)</f>
        <v>0</v>
      </c>
      <c r="BU227" s="134">
        <f>IF(ISBLANK(Governance_Clauses_by_Source!BR227),0,$G227)</f>
        <v>0</v>
      </c>
      <c r="BV227" s="134">
        <f>IF(ISBLANK(Governance_Clauses_by_Source!BS227),0,$G227)</f>
        <v>0</v>
      </c>
      <c r="BW227" s="134">
        <f>IF(ISBLANK(Governance_Clauses_by_Source!BT227),0,$G227)</f>
        <v>0</v>
      </c>
      <c r="BX227" s="134">
        <f>IF(ISBLANK(Governance_Clauses_by_Source!BU227),0,$G227)</f>
        <v>0</v>
      </c>
      <c r="BY227" s="134">
        <f>IF(ISBLANK(Governance_Clauses_by_Source!BV227),0,$G227)</f>
        <v>0</v>
      </c>
      <c r="BZ227" s="134">
        <f>IF(ISBLANK(Governance_Clauses_by_Source!BW227),0,$G227)</f>
        <v>0</v>
      </c>
      <c r="CA227" s="134">
        <f>IF(ISBLANK(Governance_Clauses_by_Source!BX227),0,$G227)</f>
        <v>0</v>
      </c>
      <c r="CB227" s="134">
        <f>IF(ISBLANK(Governance_Clauses_by_Source!BY227),0,$G227)</f>
        <v>0</v>
      </c>
      <c r="CC227" s="134">
        <f>IF(ISBLANK(Governance_Clauses_by_Source!BZ227),0,$G227)*2.5*2.5</f>
        <v>12.5</v>
      </c>
      <c r="CD227" s="134">
        <f>IF(ISBLANK(Governance_Clauses_by_Source!CA227),0,$G227)</f>
        <v>0</v>
      </c>
      <c r="CE227" s="134">
        <f>IF(ISBLANK(Governance_Clauses_by_Source!CB227),0,$G227)</f>
        <v>0</v>
      </c>
      <c r="CF227" s="134">
        <f>IF(ISBLANK(Governance_Clauses_by_Source!CC227),0,$G227)</f>
        <v>0</v>
      </c>
      <c r="CG227" s="134">
        <f>IF(ISBLANK(Governance_Clauses_by_Source!CD227),0,$G227)</f>
        <v>0</v>
      </c>
      <c r="CH227" s="134">
        <f>IF(ISBLANK(Governance_Clauses_by_Source!CE227),0,$G227)</f>
        <v>0</v>
      </c>
      <c r="CI227" s="134">
        <f>IF(ISBLANK(Governance_Clauses_by_Source!CF227),0,$G227)</f>
        <v>0</v>
      </c>
      <c r="CJ227" s="134">
        <f>IF(ISBLANK(Governance_Clauses_by_Source!CG227),0,$G227)</f>
        <v>0</v>
      </c>
      <c r="CK227" s="134">
        <f>IF(ISBLANK(Governance_Clauses_by_Source!CH227),0,$G227)</f>
        <v>0</v>
      </c>
      <c r="CL227" s="134">
        <f>IF(ISBLANK(Governance_Clauses_by_Source!CI227),0,$G227)</f>
        <v>0</v>
      </c>
      <c r="CM227" s="134">
        <f>IF(ISBLANK(Governance_Clauses_by_Source!CJ227),0,$G227)</f>
        <v>0</v>
      </c>
      <c r="CN227" s="134">
        <f>IF(ISBLANK(Governance_Clauses_by_Source!CK227),0,$G227)</f>
        <v>0</v>
      </c>
      <c r="CO227" s="134">
        <f>IF(ISBLANK(Governance_Clauses_by_Source!CL227),0,$G227)</f>
        <v>0</v>
      </c>
      <c r="CP227" s="134">
        <f>IF(ISBLANK(Governance_Clauses_by_Source!CM227),0,$G227)</f>
        <v>0</v>
      </c>
      <c r="CQ227" s="151">
        <f>IF(ISBLANK(Governance_Clauses_by_Source!CN227),0,$G227)</f>
        <v>0</v>
      </c>
    </row>
    <row r="228" spans="1:95">
      <c r="A228" s="2" t="s">
        <v>278</v>
      </c>
      <c r="B228" s="2" t="s">
        <v>642</v>
      </c>
      <c r="C228" s="2" t="s">
        <v>607</v>
      </c>
      <c r="D228" s="2" t="s">
        <v>618</v>
      </c>
      <c r="E228" s="2">
        <f t="shared" si="21"/>
        <v>4</v>
      </c>
      <c r="F228" s="2">
        <v>4</v>
      </c>
      <c r="G228" s="2">
        <f>F228/SUM($F$228:$F$230)*4</f>
        <v>1.2307692307692308</v>
      </c>
      <c r="H228" s="3" t="s">
        <v>11</v>
      </c>
      <c r="I228" s="120">
        <f>IF(ISBLANK(Governance_Clauses_by_Source!F228),0,G228)*3*3</f>
        <v>11.076923076923077</v>
      </c>
      <c r="J228" s="134">
        <f>IF(ISBLANK(Governance_Clauses_by_Source!G228),0,$G228)</f>
        <v>0</v>
      </c>
      <c r="K228" s="134">
        <f>IF(ISBLANK(Governance_Clauses_by_Source!H228),0,$G228)</f>
        <v>0</v>
      </c>
      <c r="L228" s="134">
        <f>IF(ISBLANK(Governance_Clauses_by_Source!I228),0,$G228)</f>
        <v>0</v>
      </c>
      <c r="M228" s="134">
        <f>IF(ISBLANK(Governance_Clauses_by_Source!J228),0,$G228)*3*3</f>
        <v>11.076923076923077</v>
      </c>
      <c r="N228" s="134">
        <f>IF(ISBLANK(Governance_Clauses_by_Source!K228),0,$G228)*3*3</f>
        <v>11.076923076923077</v>
      </c>
      <c r="O228" s="134">
        <f>IF(ISBLANK(Governance_Clauses_by_Source!L228),0,$G228)*3*3</f>
        <v>11.076923076923077</v>
      </c>
      <c r="P228" s="134">
        <f>IF(ISBLANK(Governance_Clauses_by_Source!M228),0,$G228)</f>
        <v>0</v>
      </c>
      <c r="Q228" s="134">
        <f>IF(ISBLANK(Governance_Clauses_by_Source!N228),0,$G228)</f>
        <v>0</v>
      </c>
      <c r="R228" s="134">
        <f>IF(ISBLANK(Governance_Clauses_by_Source!O228),0,$G228)</f>
        <v>0</v>
      </c>
      <c r="S228" s="134">
        <f>IF(ISBLANK(Governance_Clauses_by_Source!P228),0,$G228)</f>
        <v>0</v>
      </c>
      <c r="T228" s="134">
        <f>IF(ISBLANK(Governance_Clauses_by_Source!Q228),0,$G228)</f>
        <v>0</v>
      </c>
      <c r="U228" s="134">
        <f>IF(ISBLANK(Governance_Clauses_by_Source!R228),0,$G228)</f>
        <v>0</v>
      </c>
      <c r="V228" s="134">
        <f>IF(ISBLANK(Governance_Clauses_by_Source!S228),0,$G228)</f>
        <v>0</v>
      </c>
      <c r="W228" s="134">
        <f>IF(ISBLANK(Governance_Clauses_by_Source!T228),0,$G228)</f>
        <v>0</v>
      </c>
      <c r="X228" s="134">
        <f>IF(ISBLANK(Governance_Clauses_by_Source!U228),0,$G228)</f>
        <v>0</v>
      </c>
      <c r="Y228" s="134">
        <f>IF(ISBLANK(Governance_Clauses_by_Source!V228),0,$G228)</f>
        <v>0</v>
      </c>
      <c r="Z228" s="134">
        <f>IF(ISBLANK(Governance_Clauses_by_Source!W228),0,$G228)</f>
        <v>0</v>
      </c>
      <c r="AA228" s="134">
        <f>IF(ISBLANK(Governance_Clauses_by_Source!X228),0,$G228)</f>
        <v>0</v>
      </c>
      <c r="AB228" s="134">
        <f>IF(ISBLANK(Governance_Clauses_by_Source!Y228),0,$G228)</f>
        <v>0</v>
      </c>
      <c r="AC228" s="134">
        <f>IF(ISBLANK(Governance_Clauses_by_Source!Z228),0,$G228)</f>
        <v>0</v>
      </c>
      <c r="AD228" s="134">
        <f>IF(ISBLANK(Governance_Clauses_by_Source!AA228),0,$G228)</f>
        <v>0</v>
      </c>
      <c r="AE228" s="134">
        <f>IF(ISBLANK(Governance_Clauses_by_Source!AB228),0,$G228)</f>
        <v>0</v>
      </c>
      <c r="AF228" s="134">
        <f>IF(ISBLANK(Governance_Clauses_by_Source!AC228),0,$G228)</f>
        <v>0</v>
      </c>
      <c r="AG228" s="134">
        <f>IF(ISBLANK(Governance_Clauses_by_Source!AD228),0,$G228)</f>
        <v>0</v>
      </c>
      <c r="AH228" s="134">
        <f>IF(ISBLANK(Governance_Clauses_by_Source!AE228),0,$G228)</f>
        <v>0</v>
      </c>
      <c r="AI228" s="134">
        <f>IF(ISBLANK(Governance_Clauses_by_Source!AF228),0,$G228)</f>
        <v>0</v>
      </c>
      <c r="AJ228" s="134">
        <f>IF(ISBLANK(Governance_Clauses_by_Source!AG228),0,$G228)</f>
        <v>0</v>
      </c>
      <c r="AK228" s="134">
        <f>IF(ISBLANK(Governance_Clauses_by_Source!AH228),0,$G228)</f>
        <v>0</v>
      </c>
      <c r="AL228" s="134">
        <f>IF(ISBLANK(Governance_Clauses_by_Source!AI228),0,$G228)</f>
        <v>0</v>
      </c>
      <c r="AM228" s="134">
        <f>IF(ISBLANK(Governance_Clauses_by_Source!AJ228),0,$G228)</f>
        <v>0</v>
      </c>
      <c r="AN228" s="134">
        <f>IF(ISBLANK(Governance_Clauses_by_Source!AK228),0,$G228)</f>
        <v>0</v>
      </c>
      <c r="AO228" s="134">
        <f>IF(ISBLANK(Governance_Clauses_by_Source!AL228),0,$G228)</f>
        <v>0</v>
      </c>
      <c r="AP228" s="134">
        <f>IF(ISBLANK(Governance_Clauses_by_Source!AM228),0,$G228)</f>
        <v>0</v>
      </c>
      <c r="AQ228" s="134">
        <f>IF(ISBLANK(Governance_Clauses_by_Source!AN228),0,$G228)</f>
        <v>0</v>
      </c>
      <c r="AR228" s="134">
        <f>IF(ISBLANK(Governance_Clauses_by_Source!AO228),0,$G228)</f>
        <v>0</v>
      </c>
      <c r="AS228" s="134">
        <f>IF(ISBLANK(Governance_Clauses_by_Source!AP228),0,$G228)</f>
        <v>0</v>
      </c>
      <c r="AT228" s="134">
        <f>IF(ISBLANK(Governance_Clauses_by_Source!AQ228),0,$G228)</f>
        <v>0</v>
      </c>
      <c r="AU228" s="134">
        <f>IF(ISBLANK(Governance_Clauses_by_Source!AR228),0,$G228)</f>
        <v>0</v>
      </c>
      <c r="AV228" s="134">
        <f>IF(ISBLANK(Governance_Clauses_by_Source!AS228),0,$G228)</f>
        <v>0</v>
      </c>
      <c r="AW228" s="134">
        <f>IF(ISBLANK(Governance_Clauses_by_Source!AT228),0,$G228)</f>
        <v>0</v>
      </c>
      <c r="AX228" s="134">
        <f>IF(ISBLANK(Governance_Clauses_by_Source!AU228),0,$G228)</f>
        <v>0</v>
      </c>
      <c r="AY228" s="134">
        <f>IF(ISBLANK(Governance_Clauses_by_Source!AV228),0,$G228)</f>
        <v>0</v>
      </c>
      <c r="AZ228" s="134">
        <f>IF(ISBLANK(Governance_Clauses_by_Source!AW228),0,$G228)</f>
        <v>0</v>
      </c>
      <c r="BA228" s="134">
        <f>IF(ISBLANK(Governance_Clauses_by_Source!AX228),0,$G228)</f>
        <v>0</v>
      </c>
      <c r="BB228" s="134">
        <f>IF(ISBLANK(Governance_Clauses_by_Source!AY228),0,$G228)</f>
        <v>0</v>
      </c>
      <c r="BC228" s="134">
        <f>IF(ISBLANK(Governance_Clauses_by_Source!AZ228),0,$G228)</f>
        <v>0</v>
      </c>
      <c r="BD228" s="134">
        <f>IF(ISBLANK(Governance_Clauses_by_Source!BA228),0,$G228)</f>
        <v>0</v>
      </c>
      <c r="BE228" s="134">
        <f>IF(ISBLANK(Governance_Clauses_by_Source!BB228),0,$G228)</f>
        <v>0</v>
      </c>
      <c r="BF228" s="134">
        <f>IF(ISBLANK(Governance_Clauses_by_Source!BC228),0,$G228)</f>
        <v>0</v>
      </c>
      <c r="BG228" s="134">
        <f>IF(ISBLANK(Governance_Clauses_by_Source!BD228),0,$G228)</f>
        <v>0</v>
      </c>
      <c r="BH228" s="134">
        <f>IF(ISBLANK(Governance_Clauses_by_Source!BE228),0,$G228)</f>
        <v>0</v>
      </c>
      <c r="BI228" s="134">
        <f>IF(ISBLANK(Governance_Clauses_by_Source!BF228),0,$G228)</f>
        <v>0</v>
      </c>
      <c r="BJ228" s="134">
        <f>IF(ISBLANK(Governance_Clauses_by_Source!BG228),0,$G228)</f>
        <v>0</v>
      </c>
      <c r="BK228" s="134">
        <f>IF(ISBLANK(Governance_Clauses_by_Source!BH228),0,$G228)</f>
        <v>0</v>
      </c>
      <c r="BL228" s="134">
        <f>IF(ISBLANK(Governance_Clauses_by_Source!BI228),0,$G228)</f>
        <v>0</v>
      </c>
      <c r="BM228" s="134">
        <f>IF(ISBLANK(Governance_Clauses_by_Source!BJ228),0,$G228)</f>
        <v>0</v>
      </c>
      <c r="BN228" s="134">
        <f>IF(ISBLANK(Governance_Clauses_by_Source!BK228),0,$G228)</f>
        <v>0</v>
      </c>
      <c r="BO228" s="134">
        <f>IF(ISBLANK(Governance_Clauses_by_Source!BL228),0,$G228)</f>
        <v>0</v>
      </c>
      <c r="BP228" s="134">
        <f>IF(ISBLANK(Governance_Clauses_by_Source!BM228),0,$G228)</f>
        <v>0</v>
      </c>
      <c r="BQ228" s="134">
        <f>IF(ISBLANK(Governance_Clauses_by_Source!BN228),0,$G228)</f>
        <v>0</v>
      </c>
      <c r="BR228" s="134">
        <f>IF(ISBLANK(Governance_Clauses_by_Source!BO228),0,$G228)</f>
        <v>0</v>
      </c>
      <c r="BS228" s="134">
        <f>IF(ISBLANK(Governance_Clauses_by_Source!BP228),0,$G228)</f>
        <v>0</v>
      </c>
      <c r="BT228" s="134">
        <f>IF(ISBLANK(Governance_Clauses_by_Source!BQ228),0,$G228)</f>
        <v>0</v>
      </c>
      <c r="BU228" s="134">
        <f>IF(ISBLANK(Governance_Clauses_by_Source!BR228),0,$G228)</f>
        <v>0</v>
      </c>
      <c r="BV228" s="134">
        <f>IF(ISBLANK(Governance_Clauses_by_Source!BS228),0,$G228)</f>
        <v>0</v>
      </c>
      <c r="BW228" s="134">
        <f>IF(ISBLANK(Governance_Clauses_by_Source!BT228),0,$G228)</f>
        <v>0</v>
      </c>
      <c r="BX228" s="134">
        <f>IF(ISBLANK(Governance_Clauses_by_Source!BU228),0,$G228)</f>
        <v>0</v>
      </c>
      <c r="BY228" s="134">
        <f>IF(ISBLANK(Governance_Clauses_by_Source!BV228),0,$G228)</f>
        <v>0</v>
      </c>
      <c r="BZ228" s="134">
        <f>IF(ISBLANK(Governance_Clauses_by_Source!BW228),0,$G228)</f>
        <v>0</v>
      </c>
      <c r="CA228" s="134">
        <f>IF(ISBLANK(Governance_Clauses_by_Source!BX228),0,$G228)</f>
        <v>0</v>
      </c>
      <c r="CB228" s="134">
        <f>IF(ISBLANK(Governance_Clauses_by_Source!BY228),0,$G228)</f>
        <v>0</v>
      </c>
      <c r="CC228" s="134">
        <f>IF(ISBLANK(Governance_Clauses_by_Source!BZ228),0,$G228)</f>
        <v>0</v>
      </c>
      <c r="CD228" s="134">
        <f>IF(ISBLANK(Governance_Clauses_by_Source!CA228),0,$G228)</f>
        <v>0</v>
      </c>
      <c r="CE228" s="134">
        <f>IF(ISBLANK(Governance_Clauses_by_Source!CB228),0,$G228)</f>
        <v>0</v>
      </c>
      <c r="CF228" s="134">
        <f>IF(ISBLANK(Governance_Clauses_by_Source!CC228),0,$G228)</f>
        <v>0</v>
      </c>
      <c r="CG228" s="134">
        <f>IF(ISBLANK(Governance_Clauses_by_Source!CD228),0,$G228)</f>
        <v>0</v>
      </c>
      <c r="CH228" s="134">
        <f>IF(ISBLANK(Governance_Clauses_by_Source!CE228),0,$G228)</f>
        <v>0</v>
      </c>
      <c r="CI228" s="134">
        <f>IF(ISBLANK(Governance_Clauses_by_Source!CF228),0,$G228)</f>
        <v>0</v>
      </c>
      <c r="CJ228" s="134">
        <f>IF(ISBLANK(Governance_Clauses_by_Source!CG228),0,$G228)</f>
        <v>0</v>
      </c>
      <c r="CK228" s="134">
        <f>IF(ISBLANK(Governance_Clauses_by_Source!CH228),0,$G228)</f>
        <v>0</v>
      </c>
      <c r="CL228" s="134">
        <f>IF(ISBLANK(Governance_Clauses_by_Source!CI228),0,$G228)</f>
        <v>0</v>
      </c>
      <c r="CM228" s="134">
        <f>IF(ISBLANK(Governance_Clauses_by_Source!CJ228),0,$G228)</f>
        <v>0</v>
      </c>
      <c r="CN228" s="134">
        <f>IF(ISBLANK(Governance_Clauses_by_Source!CK228),0,$G228)</f>
        <v>0</v>
      </c>
      <c r="CO228" s="134">
        <f>IF(ISBLANK(Governance_Clauses_by_Source!CL228),0,$G228)</f>
        <v>0</v>
      </c>
      <c r="CP228" s="134">
        <f>IF(ISBLANK(Governance_Clauses_by_Source!CM228),0,$G228)</f>
        <v>0</v>
      </c>
      <c r="CQ228" s="151">
        <f>IF(ISBLANK(Governance_Clauses_by_Source!CN228),0,$G228)</f>
        <v>0</v>
      </c>
    </row>
    <row r="229" spans="1:95">
      <c r="A229" s="2" t="s">
        <v>278</v>
      </c>
      <c r="B229" s="2" t="s">
        <v>565</v>
      </c>
      <c r="C229" s="2" t="s">
        <v>364</v>
      </c>
      <c r="D229" s="2" t="s">
        <v>618</v>
      </c>
      <c r="E229" s="2">
        <f t="shared" si="21"/>
        <v>1</v>
      </c>
      <c r="F229" s="2">
        <v>4</v>
      </c>
      <c r="G229" s="2">
        <f t="shared" ref="G229:G230" si="27">F229/SUM($F$228:$F$230)*4</f>
        <v>1.2307692307692308</v>
      </c>
      <c r="H229" s="3" t="s">
        <v>402</v>
      </c>
      <c r="I229" s="120">
        <f>IF(ISBLANK(Governance_Clauses_by_Source!F229),0,G229)</f>
        <v>0</v>
      </c>
      <c r="J229" s="134">
        <f>IF(ISBLANK(Governance_Clauses_by_Source!G229),0,$G229)</f>
        <v>0</v>
      </c>
      <c r="K229" s="134">
        <f>IF(ISBLANK(Governance_Clauses_by_Source!H229),0,$G229)</f>
        <v>0</v>
      </c>
      <c r="L229" s="134">
        <f>IF(ISBLANK(Governance_Clauses_by_Source!I229),0,$G229)</f>
        <v>0</v>
      </c>
      <c r="M229" s="134">
        <f>IF(ISBLANK(Governance_Clauses_by_Source!J229),0,$G229)</f>
        <v>0</v>
      </c>
      <c r="N229" s="134">
        <f>IF(ISBLANK(Governance_Clauses_by_Source!K229),0,$G229)</f>
        <v>0</v>
      </c>
      <c r="O229" s="134">
        <f>IF(ISBLANK(Governance_Clauses_by_Source!L229),0,$G229)</f>
        <v>0</v>
      </c>
      <c r="P229" s="134">
        <f>IF(ISBLANK(Governance_Clauses_by_Source!M229),0,$G229)</f>
        <v>0</v>
      </c>
      <c r="Q229" s="134">
        <f>IF(ISBLANK(Governance_Clauses_by_Source!N229),0,$G229)*3*1</f>
        <v>3.6923076923076925</v>
      </c>
      <c r="R229" s="134">
        <f>IF(ISBLANK(Governance_Clauses_by_Source!O229),0,$G229)</f>
        <v>0</v>
      </c>
      <c r="S229" s="134">
        <f>IF(ISBLANK(Governance_Clauses_by_Source!P229),0,$G229)</f>
        <v>0</v>
      </c>
      <c r="T229" s="134">
        <f>IF(ISBLANK(Governance_Clauses_by_Source!Q229),0,$G229)</f>
        <v>0</v>
      </c>
      <c r="U229" s="134">
        <f>IF(ISBLANK(Governance_Clauses_by_Source!R229),0,$G229)</f>
        <v>0</v>
      </c>
      <c r="V229" s="134">
        <f>IF(ISBLANK(Governance_Clauses_by_Source!S229),0,$G229)</f>
        <v>0</v>
      </c>
      <c r="W229" s="134">
        <f>IF(ISBLANK(Governance_Clauses_by_Source!T229),0,$G229)</f>
        <v>0</v>
      </c>
      <c r="X229" s="134">
        <f>IF(ISBLANK(Governance_Clauses_by_Source!U229),0,$G229)</f>
        <v>0</v>
      </c>
      <c r="Y229" s="134">
        <f>IF(ISBLANK(Governance_Clauses_by_Source!V229),0,$G229)</f>
        <v>0</v>
      </c>
      <c r="Z229" s="134">
        <f>IF(ISBLANK(Governance_Clauses_by_Source!W229),0,$G229)</f>
        <v>0</v>
      </c>
      <c r="AA229" s="134">
        <f>IF(ISBLANK(Governance_Clauses_by_Source!X229),0,$G229)</f>
        <v>0</v>
      </c>
      <c r="AB229" s="134">
        <f>IF(ISBLANK(Governance_Clauses_by_Source!Y229),0,$G229)</f>
        <v>0</v>
      </c>
      <c r="AC229" s="134">
        <f>IF(ISBLANK(Governance_Clauses_by_Source!Z229),0,$G229)</f>
        <v>0</v>
      </c>
      <c r="AD229" s="134">
        <f>IF(ISBLANK(Governance_Clauses_by_Source!AA229),0,$G229)</f>
        <v>0</v>
      </c>
      <c r="AE229" s="134">
        <f>IF(ISBLANK(Governance_Clauses_by_Source!AB229),0,$G229)</f>
        <v>0</v>
      </c>
      <c r="AF229" s="134">
        <f>IF(ISBLANK(Governance_Clauses_by_Source!AC229),0,$G229)</f>
        <v>0</v>
      </c>
      <c r="AG229" s="134">
        <f>IF(ISBLANK(Governance_Clauses_by_Source!AD229),0,$G229)</f>
        <v>0</v>
      </c>
      <c r="AH229" s="134">
        <f>IF(ISBLANK(Governance_Clauses_by_Source!AE229),0,$G229)</f>
        <v>0</v>
      </c>
      <c r="AI229" s="134">
        <f>IF(ISBLANK(Governance_Clauses_by_Source!AF229),0,$G229)</f>
        <v>0</v>
      </c>
      <c r="AJ229" s="134">
        <f>IF(ISBLANK(Governance_Clauses_by_Source!AG229),0,$G229)</f>
        <v>0</v>
      </c>
      <c r="AK229" s="134">
        <f>IF(ISBLANK(Governance_Clauses_by_Source!AH229),0,$G229)</f>
        <v>0</v>
      </c>
      <c r="AL229" s="134">
        <f>IF(ISBLANK(Governance_Clauses_by_Source!AI229),0,$G229)</f>
        <v>0</v>
      </c>
      <c r="AM229" s="134">
        <f>IF(ISBLANK(Governance_Clauses_by_Source!AJ229),0,$G229)</f>
        <v>0</v>
      </c>
      <c r="AN229" s="134">
        <f>IF(ISBLANK(Governance_Clauses_by_Source!AK229),0,$G229)</f>
        <v>0</v>
      </c>
      <c r="AO229" s="134">
        <f>IF(ISBLANK(Governance_Clauses_by_Source!AL229),0,$G229)</f>
        <v>0</v>
      </c>
      <c r="AP229" s="134">
        <f>IF(ISBLANK(Governance_Clauses_by_Source!AM229),0,$G229)</f>
        <v>0</v>
      </c>
      <c r="AQ229" s="134">
        <f>IF(ISBLANK(Governance_Clauses_by_Source!AN229),0,$G229)</f>
        <v>0</v>
      </c>
      <c r="AR229" s="134">
        <f>IF(ISBLANK(Governance_Clauses_by_Source!AO229),0,$G229)</f>
        <v>0</v>
      </c>
      <c r="AS229" s="134">
        <f>IF(ISBLANK(Governance_Clauses_by_Source!AP229),0,$G229)</f>
        <v>0</v>
      </c>
      <c r="AT229" s="134">
        <f>IF(ISBLANK(Governance_Clauses_by_Source!AQ229),0,$G229)</f>
        <v>0</v>
      </c>
      <c r="AU229" s="134">
        <f>IF(ISBLANK(Governance_Clauses_by_Source!AR229),0,$G229)</f>
        <v>0</v>
      </c>
      <c r="AV229" s="134">
        <f>IF(ISBLANK(Governance_Clauses_by_Source!AS229),0,$G229)</f>
        <v>0</v>
      </c>
      <c r="AW229" s="134">
        <f>IF(ISBLANK(Governance_Clauses_by_Source!AT229),0,$G229)</f>
        <v>0</v>
      </c>
      <c r="AX229" s="134">
        <f>IF(ISBLANK(Governance_Clauses_by_Source!AU229),0,$G229)</f>
        <v>0</v>
      </c>
      <c r="AY229" s="134">
        <f>IF(ISBLANK(Governance_Clauses_by_Source!AV229),0,$G229)</f>
        <v>0</v>
      </c>
      <c r="AZ229" s="134">
        <f>IF(ISBLANK(Governance_Clauses_by_Source!AW229),0,$G229)</f>
        <v>0</v>
      </c>
      <c r="BA229" s="134">
        <f>IF(ISBLANK(Governance_Clauses_by_Source!AX229),0,$G229)</f>
        <v>0</v>
      </c>
      <c r="BB229" s="134">
        <f>IF(ISBLANK(Governance_Clauses_by_Source!AY229),0,$G229)</f>
        <v>0</v>
      </c>
      <c r="BC229" s="134">
        <f>IF(ISBLANK(Governance_Clauses_by_Source!AZ229),0,$G229)</f>
        <v>0</v>
      </c>
      <c r="BD229" s="134">
        <f>IF(ISBLANK(Governance_Clauses_by_Source!BA229),0,$G229)</f>
        <v>0</v>
      </c>
      <c r="BE229" s="134">
        <f>IF(ISBLANK(Governance_Clauses_by_Source!BB229),0,$G229)</f>
        <v>0</v>
      </c>
      <c r="BF229" s="134">
        <f>IF(ISBLANK(Governance_Clauses_by_Source!BC229),0,$G229)</f>
        <v>0</v>
      </c>
      <c r="BG229" s="134">
        <f>IF(ISBLANK(Governance_Clauses_by_Source!BD229),0,$G229)</f>
        <v>0</v>
      </c>
      <c r="BH229" s="134">
        <f>IF(ISBLANK(Governance_Clauses_by_Source!BE229),0,$G229)</f>
        <v>0</v>
      </c>
      <c r="BI229" s="134">
        <f>IF(ISBLANK(Governance_Clauses_by_Source!BF229),0,$G229)</f>
        <v>0</v>
      </c>
      <c r="BJ229" s="134">
        <f>IF(ISBLANK(Governance_Clauses_by_Source!BG229),0,$G229)</f>
        <v>0</v>
      </c>
      <c r="BK229" s="134">
        <f>IF(ISBLANK(Governance_Clauses_by_Source!BH229),0,$G229)</f>
        <v>0</v>
      </c>
      <c r="BL229" s="134">
        <f>IF(ISBLANK(Governance_Clauses_by_Source!BI229),0,$G229)</f>
        <v>0</v>
      </c>
      <c r="BM229" s="134">
        <f>IF(ISBLANK(Governance_Clauses_by_Source!BJ229),0,$G229)</f>
        <v>0</v>
      </c>
      <c r="BN229" s="134">
        <f>IF(ISBLANK(Governance_Clauses_by_Source!BK229),0,$G229)</f>
        <v>0</v>
      </c>
      <c r="BO229" s="134">
        <f>IF(ISBLANK(Governance_Clauses_by_Source!BL229),0,$G229)</f>
        <v>0</v>
      </c>
      <c r="BP229" s="134">
        <f>IF(ISBLANK(Governance_Clauses_by_Source!BM229),0,$G229)</f>
        <v>0</v>
      </c>
      <c r="BQ229" s="134">
        <f>IF(ISBLANK(Governance_Clauses_by_Source!BN229),0,$G229)</f>
        <v>0</v>
      </c>
      <c r="BR229" s="134">
        <f>IF(ISBLANK(Governance_Clauses_by_Source!BO229),0,$G229)</f>
        <v>0</v>
      </c>
      <c r="BS229" s="134">
        <f>IF(ISBLANK(Governance_Clauses_by_Source!BP229),0,$G229)</f>
        <v>0</v>
      </c>
      <c r="BT229" s="134">
        <f>IF(ISBLANK(Governance_Clauses_by_Source!BQ229),0,$G229)</f>
        <v>0</v>
      </c>
      <c r="BU229" s="134">
        <f>IF(ISBLANK(Governance_Clauses_by_Source!BR229),0,$G229)</f>
        <v>0</v>
      </c>
      <c r="BV229" s="134">
        <f>IF(ISBLANK(Governance_Clauses_by_Source!BS229),0,$G229)</f>
        <v>0</v>
      </c>
      <c r="BW229" s="134">
        <f>IF(ISBLANK(Governance_Clauses_by_Source!BT229),0,$G229)</f>
        <v>0</v>
      </c>
      <c r="BX229" s="134">
        <f>IF(ISBLANK(Governance_Clauses_by_Source!BU229),0,$G229)</f>
        <v>0</v>
      </c>
      <c r="BY229" s="134">
        <f>IF(ISBLANK(Governance_Clauses_by_Source!BV229),0,$G229)</f>
        <v>0</v>
      </c>
      <c r="BZ229" s="134">
        <f>IF(ISBLANK(Governance_Clauses_by_Source!BW229),0,$G229)</f>
        <v>0</v>
      </c>
      <c r="CA229" s="134">
        <f>IF(ISBLANK(Governance_Clauses_by_Source!BX229),0,$G229)</f>
        <v>0</v>
      </c>
      <c r="CB229" s="134">
        <f>IF(ISBLANK(Governance_Clauses_by_Source!BY229),0,$G229)</f>
        <v>0</v>
      </c>
      <c r="CC229" s="134">
        <f>IF(ISBLANK(Governance_Clauses_by_Source!BZ229),0,$G229)</f>
        <v>0</v>
      </c>
      <c r="CD229" s="134">
        <f>IF(ISBLANK(Governance_Clauses_by_Source!CA229),0,$G229)</f>
        <v>0</v>
      </c>
      <c r="CE229" s="134">
        <f>IF(ISBLANK(Governance_Clauses_by_Source!CB229),0,$G229)</f>
        <v>0</v>
      </c>
      <c r="CF229" s="134">
        <f>IF(ISBLANK(Governance_Clauses_by_Source!CC229),0,$G229)</f>
        <v>0</v>
      </c>
      <c r="CG229" s="134">
        <f>IF(ISBLANK(Governance_Clauses_by_Source!CD229),0,$G229)</f>
        <v>0</v>
      </c>
      <c r="CH229" s="134">
        <f>IF(ISBLANK(Governance_Clauses_by_Source!CE229),0,$G229)</f>
        <v>0</v>
      </c>
      <c r="CI229" s="134">
        <f>IF(ISBLANK(Governance_Clauses_by_Source!CF229),0,$G229)</f>
        <v>0</v>
      </c>
      <c r="CJ229" s="134">
        <f>IF(ISBLANK(Governance_Clauses_by_Source!CG229),0,$G229)</f>
        <v>0</v>
      </c>
      <c r="CK229" s="134">
        <f>IF(ISBLANK(Governance_Clauses_by_Source!CH229),0,$G229)</f>
        <v>0</v>
      </c>
      <c r="CL229" s="134">
        <f>IF(ISBLANK(Governance_Clauses_by_Source!CI229),0,$G229)</f>
        <v>0</v>
      </c>
      <c r="CM229" s="134">
        <f>IF(ISBLANK(Governance_Clauses_by_Source!CJ229),0,$G229)</f>
        <v>0</v>
      </c>
      <c r="CN229" s="134">
        <f>IF(ISBLANK(Governance_Clauses_by_Source!CK229),0,$G229)</f>
        <v>0</v>
      </c>
      <c r="CO229" s="134">
        <f>IF(ISBLANK(Governance_Clauses_by_Source!CL229),0,$G229)</f>
        <v>0</v>
      </c>
      <c r="CP229" s="134">
        <f>IF(ISBLANK(Governance_Clauses_by_Source!CM229),0,$G229)</f>
        <v>0</v>
      </c>
      <c r="CQ229" s="151">
        <f>IF(ISBLANK(Governance_Clauses_by_Source!CN229),0,$G229)</f>
        <v>0</v>
      </c>
    </row>
    <row r="230" spans="1:95">
      <c r="A230" s="2" t="s">
        <v>278</v>
      </c>
      <c r="B230" s="2" t="s">
        <v>642</v>
      </c>
      <c r="C230" s="2" t="s">
        <v>607</v>
      </c>
      <c r="D230" s="2" t="s">
        <v>618</v>
      </c>
      <c r="E230" s="2">
        <f t="shared" si="21"/>
        <v>2</v>
      </c>
      <c r="F230" s="2">
        <v>5</v>
      </c>
      <c r="G230" s="2">
        <f t="shared" si="27"/>
        <v>1.5384615384615385</v>
      </c>
      <c r="H230" s="3" t="s">
        <v>643</v>
      </c>
      <c r="I230" s="120">
        <f>IF(ISBLANK(Governance_Clauses_by_Source!F230),0,G230)</f>
        <v>0</v>
      </c>
      <c r="J230" s="134">
        <f>IF(ISBLANK(Governance_Clauses_by_Source!G230),0,$G230)</f>
        <v>0</v>
      </c>
      <c r="K230" s="134">
        <f>IF(ISBLANK(Governance_Clauses_by_Source!H230),0,$G230)</f>
        <v>0</v>
      </c>
      <c r="L230" s="134">
        <f>IF(ISBLANK(Governance_Clauses_by_Source!I230),0,$G230)</f>
        <v>0</v>
      </c>
      <c r="M230" s="134">
        <f>IF(ISBLANK(Governance_Clauses_by_Source!J230),0,$G230)</f>
        <v>0</v>
      </c>
      <c r="N230" s="134">
        <f>IF(ISBLANK(Governance_Clauses_by_Source!K230),0,$G230)</f>
        <v>0</v>
      </c>
      <c r="O230" s="134">
        <f>IF(ISBLANK(Governance_Clauses_by_Source!L230),0,$G230)</f>
        <v>0</v>
      </c>
      <c r="P230" s="134">
        <f>IF(ISBLANK(Governance_Clauses_by_Source!M230),0,$G230)</f>
        <v>0</v>
      </c>
      <c r="Q230" s="134">
        <f>IF(ISBLANK(Governance_Clauses_by_Source!N230),0,$G230)</f>
        <v>0</v>
      </c>
      <c r="R230" s="134">
        <f>IF(ISBLANK(Governance_Clauses_by_Source!O230),0,$G230)</f>
        <v>0</v>
      </c>
      <c r="S230" s="134">
        <f>IF(ISBLANK(Governance_Clauses_by_Source!P230),0,$G230)</f>
        <v>0</v>
      </c>
      <c r="T230" s="134">
        <f>IF(ISBLANK(Governance_Clauses_by_Source!Q230),0,$G230)</f>
        <v>0</v>
      </c>
      <c r="U230" s="134">
        <f>IF(ISBLANK(Governance_Clauses_by_Source!R230),0,$G230)</f>
        <v>0</v>
      </c>
      <c r="V230" s="134">
        <f>IF(ISBLANK(Governance_Clauses_by_Source!S230),0,$G230)</f>
        <v>0</v>
      </c>
      <c r="W230" s="134">
        <f>IF(ISBLANK(Governance_Clauses_by_Source!T230),0,$G230)</f>
        <v>0</v>
      </c>
      <c r="X230" s="134">
        <f>IF(ISBLANK(Governance_Clauses_by_Source!U230),0,$G230)</f>
        <v>0</v>
      </c>
      <c r="Y230" s="134">
        <f>IF(ISBLANK(Governance_Clauses_by_Source!V230),0,$G230)</f>
        <v>0</v>
      </c>
      <c r="Z230" s="134">
        <f>IF(ISBLANK(Governance_Clauses_by_Source!W230),0,$G230)</f>
        <v>0</v>
      </c>
      <c r="AA230" s="134">
        <f>IF(ISBLANK(Governance_Clauses_by_Source!X230),0,$G230)</f>
        <v>0</v>
      </c>
      <c r="AB230" s="134">
        <f>IF(ISBLANK(Governance_Clauses_by_Source!Y230),0,$G230)</f>
        <v>0</v>
      </c>
      <c r="AC230" s="134">
        <f>IF(ISBLANK(Governance_Clauses_by_Source!Z230),0,$G230)</f>
        <v>0</v>
      </c>
      <c r="AD230" s="134">
        <f>IF(ISBLANK(Governance_Clauses_by_Source!AA230),0,$G230)</f>
        <v>0</v>
      </c>
      <c r="AE230" s="134">
        <f>IF(ISBLANK(Governance_Clauses_by_Source!AB230),0,$G230)</f>
        <v>0</v>
      </c>
      <c r="AF230" s="134">
        <f>IF(ISBLANK(Governance_Clauses_by_Source!AC230),0,$G230)</f>
        <v>0</v>
      </c>
      <c r="AG230" s="134">
        <f>IF(ISBLANK(Governance_Clauses_by_Source!AD230),0,$G230)</f>
        <v>0</v>
      </c>
      <c r="AH230" s="134">
        <f>IF(ISBLANK(Governance_Clauses_by_Source!AE230),0,$G230)</f>
        <v>0</v>
      </c>
      <c r="AI230" s="134">
        <f>IF(ISBLANK(Governance_Clauses_by_Source!AF230),0,$G230)</f>
        <v>0</v>
      </c>
      <c r="AJ230" s="134">
        <f>IF(ISBLANK(Governance_Clauses_by_Source!AG230),0,$G230)</f>
        <v>0</v>
      </c>
      <c r="AK230" s="134">
        <f>IF(ISBLANK(Governance_Clauses_by_Source!AH230),0,$G230)</f>
        <v>0</v>
      </c>
      <c r="AL230" s="134">
        <f>IF(ISBLANK(Governance_Clauses_by_Source!AI230),0,$G230)</f>
        <v>0</v>
      </c>
      <c r="AM230" s="134">
        <f>IF(ISBLANK(Governance_Clauses_by_Source!AJ230),0,$G230)</f>
        <v>0</v>
      </c>
      <c r="AN230" s="134">
        <f>IF(ISBLANK(Governance_Clauses_by_Source!AK230),0,$G230)</f>
        <v>0</v>
      </c>
      <c r="AO230" s="134">
        <f>IF(ISBLANK(Governance_Clauses_by_Source!AL230),0,$G230)</f>
        <v>0</v>
      </c>
      <c r="AP230" s="134">
        <f>IF(ISBLANK(Governance_Clauses_by_Source!AM230),0,$G230)</f>
        <v>0</v>
      </c>
      <c r="AQ230" s="134">
        <f>IF(ISBLANK(Governance_Clauses_by_Source!AN230),0,$G230)</f>
        <v>0</v>
      </c>
      <c r="AR230" s="134">
        <f>IF(ISBLANK(Governance_Clauses_by_Source!AO230),0,$G230)</f>
        <v>0</v>
      </c>
      <c r="AS230" s="134">
        <f>IF(ISBLANK(Governance_Clauses_by_Source!AP230),0,$G230)</f>
        <v>0</v>
      </c>
      <c r="AT230" s="134">
        <f>IF(ISBLANK(Governance_Clauses_by_Source!AQ230),0,$G230)</f>
        <v>0</v>
      </c>
      <c r="AU230" s="134">
        <f>IF(ISBLANK(Governance_Clauses_by_Source!AR230),0,$G230)</f>
        <v>0</v>
      </c>
      <c r="AV230" s="134">
        <f>IF(ISBLANK(Governance_Clauses_by_Source!AS230),0,$G230)</f>
        <v>0</v>
      </c>
      <c r="AW230" s="134">
        <f>IF(ISBLANK(Governance_Clauses_by_Source!AT230),0,$G230)</f>
        <v>0</v>
      </c>
      <c r="AX230" s="134">
        <f>IF(ISBLANK(Governance_Clauses_by_Source!AU230),0,$G230)</f>
        <v>0</v>
      </c>
      <c r="AY230" s="134">
        <f>IF(ISBLANK(Governance_Clauses_by_Source!AV230),0,$G230)</f>
        <v>0</v>
      </c>
      <c r="AZ230" s="134">
        <f>IF(ISBLANK(Governance_Clauses_by_Source!AW230),0,$G230)</f>
        <v>0</v>
      </c>
      <c r="BA230" s="134">
        <f>IF(ISBLANK(Governance_Clauses_by_Source!AX230),0,$G230)</f>
        <v>0</v>
      </c>
      <c r="BB230" s="134">
        <f>IF(ISBLANK(Governance_Clauses_by_Source!AY230),0,$G230)</f>
        <v>0</v>
      </c>
      <c r="BC230" s="134">
        <f>IF(ISBLANK(Governance_Clauses_by_Source!AZ230),0,$G230)</f>
        <v>0</v>
      </c>
      <c r="BD230" s="134">
        <f>IF(ISBLANK(Governance_Clauses_by_Source!BA230),0,$G230)</f>
        <v>0</v>
      </c>
      <c r="BE230" s="134">
        <f>IF(ISBLANK(Governance_Clauses_by_Source!BB230),0,$G230)</f>
        <v>0</v>
      </c>
      <c r="BF230" s="134">
        <f>IF(ISBLANK(Governance_Clauses_by_Source!BC230),0,$G230)</f>
        <v>0</v>
      </c>
      <c r="BG230" s="134">
        <f>IF(ISBLANK(Governance_Clauses_by_Source!BD230),0,$G230)</f>
        <v>0</v>
      </c>
      <c r="BH230" s="134">
        <f>IF(ISBLANK(Governance_Clauses_by_Source!BE230),0,$G230)</f>
        <v>0</v>
      </c>
      <c r="BI230" s="134">
        <f>IF(ISBLANK(Governance_Clauses_by_Source!BF230),0,$G230)</f>
        <v>0</v>
      </c>
      <c r="BJ230" s="134">
        <f>IF(ISBLANK(Governance_Clauses_by_Source!BG230),0,$G230)</f>
        <v>0</v>
      </c>
      <c r="BK230" s="134">
        <f>IF(ISBLANK(Governance_Clauses_by_Source!BH230),0,$G230)</f>
        <v>0</v>
      </c>
      <c r="BL230" s="134">
        <f>IF(ISBLANK(Governance_Clauses_by_Source!BI230),0,$G230)</f>
        <v>0</v>
      </c>
      <c r="BM230" s="134">
        <f>IF(ISBLANK(Governance_Clauses_by_Source!BJ230),0,$G230)</f>
        <v>0</v>
      </c>
      <c r="BN230" s="134">
        <f>IF(ISBLANK(Governance_Clauses_by_Source!BK230),0,$G230)</f>
        <v>0</v>
      </c>
      <c r="BO230" s="134">
        <f>IF(ISBLANK(Governance_Clauses_by_Source!BL230),0,$G230)</f>
        <v>0</v>
      </c>
      <c r="BP230" s="134">
        <f>IF(ISBLANK(Governance_Clauses_by_Source!BM230),0,$G230)</f>
        <v>0</v>
      </c>
      <c r="BQ230" s="134">
        <f>IF(ISBLANK(Governance_Clauses_by_Source!BN230),0,$G230)*1*1.01</f>
        <v>1.5538461538461539</v>
      </c>
      <c r="BR230" s="134">
        <f>IF(ISBLANK(Governance_Clauses_by_Source!BO230),0,$G230)</f>
        <v>0</v>
      </c>
      <c r="BS230" s="134">
        <f>IF(ISBLANK(Governance_Clauses_by_Source!BP230),0,$G230)</f>
        <v>0</v>
      </c>
      <c r="BT230" s="134">
        <f>IF(ISBLANK(Governance_Clauses_by_Source!BQ230),0,$G230)</f>
        <v>0</v>
      </c>
      <c r="BU230" s="134">
        <f>IF(ISBLANK(Governance_Clauses_by_Source!BR230),0,$G230)</f>
        <v>0</v>
      </c>
      <c r="BV230" s="134">
        <f>IF(ISBLANK(Governance_Clauses_by_Source!BS230),0,$G230)</f>
        <v>0</v>
      </c>
      <c r="BW230" s="134">
        <f>IF(ISBLANK(Governance_Clauses_by_Source!BT230),0,$G230)</f>
        <v>0</v>
      </c>
      <c r="BX230" s="134">
        <f>IF(ISBLANK(Governance_Clauses_by_Source!BU230),0,$G230)</f>
        <v>0</v>
      </c>
      <c r="BY230" s="134">
        <f>IF(ISBLANK(Governance_Clauses_by_Source!BV230),0,$G230)</f>
        <v>0</v>
      </c>
      <c r="BZ230" s="134">
        <f>IF(ISBLANK(Governance_Clauses_by_Source!BW230),0,$G230)</f>
        <v>0</v>
      </c>
      <c r="CA230" s="134">
        <f>IF(ISBLANK(Governance_Clauses_by_Source!BX230),0,$G230)</f>
        <v>0</v>
      </c>
      <c r="CB230" s="134">
        <f>IF(ISBLANK(Governance_Clauses_by_Source!BY230),0,$G230)*2*2</f>
        <v>6.1538461538461542</v>
      </c>
      <c r="CC230" s="134">
        <f>IF(ISBLANK(Governance_Clauses_by_Source!BZ230),0,$G230)</f>
        <v>0</v>
      </c>
      <c r="CD230" s="134">
        <f>IF(ISBLANK(Governance_Clauses_by_Source!CA230),0,$G230)</f>
        <v>0</v>
      </c>
      <c r="CE230" s="134">
        <f>IF(ISBLANK(Governance_Clauses_by_Source!CB230),0,$G230)</f>
        <v>0</v>
      </c>
      <c r="CF230" s="134">
        <f>IF(ISBLANK(Governance_Clauses_by_Source!CC230),0,$G230)</f>
        <v>0</v>
      </c>
      <c r="CG230" s="134">
        <f>IF(ISBLANK(Governance_Clauses_by_Source!CD230),0,$G230)</f>
        <v>0</v>
      </c>
      <c r="CH230" s="134">
        <f>IF(ISBLANK(Governance_Clauses_by_Source!CE230),0,$G230)</f>
        <v>0</v>
      </c>
      <c r="CI230" s="134">
        <f>IF(ISBLANK(Governance_Clauses_by_Source!CF230),0,$G230)</f>
        <v>0</v>
      </c>
      <c r="CJ230" s="134">
        <f>IF(ISBLANK(Governance_Clauses_by_Source!CG230),0,$G230)</f>
        <v>0</v>
      </c>
      <c r="CK230" s="134">
        <f>IF(ISBLANK(Governance_Clauses_by_Source!CH230),0,$G230)</f>
        <v>0</v>
      </c>
      <c r="CL230" s="134">
        <f>IF(ISBLANK(Governance_Clauses_by_Source!CI230),0,$G230)</f>
        <v>0</v>
      </c>
      <c r="CM230" s="134">
        <f>IF(ISBLANK(Governance_Clauses_by_Source!CJ230),0,$G230)</f>
        <v>0</v>
      </c>
      <c r="CN230" s="134">
        <f>IF(ISBLANK(Governance_Clauses_by_Source!CK230),0,$G230)</f>
        <v>0</v>
      </c>
      <c r="CO230" s="134">
        <f>IF(ISBLANK(Governance_Clauses_by_Source!CL230),0,$G230)</f>
        <v>0</v>
      </c>
      <c r="CP230" s="134">
        <f>IF(ISBLANK(Governance_Clauses_by_Source!CM230),0,$G230)</f>
        <v>0</v>
      </c>
      <c r="CQ230" s="151">
        <f>IF(ISBLANK(Governance_Clauses_by_Source!CN230),0,$G230)</f>
        <v>0</v>
      </c>
    </row>
    <row r="231" spans="1:95">
      <c r="A231" s="2" t="s">
        <v>586</v>
      </c>
      <c r="B231" s="2" t="s">
        <v>566</v>
      </c>
      <c r="C231" s="2" t="s">
        <v>273</v>
      </c>
      <c r="D231" s="2" t="s">
        <v>354</v>
      </c>
      <c r="E231" s="2">
        <f t="shared" si="21"/>
        <v>1</v>
      </c>
      <c r="F231" s="2">
        <v>4</v>
      </c>
      <c r="G231" s="2">
        <f>F231/SUM($F$231:$F$232)*4</f>
        <v>2</v>
      </c>
      <c r="H231" s="3" t="s">
        <v>1338</v>
      </c>
      <c r="I231" s="120">
        <f>IF(ISBLANK(Governance_Clauses_by_Source!F231),0,G231)</f>
        <v>0</v>
      </c>
      <c r="J231" s="134">
        <f>IF(ISBLANK(Governance_Clauses_by_Source!G231),0,$G231)</f>
        <v>0</v>
      </c>
      <c r="K231" s="134">
        <f>IF(ISBLANK(Governance_Clauses_by_Source!H231),0,$G231)</f>
        <v>0</v>
      </c>
      <c r="L231" s="134">
        <f>IF(ISBLANK(Governance_Clauses_by_Source!I231),0,$G231)</f>
        <v>0</v>
      </c>
      <c r="M231" s="134">
        <f>IF(ISBLANK(Governance_Clauses_by_Source!J231),0,$G231)</f>
        <v>0</v>
      </c>
      <c r="N231" s="134">
        <f>IF(ISBLANK(Governance_Clauses_by_Source!K231),0,$G231)</f>
        <v>0</v>
      </c>
      <c r="O231" s="134">
        <f>IF(ISBLANK(Governance_Clauses_by_Source!L231),0,$G231)</f>
        <v>0</v>
      </c>
      <c r="P231" s="134">
        <f>IF(ISBLANK(Governance_Clauses_by_Source!M231),0,$G231)</f>
        <v>0</v>
      </c>
      <c r="Q231" s="134">
        <f>IF(ISBLANK(Governance_Clauses_by_Source!N231),0,$G231)*2.5*2</f>
        <v>10</v>
      </c>
      <c r="R231" s="134">
        <f>IF(ISBLANK(Governance_Clauses_by_Source!O231),0,$G231)</f>
        <v>0</v>
      </c>
      <c r="S231" s="134">
        <f>IF(ISBLANK(Governance_Clauses_by_Source!P231),0,$G231)</f>
        <v>0</v>
      </c>
      <c r="T231" s="134">
        <f>IF(ISBLANK(Governance_Clauses_by_Source!Q231),0,$G231)</f>
        <v>0</v>
      </c>
      <c r="U231" s="134">
        <f>IF(ISBLANK(Governance_Clauses_by_Source!R231),0,$G231)</f>
        <v>0</v>
      </c>
      <c r="V231" s="134">
        <f>IF(ISBLANK(Governance_Clauses_by_Source!S231),0,$G231)</f>
        <v>0</v>
      </c>
      <c r="W231" s="134">
        <f>IF(ISBLANK(Governance_Clauses_by_Source!T231),0,$G231)</f>
        <v>0</v>
      </c>
      <c r="X231" s="134">
        <f>IF(ISBLANK(Governance_Clauses_by_Source!U231),0,$G231)</f>
        <v>0</v>
      </c>
      <c r="Y231" s="134">
        <f>IF(ISBLANK(Governance_Clauses_by_Source!V231),0,$G231)</f>
        <v>0</v>
      </c>
      <c r="Z231" s="134">
        <f>IF(ISBLANK(Governance_Clauses_by_Source!W231),0,$G231)</f>
        <v>0</v>
      </c>
      <c r="AA231" s="134">
        <f>IF(ISBLANK(Governance_Clauses_by_Source!X231),0,$G231)</f>
        <v>0</v>
      </c>
      <c r="AB231" s="134">
        <f>IF(ISBLANK(Governance_Clauses_by_Source!Y231),0,$G231)</f>
        <v>0</v>
      </c>
      <c r="AC231" s="134">
        <f>IF(ISBLANK(Governance_Clauses_by_Source!Z231),0,$G231)</f>
        <v>0</v>
      </c>
      <c r="AD231" s="134">
        <f>IF(ISBLANK(Governance_Clauses_by_Source!AA231),0,$G231)</f>
        <v>0</v>
      </c>
      <c r="AE231" s="134">
        <f>IF(ISBLANK(Governance_Clauses_by_Source!AB231),0,$G231)</f>
        <v>0</v>
      </c>
      <c r="AF231" s="134">
        <f>IF(ISBLANK(Governance_Clauses_by_Source!AC231),0,$G231)</f>
        <v>0</v>
      </c>
      <c r="AG231" s="134">
        <f>IF(ISBLANK(Governance_Clauses_by_Source!AD231),0,$G231)</f>
        <v>0</v>
      </c>
      <c r="AH231" s="134">
        <f>IF(ISBLANK(Governance_Clauses_by_Source!AE231),0,$G231)</f>
        <v>0</v>
      </c>
      <c r="AI231" s="134">
        <f>IF(ISBLANK(Governance_Clauses_by_Source!AF231),0,$G231)</f>
        <v>0</v>
      </c>
      <c r="AJ231" s="134">
        <f>IF(ISBLANK(Governance_Clauses_by_Source!AG231),0,$G231)</f>
        <v>0</v>
      </c>
      <c r="AK231" s="134">
        <f>IF(ISBLANK(Governance_Clauses_by_Source!AH231),0,$G231)</f>
        <v>0</v>
      </c>
      <c r="AL231" s="134">
        <f>IF(ISBLANK(Governance_Clauses_by_Source!AI231),0,$G231)</f>
        <v>0</v>
      </c>
      <c r="AM231" s="134">
        <f>IF(ISBLANK(Governance_Clauses_by_Source!AJ231),0,$G231)</f>
        <v>0</v>
      </c>
      <c r="AN231" s="134">
        <f>IF(ISBLANK(Governance_Clauses_by_Source!AK231),0,$G231)</f>
        <v>0</v>
      </c>
      <c r="AO231" s="134">
        <f>IF(ISBLANK(Governance_Clauses_by_Source!AL231),0,$G231)</f>
        <v>0</v>
      </c>
      <c r="AP231" s="134">
        <f>IF(ISBLANK(Governance_Clauses_by_Source!AM231),0,$G231)</f>
        <v>0</v>
      </c>
      <c r="AQ231" s="134">
        <f>IF(ISBLANK(Governance_Clauses_by_Source!AN231),0,$G231)</f>
        <v>0</v>
      </c>
      <c r="AR231" s="134">
        <f>IF(ISBLANK(Governance_Clauses_by_Source!AO231),0,$G231)</f>
        <v>0</v>
      </c>
      <c r="AS231" s="134">
        <f>IF(ISBLANK(Governance_Clauses_by_Source!AP231),0,$G231)</f>
        <v>0</v>
      </c>
      <c r="AT231" s="134">
        <f>IF(ISBLANK(Governance_Clauses_by_Source!AQ231),0,$G231)</f>
        <v>0</v>
      </c>
      <c r="AU231" s="134">
        <f>IF(ISBLANK(Governance_Clauses_by_Source!AR231),0,$G231)</f>
        <v>0</v>
      </c>
      <c r="AV231" s="134">
        <f>IF(ISBLANK(Governance_Clauses_by_Source!AS231),0,$G231)</f>
        <v>0</v>
      </c>
      <c r="AW231" s="134">
        <f>IF(ISBLANK(Governance_Clauses_by_Source!AT231),0,$G231)</f>
        <v>0</v>
      </c>
      <c r="AX231" s="134">
        <f>IF(ISBLANK(Governance_Clauses_by_Source!AU231),0,$G231)</f>
        <v>0</v>
      </c>
      <c r="AY231" s="134">
        <f>IF(ISBLANK(Governance_Clauses_by_Source!AV231),0,$G231)</f>
        <v>0</v>
      </c>
      <c r="AZ231" s="134">
        <f>IF(ISBLANK(Governance_Clauses_by_Source!AW231),0,$G231)</f>
        <v>0</v>
      </c>
      <c r="BA231" s="134">
        <f>IF(ISBLANK(Governance_Clauses_by_Source!AX231),0,$G231)</f>
        <v>0</v>
      </c>
      <c r="BB231" s="134">
        <f>IF(ISBLANK(Governance_Clauses_by_Source!AY231),0,$G231)</f>
        <v>0</v>
      </c>
      <c r="BC231" s="134">
        <f>IF(ISBLANK(Governance_Clauses_by_Source!AZ231),0,$G231)</f>
        <v>0</v>
      </c>
      <c r="BD231" s="134">
        <f>IF(ISBLANK(Governance_Clauses_by_Source!BA231),0,$G231)</f>
        <v>0</v>
      </c>
      <c r="BE231" s="134">
        <f>IF(ISBLANK(Governance_Clauses_by_Source!BB231),0,$G231)</f>
        <v>0</v>
      </c>
      <c r="BF231" s="134">
        <f>IF(ISBLANK(Governance_Clauses_by_Source!BC231),0,$G231)</f>
        <v>0</v>
      </c>
      <c r="BG231" s="134">
        <f>IF(ISBLANK(Governance_Clauses_by_Source!BD231),0,$G231)</f>
        <v>0</v>
      </c>
      <c r="BH231" s="134">
        <f>IF(ISBLANK(Governance_Clauses_by_Source!BE231),0,$G231)</f>
        <v>0</v>
      </c>
      <c r="BI231" s="134">
        <f>IF(ISBLANK(Governance_Clauses_by_Source!BF231),0,$G231)</f>
        <v>0</v>
      </c>
      <c r="BJ231" s="134">
        <f>IF(ISBLANK(Governance_Clauses_by_Source!BG231),0,$G231)</f>
        <v>0</v>
      </c>
      <c r="BK231" s="134">
        <f>IF(ISBLANK(Governance_Clauses_by_Source!BH231),0,$G231)</f>
        <v>0</v>
      </c>
      <c r="BL231" s="134">
        <f>IF(ISBLANK(Governance_Clauses_by_Source!BI231),0,$G231)</f>
        <v>0</v>
      </c>
      <c r="BM231" s="134">
        <f>IF(ISBLANK(Governance_Clauses_by_Source!BJ231),0,$G231)</f>
        <v>0</v>
      </c>
      <c r="BN231" s="134">
        <f>IF(ISBLANK(Governance_Clauses_by_Source!BK231),0,$G231)</f>
        <v>0</v>
      </c>
      <c r="BO231" s="134">
        <f>IF(ISBLANK(Governance_Clauses_by_Source!BL231),0,$G231)</f>
        <v>0</v>
      </c>
      <c r="BP231" s="134">
        <f>IF(ISBLANK(Governance_Clauses_by_Source!BM231),0,$G231)</f>
        <v>0</v>
      </c>
      <c r="BQ231" s="134">
        <f>IF(ISBLANK(Governance_Clauses_by_Source!BN231),0,$G231)</f>
        <v>0</v>
      </c>
      <c r="BR231" s="134">
        <f>IF(ISBLANK(Governance_Clauses_by_Source!BO231),0,$G231)</f>
        <v>0</v>
      </c>
      <c r="BS231" s="134">
        <f>IF(ISBLANK(Governance_Clauses_by_Source!BP231),0,$G231)</f>
        <v>0</v>
      </c>
      <c r="BT231" s="134">
        <f>IF(ISBLANK(Governance_Clauses_by_Source!BQ231),0,$G231)</f>
        <v>0</v>
      </c>
      <c r="BU231" s="134">
        <f>IF(ISBLANK(Governance_Clauses_by_Source!BR231),0,$G231)</f>
        <v>0</v>
      </c>
      <c r="BV231" s="134">
        <f>IF(ISBLANK(Governance_Clauses_by_Source!BS231),0,$G231)</f>
        <v>0</v>
      </c>
      <c r="BW231" s="134">
        <f>IF(ISBLANK(Governance_Clauses_by_Source!BT231),0,$G231)</f>
        <v>0</v>
      </c>
      <c r="BX231" s="134">
        <f>IF(ISBLANK(Governance_Clauses_by_Source!BU231),0,$G231)</f>
        <v>0</v>
      </c>
      <c r="BY231" s="134">
        <f>IF(ISBLANK(Governance_Clauses_by_Source!BV231),0,$G231)</f>
        <v>0</v>
      </c>
      <c r="BZ231" s="134">
        <f>IF(ISBLANK(Governance_Clauses_by_Source!BW231),0,$G231)</f>
        <v>0</v>
      </c>
      <c r="CA231" s="134">
        <f>IF(ISBLANK(Governance_Clauses_by_Source!BX231),0,$G231)</f>
        <v>0</v>
      </c>
      <c r="CB231" s="134">
        <f>IF(ISBLANK(Governance_Clauses_by_Source!BY231),0,$G231)</f>
        <v>0</v>
      </c>
      <c r="CC231" s="134">
        <f>IF(ISBLANK(Governance_Clauses_by_Source!BZ231),0,$G231)</f>
        <v>0</v>
      </c>
      <c r="CD231" s="134">
        <f>IF(ISBLANK(Governance_Clauses_by_Source!CA231),0,$G231)</f>
        <v>0</v>
      </c>
      <c r="CE231" s="134">
        <f>IF(ISBLANK(Governance_Clauses_by_Source!CB231),0,$G231)</f>
        <v>0</v>
      </c>
      <c r="CF231" s="134">
        <f>IF(ISBLANK(Governance_Clauses_by_Source!CC231),0,$G231)</f>
        <v>0</v>
      </c>
      <c r="CG231" s="134">
        <f>IF(ISBLANK(Governance_Clauses_by_Source!CD231),0,$G231)</f>
        <v>0</v>
      </c>
      <c r="CH231" s="134">
        <f>IF(ISBLANK(Governance_Clauses_by_Source!CE231),0,$G231)</f>
        <v>0</v>
      </c>
      <c r="CI231" s="134">
        <f>IF(ISBLANK(Governance_Clauses_by_Source!CF231),0,$G231)</f>
        <v>0</v>
      </c>
      <c r="CJ231" s="134">
        <f>IF(ISBLANK(Governance_Clauses_by_Source!CG231),0,$G231)</f>
        <v>0</v>
      </c>
      <c r="CK231" s="134">
        <f>IF(ISBLANK(Governance_Clauses_by_Source!CH231),0,$G231)</f>
        <v>0</v>
      </c>
      <c r="CL231" s="134">
        <f>IF(ISBLANK(Governance_Clauses_by_Source!CI231),0,$G231)</f>
        <v>0</v>
      </c>
      <c r="CM231" s="134">
        <f>IF(ISBLANK(Governance_Clauses_by_Source!CJ231),0,$G231)</f>
        <v>0</v>
      </c>
      <c r="CN231" s="134">
        <f>IF(ISBLANK(Governance_Clauses_by_Source!CK231),0,$G231)</f>
        <v>0</v>
      </c>
      <c r="CO231" s="134">
        <f>IF(ISBLANK(Governance_Clauses_by_Source!CL231),0,$G231)</f>
        <v>0</v>
      </c>
      <c r="CP231" s="134">
        <f>IF(ISBLANK(Governance_Clauses_by_Source!CM231),0,$G231)</f>
        <v>0</v>
      </c>
      <c r="CQ231" s="151">
        <f>IF(ISBLANK(Governance_Clauses_by_Source!CN231),0,$G231)</f>
        <v>0</v>
      </c>
    </row>
    <row r="232" spans="1:95">
      <c r="A232" s="2" t="s">
        <v>586</v>
      </c>
      <c r="B232" s="2" t="s">
        <v>567</v>
      </c>
      <c r="C232" s="2" t="s">
        <v>273</v>
      </c>
      <c r="D232" s="2" t="s">
        <v>354</v>
      </c>
      <c r="E232" s="2">
        <f t="shared" si="21"/>
        <v>1</v>
      </c>
      <c r="F232" s="2">
        <v>4</v>
      </c>
      <c r="G232" s="2">
        <f>F232/SUM($F$231:$F$232)*4</f>
        <v>2</v>
      </c>
      <c r="H232" s="3" t="s">
        <v>588</v>
      </c>
      <c r="I232" s="120">
        <f>IF(ISBLANK(Governance_Clauses_by_Source!F232),0,G232)</f>
        <v>0</v>
      </c>
      <c r="J232" s="134">
        <f>IF(ISBLANK(Governance_Clauses_by_Source!G232),0,$G232)</f>
        <v>0</v>
      </c>
      <c r="K232" s="134">
        <f>IF(ISBLANK(Governance_Clauses_by_Source!H232),0,$G232)</f>
        <v>0</v>
      </c>
      <c r="L232" s="134">
        <f>IF(ISBLANK(Governance_Clauses_by_Source!I232),0,$G232)</f>
        <v>0</v>
      </c>
      <c r="M232" s="134">
        <f>IF(ISBLANK(Governance_Clauses_by_Source!J232),0,$G232)</f>
        <v>0</v>
      </c>
      <c r="N232" s="134">
        <f>IF(ISBLANK(Governance_Clauses_by_Source!K232),0,$G232)</f>
        <v>0</v>
      </c>
      <c r="O232" s="134">
        <f>IF(ISBLANK(Governance_Clauses_by_Source!L232),0,$G232)</f>
        <v>0</v>
      </c>
      <c r="P232" s="134">
        <f>IF(ISBLANK(Governance_Clauses_by_Source!M232),0,$G232)</f>
        <v>0</v>
      </c>
      <c r="Q232" s="134">
        <f>IF(ISBLANK(Governance_Clauses_by_Source!N232),0,$G232)*1.5*1</f>
        <v>3</v>
      </c>
      <c r="R232" s="134">
        <f>IF(ISBLANK(Governance_Clauses_by_Source!O232),0,$G232)</f>
        <v>0</v>
      </c>
      <c r="S232" s="134">
        <f>IF(ISBLANK(Governance_Clauses_by_Source!P232),0,$G232)</f>
        <v>0</v>
      </c>
      <c r="T232" s="134">
        <f>IF(ISBLANK(Governance_Clauses_by_Source!Q232),0,$G232)</f>
        <v>0</v>
      </c>
      <c r="U232" s="134">
        <f>IF(ISBLANK(Governance_Clauses_by_Source!R232),0,$G232)</f>
        <v>0</v>
      </c>
      <c r="V232" s="134">
        <f>IF(ISBLANK(Governance_Clauses_by_Source!S232),0,$G232)</f>
        <v>0</v>
      </c>
      <c r="W232" s="134">
        <f>IF(ISBLANK(Governance_Clauses_by_Source!T232),0,$G232)</f>
        <v>0</v>
      </c>
      <c r="X232" s="134">
        <f>IF(ISBLANK(Governance_Clauses_by_Source!U232),0,$G232)</f>
        <v>0</v>
      </c>
      <c r="Y232" s="134">
        <f>IF(ISBLANK(Governance_Clauses_by_Source!V232),0,$G232)</f>
        <v>0</v>
      </c>
      <c r="Z232" s="134">
        <f>IF(ISBLANK(Governance_Clauses_by_Source!W232),0,$G232)</f>
        <v>0</v>
      </c>
      <c r="AA232" s="134">
        <f>IF(ISBLANK(Governance_Clauses_by_Source!X232),0,$G232)</f>
        <v>0</v>
      </c>
      <c r="AB232" s="134">
        <f>IF(ISBLANK(Governance_Clauses_by_Source!Y232),0,$G232)</f>
        <v>0</v>
      </c>
      <c r="AC232" s="134">
        <f>IF(ISBLANK(Governance_Clauses_by_Source!Z232),0,$G232)</f>
        <v>0</v>
      </c>
      <c r="AD232" s="134">
        <f>IF(ISBLANK(Governance_Clauses_by_Source!AA232),0,$G232)</f>
        <v>0</v>
      </c>
      <c r="AE232" s="134">
        <f>IF(ISBLANK(Governance_Clauses_by_Source!AB232),0,$G232)</f>
        <v>0</v>
      </c>
      <c r="AF232" s="134">
        <f>IF(ISBLANK(Governance_Clauses_by_Source!AC232),0,$G232)</f>
        <v>0</v>
      </c>
      <c r="AG232" s="134">
        <f>IF(ISBLANK(Governance_Clauses_by_Source!AD232),0,$G232)</f>
        <v>0</v>
      </c>
      <c r="AH232" s="134">
        <f>IF(ISBLANK(Governance_Clauses_by_Source!AE232),0,$G232)</f>
        <v>0</v>
      </c>
      <c r="AI232" s="134">
        <f>IF(ISBLANK(Governance_Clauses_by_Source!AF232),0,$G232)</f>
        <v>0</v>
      </c>
      <c r="AJ232" s="134">
        <f>IF(ISBLANK(Governance_Clauses_by_Source!AG232),0,$G232)</f>
        <v>0</v>
      </c>
      <c r="AK232" s="134">
        <f>IF(ISBLANK(Governance_Clauses_by_Source!AH232),0,$G232)</f>
        <v>0</v>
      </c>
      <c r="AL232" s="134">
        <f>IF(ISBLANK(Governance_Clauses_by_Source!AI232),0,$G232)</f>
        <v>0</v>
      </c>
      <c r="AM232" s="134">
        <f>IF(ISBLANK(Governance_Clauses_by_Source!AJ232),0,$G232)</f>
        <v>0</v>
      </c>
      <c r="AN232" s="134">
        <f>IF(ISBLANK(Governance_Clauses_by_Source!AK232),0,$G232)</f>
        <v>0</v>
      </c>
      <c r="AO232" s="134">
        <f>IF(ISBLANK(Governance_Clauses_by_Source!AL232),0,$G232)</f>
        <v>0</v>
      </c>
      <c r="AP232" s="134">
        <f>IF(ISBLANK(Governance_Clauses_by_Source!AM232),0,$G232)</f>
        <v>0</v>
      </c>
      <c r="AQ232" s="134">
        <f>IF(ISBLANK(Governance_Clauses_by_Source!AN232),0,$G232)</f>
        <v>0</v>
      </c>
      <c r="AR232" s="134">
        <f>IF(ISBLANK(Governance_Clauses_by_Source!AO232),0,$G232)</f>
        <v>0</v>
      </c>
      <c r="AS232" s="134">
        <f>IF(ISBLANK(Governance_Clauses_by_Source!AP232),0,$G232)</f>
        <v>0</v>
      </c>
      <c r="AT232" s="134">
        <f>IF(ISBLANK(Governance_Clauses_by_Source!AQ232),0,$G232)</f>
        <v>0</v>
      </c>
      <c r="AU232" s="134">
        <f>IF(ISBLANK(Governance_Clauses_by_Source!AR232),0,$G232)</f>
        <v>0</v>
      </c>
      <c r="AV232" s="134">
        <f>IF(ISBLANK(Governance_Clauses_by_Source!AS232),0,$G232)</f>
        <v>0</v>
      </c>
      <c r="AW232" s="134">
        <f>IF(ISBLANK(Governance_Clauses_by_Source!AT232),0,$G232)</f>
        <v>0</v>
      </c>
      <c r="AX232" s="134">
        <f>IF(ISBLANK(Governance_Clauses_by_Source!AU232),0,$G232)</f>
        <v>0</v>
      </c>
      <c r="AY232" s="134">
        <f>IF(ISBLANK(Governance_Clauses_by_Source!AV232),0,$G232)</f>
        <v>0</v>
      </c>
      <c r="AZ232" s="134">
        <f>IF(ISBLANK(Governance_Clauses_by_Source!AW232),0,$G232)</f>
        <v>0</v>
      </c>
      <c r="BA232" s="134">
        <f>IF(ISBLANK(Governance_Clauses_by_Source!AX232),0,$G232)</f>
        <v>0</v>
      </c>
      <c r="BB232" s="134">
        <f>IF(ISBLANK(Governance_Clauses_by_Source!AY232),0,$G232)</f>
        <v>0</v>
      </c>
      <c r="BC232" s="134">
        <f>IF(ISBLANK(Governance_Clauses_by_Source!AZ232),0,$G232)</f>
        <v>0</v>
      </c>
      <c r="BD232" s="134">
        <f>IF(ISBLANK(Governance_Clauses_by_Source!BA232),0,$G232)</f>
        <v>0</v>
      </c>
      <c r="BE232" s="134">
        <f>IF(ISBLANK(Governance_Clauses_by_Source!BB232),0,$G232)</f>
        <v>0</v>
      </c>
      <c r="BF232" s="134">
        <f>IF(ISBLANK(Governance_Clauses_by_Source!BC232),0,$G232)</f>
        <v>0</v>
      </c>
      <c r="BG232" s="134">
        <f>IF(ISBLANK(Governance_Clauses_by_Source!BD232),0,$G232)</f>
        <v>0</v>
      </c>
      <c r="BH232" s="134">
        <f>IF(ISBLANK(Governance_Clauses_by_Source!BE232),0,$G232)</f>
        <v>0</v>
      </c>
      <c r="BI232" s="134">
        <f>IF(ISBLANK(Governance_Clauses_by_Source!BF232),0,$G232)</f>
        <v>0</v>
      </c>
      <c r="BJ232" s="134">
        <f>IF(ISBLANK(Governance_Clauses_by_Source!BG232),0,$G232)</f>
        <v>0</v>
      </c>
      <c r="BK232" s="134">
        <f>IF(ISBLANK(Governance_Clauses_by_Source!BH232),0,$G232)</f>
        <v>0</v>
      </c>
      <c r="BL232" s="134">
        <f>IF(ISBLANK(Governance_Clauses_by_Source!BI232),0,$G232)</f>
        <v>0</v>
      </c>
      <c r="BM232" s="134">
        <f>IF(ISBLANK(Governance_Clauses_by_Source!BJ232),0,$G232)</f>
        <v>0</v>
      </c>
      <c r="BN232" s="134">
        <f>IF(ISBLANK(Governance_Clauses_by_Source!BK232),0,$G232)</f>
        <v>0</v>
      </c>
      <c r="BO232" s="134">
        <f>IF(ISBLANK(Governance_Clauses_by_Source!BL232),0,$G232)</f>
        <v>0</v>
      </c>
      <c r="BP232" s="134">
        <f>IF(ISBLANK(Governance_Clauses_by_Source!BM232),0,$G232)</f>
        <v>0</v>
      </c>
      <c r="BQ232" s="134">
        <f>IF(ISBLANK(Governance_Clauses_by_Source!BN232),0,$G232)</f>
        <v>0</v>
      </c>
      <c r="BR232" s="134">
        <f>IF(ISBLANK(Governance_Clauses_by_Source!BO232),0,$G232)</f>
        <v>0</v>
      </c>
      <c r="BS232" s="134">
        <f>IF(ISBLANK(Governance_Clauses_by_Source!BP232),0,$G232)</f>
        <v>0</v>
      </c>
      <c r="BT232" s="134">
        <f>IF(ISBLANK(Governance_Clauses_by_Source!BQ232),0,$G232)</f>
        <v>0</v>
      </c>
      <c r="BU232" s="134">
        <f>IF(ISBLANK(Governance_Clauses_by_Source!BR232),0,$G232)</f>
        <v>0</v>
      </c>
      <c r="BV232" s="134">
        <f>IF(ISBLANK(Governance_Clauses_by_Source!BS232),0,$G232)</f>
        <v>0</v>
      </c>
      <c r="BW232" s="134">
        <f>IF(ISBLANK(Governance_Clauses_by_Source!BT232),0,$G232)</f>
        <v>0</v>
      </c>
      <c r="BX232" s="134">
        <f>IF(ISBLANK(Governance_Clauses_by_Source!BU232),0,$G232)</f>
        <v>0</v>
      </c>
      <c r="BY232" s="134">
        <f>IF(ISBLANK(Governance_Clauses_by_Source!BV232),0,$G232)</f>
        <v>0</v>
      </c>
      <c r="BZ232" s="134">
        <f>IF(ISBLANK(Governance_Clauses_by_Source!BW232),0,$G232)</f>
        <v>0</v>
      </c>
      <c r="CA232" s="134">
        <f>IF(ISBLANK(Governance_Clauses_by_Source!BX232),0,$G232)</f>
        <v>0</v>
      </c>
      <c r="CB232" s="134">
        <f>IF(ISBLANK(Governance_Clauses_by_Source!BY232),0,$G232)</f>
        <v>0</v>
      </c>
      <c r="CC232" s="134">
        <f>IF(ISBLANK(Governance_Clauses_by_Source!BZ232),0,$G232)</f>
        <v>0</v>
      </c>
      <c r="CD232" s="134">
        <f>IF(ISBLANK(Governance_Clauses_by_Source!CA232),0,$G232)</f>
        <v>0</v>
      </c>
      <c r="CE232" s="134">
        <f>IF(ISBLANK(Governance_Clauses_by_Source!CB232),0,$G232)</f>
        <v>0</v>
      </c>
      <c r="CF232" s="134">
        <f>IF(ISBLANK(Governance_Clauses_by_Source!CC232),0,$G232)</f>
        <v>0</v>
      </c>
      <c r="CG232" s="134">
        <f>IF(ISBLANK(Governance_Clauses_by_Source!CD232),0,$G232)</f>
        <v>0</v>
      </c>
      <c r="CH232" s="134">
        <f>IF(ISBLANK(Governance_Clauses_by_Source!CE232),0,$G232)</f>
        <v>0</v>
      </c>
      <c r="CI232" s="134">
        <f>IF(ISBLANK(Governance_Clauses_by_Source!CF232),0,$G232)</f>
        <v>0</v>
      </c>
      <c r="CJ232" s="134">
        <f>IF(ISBLANK(Governance_Clauses_by_Source!CG232),0,$G232)</f>
        <v>0</v>
      </c>
      <c r="CK232" s="134">
        <f>IF(ISBLANK(Governance_Clauses_by_Source!CH232),0,$G232)</f>
        <v>0</v>
      </c>
      <c r="CL232" s="134">
        <f>IF(ISBLANK(Governance_Clauses_by_Source!CI232),0,$G232)</f>
        <v>0</v>
      </c>
      <c r="CM232" s="134">
        <f>IF(ISBLANK(Governance_Clauses_by_Source!CJ232),0,$G232)</f>
        <v>0</v>
      </c>
      <c r="CN232" s="134">
        <f>IF(ISBLANK(Governance_Clauses_by_Source!CK232),0,$G232)</f>
        <v>0</v>
      </c>
      <c r="CO232" s="134">
        <f>IF(ISBLANK(Governance_Clauses_by_Source!CL232),0,$G232)</f>
        <v>0</v>
      </c>
      <c r="CP232" s="134">
        <f>IF(ISBLANK(Governance_Clauses_by_Source!CM232),0,$G232)</f>
        <v>0</v>
      </c>
      <c r="CQ232" s="151">
        <f>IF(ISBLANK(Governance_Clauses_by_Source!CN232),0,$G232)</f>
        <v>0</v>
      </c>
    </row>
    <row r="233" spans="1:95">
      <c r="A233" s="2" t="s">
        <v>545</v>
      </c>
      <c r="B233" s="2" t="s">
        <v>565</v>
      </c>
      <c r="C233" s="2" t="s">
        <v>364</v>
      </c>
      <c r="D233" s="2" t="s">
        <v>618</v>
      </c>
      <c r="E233" s="2">
        <f t="shared" si="21"/>
        <v>1</v>
      </c>
      <c r="F233" s="2">
        <v>3</v>
      </c>
      <c r="G233" s="2">
        <f>F233/SUM($F$233:$F$240)*4</f>
        <v>0.34285714285714286</v>
      </c>
      <c r="H233" s="3" t="s">
        <v>583</v>
      </c>
      <c r="I233" s="120">
        <f>IF(ISBLANK(Governance_Clauses_by_Source!F233),0,G233)</f>
        <v>0</v>
      </c>
      <c r="J233" s="134">
        <f>IF(ISBLANK(Governance_Clauses_by_Source!G233),0,$G233)</f>
        <v>0</v>
      </c>
      <c r="K233" s="134">
        <f>IF(ISBLANK(Governance_Clauses_by_Source!H233),0,$G233)</f>
        <v>0</v>
      </c>
      <c r="L233" s="134">
        <f>IF(ISBLANK(Governance_Clauses_by_Source!I233),0,$G233)</f>
        <v>0</v>
      </c>
      <c r="M233" s="134">
        <f>IF(ISBLANK(Governance_Clauses_by_Source!J233),0,$G233)</f>
        <v>0</v>
      </c>
      <c r="N233" s="134">
        <f>IF(ISBLANK(Governance_Clauses_by_Source!K233),0,$G233)</f>
        <v>0</v>
      </c>
      <c r="O233" s="134">
        <f>IF(ISBLANK(Governance_Clauses_by_Source!L233),0,$G233)</f>
        <v>0</v>
      </c>
      <c r="P233" s="134">
        <f>IF(ISBLANK(Governance_Clauses_by_Source!M233),0,$G233)</f>
        <v>0</v>
      </c>
      <c r="Q233" s="134">
        <f>IF(ISBLANK(Governance_Clauses_by_Source!N233),0,$G233)*1*1.01</f>
        <v>0.34628571428571431</v>
      </c>
      <c r="R233" s="134">
        <f>IF(ISBLANK(Governance_Clauses_by_Source!O233),0,$G233)</f>
        <v>0</v>
      </c>
      <c r="S233" s="134">
        <f>IF(ISBLANK(Governance_Clauses_by_Source!P233),0,$G233)</f>
        <v>0</v>
      </c>
      <c r="T233" s="134">
        <f>IF(ISBLANK(Governance_Clauses_by_Source!Q233),0,$G233)</f>
        <v>0</v>
      </c>
      <c r="U233" s="134">
        <f>IF(ISBLANK(Governance_Clauses_by_Source!R233),0,$G233)</f>
        <v>0</v>
      </c>
      <c r="V233" s="134">
        <f>IF(ISBLANK(Governance_Clauses_by_Source!S233),0,$G233)</f>
        <v>0</v>
      </c>
      <c r="W233" s="134">
        <f>IF(ISBLANK(Governance_Clauses_by_Source!T233),0,$G233)</f>
        <v>0</v>
      </c>
      <c r="X233" s="134">
        <f>IF(ISBLANK(Governance_Clauses_by_Source!U233),0,$G233)</f>
        <v>0</v>
      </c>
      <c r="Y233" s="134">
        <f>IF(ISBLANK(Governance_Clauses_by_Source!V233),0,$G233)</f>
        <v>0</v>
      </c>
      <c r="Z233" s="134">
        <f>IF(ISBLANK(Governance_Clauses_by_Source!W233),0,$G233)</f>
        <v>0</v>
      </c>
      <c r="AA233" s="134">
        <f>IF(ISBLANK(Governance_Clauses_by_Source!X233),0,$G233)</f>
        <v>0</v>
      </c>
      <c r="AB233" s="134">
        <f>IF(ISBLANK(Governance_Clauses_by_Source!Y233),0,$G233)</f>
        <v>0</v>
      </c>
      <c r="AC233" s="134">
        <f>IF(ISBLANK(Governance_Clauses_by_Source!Z233),0,$G233)</f>
        <v>0</v>
      </c>
      <c r="AD233" s="134">
        <f>IF(ISBLANK(Governance_Clauses_by_Source!AA233),0,$G233)</f>
        <v>0</v>
      </c>
      <c r="AE233" s="134">
        <f>IF(ISBLANK(Governance_Clauses_by_Source!AB233),0,$G233)</f>
        <v>0</v>
      </c>
      <c r="AF233" s="134">
        <f>IF(ISBLANK(Governance_Clauses_by_Source!AC233),0,$G233)</f>
        <v>0</v>
      </c>
      <c r="AG233" s="134">
        <f>IF(ISBLANK(Governance_Clauses_by_Source!AD233),0,$G233)</f>
        <v>0</v>
      </c>
      <c r="AH233" s="134">
        <f>IF(ISBLANK(Governance_Clauses_by_Source!AE233),0,$G233)</f>
        <v>0</v>
      </c>
      <c r="AI233" s="134">
        <f>IF(ISBLANK(Governance_Clauses_by_Source!AF233),0,$G233)</f>
        <v>0</v>
      </c>
      <c r="AJ233" s="134">
        <f>IF(ISBLANK(Governance_Clauses_by_Source!AG233),0,$G233)</f>
        <v>0</v>
      </c>
      <c r="AK233" s="134">
        <f>IF(ISBLANK(Governance_Clauses_by_Source!AH233),0,$G233)</f>
        <v>0</v>
      </c>
      <c r="AL233" s="134">
        <f>IF(ISBLANK(Governance_Clauses_by_Source!AI233),0,$G233)</f>
        <v>0</v>
      </c>
      <c r="AM233" s="134">
        <f>IF(ISBLANK(Governance_Clauses_by_Source!AJ233),0,$G233)</f>
        <v>0</v>
      </c>
      <c r="AN233" s="134">
        <f>IF(ISBLANK(Governance_Clauses_by_Source!AK233),0,$G233)</f>
        <v>0</v>
      </c>
      <c r="AO233" s="134">
        <f>IF(ISBLANK(Governance_Clauses_by_Source!AL233),0,$G233)</f>
        <v>0</v>
      </c>
      <c r="AP233" s="134">
        <f>IF(ISBLANK(Governance_Clauses_by_Source!AM233),0,$G233)</f>
        <v>0</v>
      </c>
      <c r="AQ233" s="134">
        <f>IF(ISBLANK(Governance_Clauses_by_Source!AN233),0,$G233)</f>
        <v>0</v>
      </c>
      <c r="AR233" s="134">
        <f>IF(ISBLANK(Governance_Clauses_by_Source!AO233),0,$G233)</f>
        <v>0</v>
      </c>
      <c r="AS233" s="134">
        <f>IF(ISBLANK(Governance_Clauses_by_Source!AP233),0,$G233)</f>
        <v>0</v>
      </c>
      <c r="AT233" s="134">
        <f>IF(ISBLANK(Governance_Clauses_by_Source!AQ233),0,$G233)</f>
        <v>0</v>
      </c>
      <c r="AU233" s="134">
        <f>IF(ISBLANK(Governance_Clauses_by_Source!AR233),0,$G233)</f>
        <v>0</v>
      </c>
      <c r="AV233" s="134">
        <f>IF(ISBLANK(Governance_Clauses_by_Source!AS233),0,$G233)</f>
        <v>0</v>
      </c>
      <c r="AW233" s="134">
        <f>IF(ISBLANK(Governance_Clauses_by_Source!AT233),0,$G233)</f>
        <v>0</v>
      </c>
      <c r="AX233" s="134">
        <f>IF(ISBLANK(Governance_Clauses_by_Source!AU233),0,$G233)</f>
        <v>0</v>
      </c>
      <c r="AY233" s="134">
        <f>IF(ISBLANK(Governance_Clauses_by_Source!AV233),0,$G233)</f>
        <v>0</v>
      </c>
      <c r="AZ233" s="134">
        <f>IF(ISBLANK(Governance_Clauses_by_Source!AW233),0,$G233)</f>
        <v>0</v>
      </c>
      <c r="BA233" s="134">
        <f>IF(ISBLANK(Governance_Clauses_by_Source!AX233),0,$G233)</f>
        <v>0</v>
      </c>
      <c r="BB233" s="134">
        <f>IF(ISBLANK(Governance_Clauses_by_Source!AY233),0,$G233)</f>
        <v>0</v>
      </c>
      <c r="BC233" s="134">
        <f>IF(ISBLANK(Governance_Clauses_by_Source!AZ233),0,$G233)</f>
        <v>0</v>
      </c>
      <c r="BD233" s="134">
        <f>IF(ISBLANK(Governance_Clauses_by_Source!BA233),0,$G233)</f>
        <v>0</v>
      </c>
      <c r="BE233" s="134">
        <f>IF(ISBLANK(Governance_Clauses_by_Source!BB233),0,$G233)</f>
        <v>0</v>
      </c>
      <c r="BF233" s="134">
        <f>IF(ISBLANK(Governance_Clauses_by_Source!BC233),0,$G233)</f>
        <v>0</v>
      </c>
      <c r="BG233" s="134">
        <f>IF(ISBLANK(Governance_Clauses_by_Source!BD233),0,$G233)</f>
        <v>0</v>
      </c>
      <c r="BH233" s="134">
        <f>IF(ISBLANK(Governance_Clauses_by_Source!BE233),0,$G233)</f>
        <v>0</v>
      </c>
      <c r="BI233" s="134">
        <f>IF(ISBLANK(Governance_Clauses_by_Source!BF233),0,$G233)</f>
        <v>0</v>
      </c>
      <c r="BJ233" s="134">
        <f>IF(ISBLANK(Governance_Clauses_by_Source!BG233),0,$G233)</f>
        <v>0</v>
      </c>
      <c r="BK233" s="134">
        <f>IF(ISBLANK(Governance_Clauses_by_Source!BH233),0,$G233)</f>
        <v>0</v>
      </c>
      <c r="BL233" s="134">
        <f>IF(ISBLANK(Governance_Clauses_by_Source!BI233),0,$G233)</f>
        <v>0</v>
      </c>
      <c r="BM233" s="134">
        <f>IF(ISBLANK(Governance_Clauses_by_Source!BJ233),0,$G233)</f>
        <v>0</v>
      </c>
      <c r="BN233" s="134">
        <f>IF(ISBLANK(Governance_Clauses_by_Source!BK233),0,$G233)</f>
        <v>0</v>
      </c>
      <c r="BO233" s="134">
        <f>IF(ISBLANK(Governance_Clauses_by_Source!BL233),0,$G233)</f>
        <v>0</v>
      </c>
      <c r="BP233" s="134">
        <f>IF(ISBLANK(Governance_Clauses_by_Source!BM233),0,$G233)</f>
        <v>0</v>
      </c>
      <c r="BQ233" s="134">
        <f>IF(ISBLANK(Governance_Clauses_by_Source!BN233),0,$G233)</f>
        <v>0</v>
      </c>
      <c r="BR233" s="134">
        <f>IF(ISBLANK(Governance_Clauses_by_Source!BO233),0,$G233)</f>
        <v>0</v>
      </c>
      <c r="BS233" s="134">
        <f>IF(ISBLANK(Governance_Clauses_by_Source!BP233),0,$G233)</f>
        <v>0</v>
      </c>
      <c r="BT233" s="134">
        <f>IF(ISBLANK(Governance_Clauses_by_Source!BQ233),0,$G233)</f>
        <v>0</v>
      </c>
      <c r="BU233" s="134">
        <f>IF(ISBLANK(Governance_Clauses_by_Source!BR233),0,$G233)</f>
        <v>0</v>
      </c>
      <c r="BV233" s="134">
        <f>IF(ISBLANK(Governance_Clauses_by_Source!BS233),0,$G233)</f>
        <v>0</v>
      </c>
      <c r="BW233" s="134">
        <f>IF(ISBLANK(Governance_Clauses_by_Source!BT233),0,$G233)</f>
        <v>0</v>
      </c>
      <c r="BX233" s="134">
        <f>IF(ISBLANK(Governance_Clauses_by_Source!BU233),0,$G233)</f>
        <v>0</v>
      </c>
      <c r="BY233" s="134">
        <f>IF(ISBLANK(Governance_Clauses_by_Source!BV233),0,$G233)</f>
        <v>0</v>
      </c>
      <c r="BZ233" s="134">
        <f>IF(ISBLANK(Governance_Clauses_by_Source!BW233),0,$G233)</f>
        <v>0</v>
      </c>
      <c r="CA233" s="134">
        <f>IF(ISBLANK(Governance_Clauses_by_Source!BX233),0,$G233)</f>
        <v>0</v>
      </c>
      <c r="CB233" s="134">
        <f>IF(ISBLANK(Governance_Clauses_by_Source!BY233),0,$G233)</f>
        <v>0</v>
      </c>
      <c r="CC233" s="134">
        <f>IF(ISBLANK(Governance_Clauses_by_Source!BZ233),0,$G233)</f>
        <v>0</v>
      </c>
      <c r="CD233" s="134">
        <f>IF(ISBLANK(Governance_Clauses_by_Source!CA233),0,$G233)</f>
        <v>0</v>
      </c>
      <c r="CE233" s="134">
        <f>IF(ISBLANK(Governance_Clauses_by_Source!CB233),0,$G233)</f>
        <v>0</v>
      </c>
      <c r="CF233" s="134">
        <f>IF(ISBLANK(Governance_Clauses_by_Source!CC233),0,$G233)</f>
        <v>0</v>
      </c>
      <c r="CG233" s="134">
        <f>IF(ISBLANK(Governance_Clauses_by_Source!CD233),0,$G233)</f>
        <v>0</v>
      </c>
      <c r="CH233" s="134">
        <f>IF(ISBLANK(Governance_Clauses_by_Source!CE233),0,$G233)</f>
        <v>0</v>
      </c>
      <c r="CI233" s="134">
        <f>IF(ISBLANK(Governance_Clauses_by_Source!CF233),0,$G233)</f>
        <v>0</v>
      </c>
      <c r="CJ233" s="134">
        <f>IF(ISBLANK(Governance_Clauses_by_Source!CG233),0,$G233)</f>
        <v>0</v>
      </c>
      <c r="CK233" s="134">
        <f>IF(ISBLANK(Governance_Clauses_by_Source!CH233),0,$G233)</f>
        <v>0</v>
      </c>
      <c r="CL233" s="134">
        <f>IF(ISBLANK(Governance_Clauses_by_Source!CI233),0,$G233)</f>
        <v>0</v>
      </c>
      <c r="CM233" s="134">
        <f>IF(ISBLANK(Governance_Clauses_by_Source!CJ233),0,$G233)</f>
        <v>0</v>
      </c>
      <c r="CN233" s="134">
        <f>IF(ISBLANK(Governance_Clauses_by_Source!CK233),0,$G233)</f>
        <v>0</v>
      </c>
      <c r="CO233" s="134">
        <f>IF(ISBLANK(Governance_Clauses_by_Source!CL233),0,$G233)</f>
        <v>0</v>
      </c>
      <c r="CP233" s="134">
        <f>IF(ISBLANK(Governance_Clauses_by_Source!CM233),0,$G233)</f>
        <v>0</v>
      </c>
      <c r="CQ233" s="151">
        <f>IF(ISBLANK(Governance_Clauses_by_Source!CN233),0,$G233)</f>
        <v>0</v>
      </c>
    </row>
    <row r="234" spans="1:95">
      <c r="A234" s="2" t="s">
        <v>545</v>
      </c>
      <c r="B234" s="2" t="s">
        <v>642</v>
      </c>
      <c r="C234" s="2" t="s">
        <v>607</v>
      </c>
      <c r="D234" s="2" t="s">
        <v>618</v>
      </c>
      <c r="E234" s="2">
        <f t="shared" si="21"/>
        <v>1</v>
      </c>
      <c r="F234" s="2">
        <v>4</v>
      </c>
      <c r="G234" s="2">
        <f t="shared" ref="G234:G240" si="28">F234/SUM($F$233:$F$240)*4</f>
        <v>0.45714285714285713</v>
      </c>
      <c r="H234" s="3" t="s">
        <v>1048</v>
      </c>
      <c r="I234" s="120">
        <f>IF(ISBLANK(Governance_Clauses_by_Source!F234),0,G234)</f>
        <v>0</v>
      </c>
      <c r="J234" s="134">
        <f>IF(ISBLANK(Governance_Clauses_by_Source!G234),0,$G234)</f>
        <v>0</v>
      </c>
      <c r="K234" s="134">
        <f>IF(ISBLANK(Governance_Clauses_by_Source!H234),0,$G234)</f>
        <v>0</v>
      </c>
      <c r="L234" s="134">
        <f>IF(ISBLANK(Governance_Clauses_by_Source!I234),0,$G234)</f>
        <v>0</v>
      </c>
      <c r="M234" s="134">
        <f>IF(ISBLANK(Governance_Clauses_by_Source!J234),0,$G234)</f>
        <v>0</v>
      </c>
      <c r="N234" s="134">
        <f>IF(ISBLANK(Governance_Clauses_by_Source!K234),0,$G234)</f>
        <v>0</v>
      </c>
      <c r="O234" s="134">
        <f>IF(ISBLANK(Governance_Clauses_by_Source!L234),0,$G234)</f>
        <v>0</v>
      </c>
      <c r="P234" s="134">
        <f>IF(ISBLANK(Governance_Clauses_by_Source!M234),0,$G234)</f>
        <v>0</v>
      </c>
      <c r="Q234" s="134">
        <f>IF(ISBLANK(Governance_Clauses_by_Source!N234),0,$G234)</f>
        <v>0</v>
      </c>
      <c r="R234" s="134">
        <f>IF(ISBLANK(Governance_Clauses_by_Source!O234),0,$G234)</f>
        <v>0</v>
      </c>
      <c r="S234" s="134">
        <f>IF(ISBLANK(Governance_Clauses_by_Source!P234),0,$G234)</f>
        <v>0</v>
      </c>
      <c r="T234" s="134">
        <f>IF(ISBLANK(Governance_Clauses_by_Source!Q234),0,$G234)</f>
        <v>0</v>
      </c>
      <c r="U234" s="134">
        <f>IF(ISBLANK(Governance_Clauses_by_Source!R234),0,$G234)</f>
        <v>0</v>
      </c>
      <c r="V234" s="134">
        <f>IF(ISBLANK(Governance_Clauses_by_Source!S234),0,$G234)</f>
        <v>0</v>
      </c>
      <c r="W234" s="134">
        <f>IF(ISBLANK(Governance_Clauses_by_Source!T234),0,$G234)</f>
        <v>0</v>
      </c>
      <c r="X234" s="134">
        <f>IF(ISBLANK(Governance_Clauses_by_Source!U234),0,$G234)</f>
        <v>0</v>
      </c>
      <c r="Y234" s="134">
        <f>IF(ISBLANK(Governance_Clauses_by_Source!V234),0,$G234)</f>
        <v>0</v>
      </c>
      <c r="Z234" s="134">
        <f>IF(ISBLANK(Governance_Clauses_by_Source!W234),0,$G234)</f>
        <v>0</v>
      </c>
      <c r="AA234" s="134">
        <f>IF(ISBLANK(Governance_Clauses_by_Source!X234),0,$G234)</f>
        <v>0</v>
      </c>
      <c r="AB234" s="134">
        <f>IF(ISBLANK(Governance_Clauses_by_Source!Y234),0,$G234)</f>
        <v>0</v>
      </c>
      <c r="AC234" s="134">
        <f>IF(ISBLANK(Governance_Clauses_by_Source!Z234),0,$G234)</f>
        <v>0</v>
      </c>
      <c r="AD234" s="134">
        <f>IF(ISBLANK(Governance_Clauses_by_Source!AA234),0,$G234)</f>
        <v>0</v>
      </c>
      <c r="AE234" s="134">
        <f>IF(ISBLANK(Governance_Clauses_by_Source!AB234),0,$G234)</f>
        <v>0</v>
      </c>
      <c r="AF234" s="134">
        <f>IF(ISBLANK(Governance_Clauses_by_Source!AC234),0,$G234)</f>
        <v>0</v>
      </c>
      <c r="AG234" s="134">
        <f>IF(ISBLANK(Governance_Clauses_by_Source!AD234),0,$G234)</f>
        <v>0</v>
      </c>
      <c r="AH234" s="134">
        <f>IF(ISBLANK(Governance_Clauses_by_Source!AE234),0,$G234)</f>
        <v>0</v>
      </c>
      <c r="AI234" s="134">
        <f>IF(ISBLANK(Governance_Clauses_by_Source!AF234),0,$G234)</f>
        <v>0</v>
      </c>
      <c r="AJ234" s="134">
        <f>IF(ISBLANK(Governance_Clauses_by_Source!AG234),0,$G234)</f>
        <v>0</v>
      </c>
      <c r="AK234" s="134">
        <f>IF(ISBLANK(Governance_Clauses_by_Source!AH234),0,$G234)</f>
        <v>0</v>
      </c>
      <c r="AL234" s="134">
        <f>IF(ISBLANK(Governance_Clauses_by_Source!AI234),0,$G234)</f>
        <v>0</v>
      </c>
      <c r="AM234" s="134">
        <f>IF(ISBLANK(Governance_Clauses_by_Source!AJ234),0,$G234)</f>
        <v>0</v>
      </c>
      <c r="AN234" s="134">
        <f>IF(ISBLANK(Governance_Clauses_by_Source!AK234),0,$G234)</f>
        <v>0</v>
      </c>
      <c r="AO234" s="134">
        <f>IF(ISBLANK(Governance_Clauses_by_Source!AL234),0,$G234)</f>
        <v>0</v>
      </c>
      <c r="AP234" s="134">
        <f>IF(ISBLANK(Governance_Clauses_by_Source!AM234),0,$G234)</f>
        <v>0</v>
      </c>
      <c r="AQ234" s="134">
        <f>IF(ISBLANK(Governance_Clauses_by_Source!AN234),0,$G234)</f>
        <v>0</v>
      </c>
      <c r="AR234" s="134">
        <f>IF(ISBLANK(Governance_Clauses_by_Source!AO234),0,$G234)</f>
        <v>0</v>
      </c>
      <c r="AS234" s="134">
        <f>IF(ISBLANK(Governance_Clauses_by_Source!AP234),0,$G234)</f>
        <v>0</v>
      </c>
      <c r="AT234" s="134">
        <f>IF(ISBLANK(Governance_Clauses_by_Source!AQ234),0,$G234)</f>
        <v>0</v>
      </c>
      <c r="AU234" s="134">
        <f>IF(ISBLANK(Governance_Clauses_by_Source!AR234),0,$G234)</f>
        <v>0</v>
      </c>
      <c r="AV234" s="134">
        <f>IF(ISBLANK(Governance_Clauses_by_Source!AS234),0,$G234)</f>
        <v>0</v>
      </c>
      <c r="AW234" s="134">
        <f>IF(ISBLANK(Governance_Clauses_by_Source!AT234),0,$G234)</f>
        <v>0</v>
      </c>
      <c r="AX234" s="134">
        <f>IF(ISBLANK(Governance_Clauses_by_Source!AU234),0,$G234)</f>
        <v>0</v>
      </c>
      <c r="AY234" s="134">
        <f>IF(ISBLANK(Governance_Clauses_by_Source!AV234),0,$G234)</f>
        <v>0</v>
      </c>
      <c r="AZ234" s="134">
        <f>IF(ISBLANK(Governance_Clauses_by_Source!AW234),0,$G234)</f>
        <v>0</v>
      </c>
      <c r="BA234" s="134">
        <f>IF(ISBLANK(Governance_Clauses_by_Source!AX234),0,$G234)</f>
        <v>0</v>
      </c>
      <c r="BB234" s="134">
        <f>IF(ISBLANK(Governance_Clauses_by_Source!AY234),0,$G234)</f>
        <v>0</v>
      </c>
      <c r="BC234" s="134">
        <f>IF(ISBLANK(Governance_Clauses_by_Source!AZ234),0,$G234)</f>
        <v>0</v>
      </c>
      <c r="BD234" s="134">
        <f>IF(ISBLANK(Governance_Clauses_by_Source!BA234),0,$G234)</f>
        <v>0</v>
      </c>
      <c r="BE234" s="134">
        <f>IF(ISBLANK(Governance_Clauses_by_Source!BB234),0,$G234)</f>
        <v>0</v>
      </c>
      <c r="BF234" s="134">
        <f>IF(ISBLANK(Governance_Clauses_by_Source!BC234),0,$G234)</f>
        <v>0</v>
      </c>
      <c r="BG234" s="134">
        <f>IF(ISBLANK(Governance_Clauses_by_Source!BD234),0,$G234)</f>
        <v>0</v>
      </c>
      <c r="BH234" s="134">
        <f>IF(ISBLANK(Governance_Clauses_by_Source!BE234),0,$G234)</f>
        <v>0</v>
      </c>
      <c r="BI234" s="134">
        <f>IF(ISBLANK(Governance_Clauses_by_Source!BF234),0,$G234)</f>
        <v>0</v>
      </c>
      <c r="BJ234" s="134">
        <f>IF(ISBLANK(Governance_Clauses_by_Source!BG234),0,$G234)</f>
        <v>0</v>
      </c>
      <c r="BK234" s="134">
        <f>IF(ISBLANK(Governance_Clauses_by_Source!BH234),0,$G234)</f>
        <v>0</v>
      </c>
      <c r="BL234" s="134">
        <f>IF(ISBLANK(Governance_Clauses_by_Source!BI234),0,$G234)</f>
        <v>0</v>
      </c>
      <c r="BM234" s="134">
        <f>IF(ISBLANK(Governance_Clauses_by_Source!BJ234),0,$G234)</f>
        <v>0</v>
      </c>
      <c r="BN234" s="134">
        <f>IF(ISBLANK(Governance_Clauses_by_Source!BK234),0,$G234)</f>
        <v>0</v>
      </c>
      <c r="BO234" s="134">
        <f>IF(ISBLANK(Governance_Clauses_by_Source!BL234),0,$G234)</f>
        <v>0</v>
      </c>
      <c r="BP234" s="134">
        <f>IF(ISBLANK(Governance_Clauses_by_Source!BM234),0,$G234)</f>
        <v>0</v>
      </c>
      <c r="BQ234" s="134">
        <f>IF(ISBLANK(Governance_Clauses_by_Source!BN234),0,$G234)</f>
        <v>0</v>
      </c>
      <c r="BR234" s="134">
        <f>IF(ISBLANK(Governance_Clauses_by_Source!BO234),0,$G234)</f>
        <v>0</v>
      </c>
      <c r="BS234" s="134">
        <f>IF(ISBLANK(Governance_Clauses_by_Source!BP234),0,$G234)*3*3</f>
        <v>4.1142857142857139</v>
      </c>
      <c r="BT234" s="134">
        <f>IF(ISBLANK(Governance_Clauses_by_Source!BQ234),0,$G234)</f>
        <v>0</v>
      </c>
      <c r="BU234" s="134">
        <f>IF(ISBLANK(Governance_Clauses_by_Source!BR234),0,$G234)</f>
        <v>0</v>
      </c>
      <c r="BV234" s="134">
        <f>IF(ISBLANK(Governance_Clauses_by_Source!BS234),0,$G234)</f>
        <v>0</v>
      </c>
      <c r="BW234" s="134">
        <f>IF(ISBLANK(Governance_Clauses_by_Source!BT234),0,$G234)</f>
        <v>0</v>
      </c>
      <c r="BX234" s="134">
        <f>IF(ISBLANK(Governance_Clauses_by_Source!BU234),0,$G234)</f>
        <v>0</v>
      </c>
      <c r="BY234" s="134">
        <f>IF(ISBLANK(Governance_Clauses_by_Source!BV234),0,$G234)</f>
        <v>0</v>
      </c>
      <c r="BZ234" s="134">
        <f>IF(ISBLANK(Governance_Clauses_by_Source!BW234),0,$G234)</f>
        <v>0</v>
      </c>
      <c r="CA234" s="134">
        <f>IF(ISBLANK(Governance_Clauses_by_Source!BX234),0,$G234)</f>
        <v>0</v>
      </c>
      <c r="CB234" s="134">
        <f>IF(ISBLANK(Governance_Clauses_by_Source!BY234),0,$G234)</f>
        <v>0</v>
      </c>
      <c r="CC234" s="134">
        <f>IF(ISBLANK(Governance_Clauses_by_Source!BZ234),0,$G234)</f>
        <v>0</v>
      </c>
      <c r="CD234" s="134">
        <f>IF(ISBLANK(Governance_Clauses_by_Source!CA234),0,$G234)</f>
        <v>0</v>
      </c>
      <c r="CE234" s="134">
        <f>IF(ISBLANK(Governance_Clauses_by_Source!CB234),0,$G234)</f>
        <v>0</v>
      </c>
      <c r="CF234" s="134">
        <f>IF(ISBLANK(Governance_Clauses_by_Source!CC234),0,$G234)</f>
        <v>0</v>
      </c>
      <c r="CG234" s="134">
        <f>IF(ISBLANK(Governance_Clauses_by_Source!CD234),0,$G234)</f>
        <v>0</v>
      </c>
      <c r="CH234" s="134">
        <f>IF(ISBLANK(Governance_Clauses_by_Source!CE234),0,$G234)</f>
        <v>0</v>
      </c>
      <c r="CI234" s="134">
        <f>IF(ISBLANK(Governance_Clauses_by_Source!CF234),0,$G234)</f>
        <v>0</v>
      </c>
      <c r="CJ234" s="134">
        <f>IF(ISBLANK(Governance_Clauses_by_Source!CG234),0,$G234)</f>
        <v>0</v>
      </c>
      <c r="CK234" s="134">
        <f>IF(ISBLANK(Governance_Clauses_by_Source!CH234),0,$G234)</f>
        <v>0</v>
      </c>
      <c r="CL234" s="134">
        <f>IF(ISBLANK(Governance_Clauses_by_Source!CI234),0,$G234)</f>
        <v>0</v>
      </c>
      <c r="CM234" s="134">
        <f>IF(ISBLANK(Governance_Clauses_by_Source!CJ234),0,$G234)</f>
        <v>0</v>
      </c>
      <c r="CN234" s="134">
        <f>IF(ISBLANK(Governance_Clauses_by_Source!CK234),0,$G234)</f>
        <v>0</v>
      </c>
      <c r="CO234" s="134">
        <f>IF(ISBLANK(Governance_Clauses_by_Source!CL234),0,$G234)</f>
        <v>0</v>
      </c>
      <c r="CP234" s="134">
        <f>IF(ISBLANK(Governance_Clauses_by_Source!CM234),0,$G234)</f>
        <v>0</v>
      </c>
      <c r="CQ234" s="151">
        <f>IF(ISBLANK(Governance_Clauses_by_Source!CN234),0,$G234)</f>
        <v>0</v>
      </c>
    </row>
    <row r="235" spans="1:95">
      <c r="A235" s="2" t="s">
        <v>545</v>
      </c>
      <c r="B235" s="2" t="s">
        <v>565</v>
      </c>
      <c r="C235" s="2" t="s">
        <v>274</v>
      </c>
      <c r="D235" s="2" t="s">
        <v>618</v>
      </c>
      <c r="E235" s="2">
        <f t="shared" si="21"/>
        <v>4</v>
      </c>
      <c r="F235" s="2">
        <v>5</v>
      </c>
      <c r="G235" s="2">
        <f t="shared" si="28"/>
        <v>0.5714285714285714</v>
      </c>
      <c r="H235" s="3" t="s">
        <v>542</v>
      </c>
      <c r="I235" s="120">
        <f>IF(ISBLANK(Governance_Clauses_by_Source!F235),0,G235)</f>
        <v>0</v>
      </c>
      <c r="J235" s="134">
        <f>IF(ISBLANK(Governance_Clauses_by_Source!G235),0,$G235)</f>
        <v>0</v>
      </c>
      <c r="K235" s="134">
        <f>IF(ISBLANK(Governance_Clauses_by_Source!H235),0,$G235)</f>
        <v>0</v>
      </c>
      <c r="L235" s="134">
        <f>IF(ISBLANK(Governance_Clauses_by_Source!I235),0,$G235)</f>
        <v>0</v>
      </c>
      <c r="M235" s="134">
        <f>IF(ISBLANK(Governance_Clauses_by_Source!J235),0,$G235)</f>
        <v>0</v>
      </c>
      <c r="N235" s="134">
        <f>IF(ISBLANK(Governance_Clauses_by_Source!K235),0,$G235)</f>
        <v>0</v>
      </c>
      <c r="O235" s="134">
        <f>IF(ISBLANK(Governance_Clauses_by_Source!L235),0,$G235)</f>
        <v>0</v>
      </c>
      <c r="P235" s="134">
        <f>IF(ISBLANK(Governance_Clauses_by_Source!M235),0,$G235)</f>
        <v>0</v>
      </c>
      <c r="Q235" s="134">
        <f>IF(ISBLANK(Governance_Clauses_by_Source!N235),0,$G235)*1*0.5</f>
        <v>0.2857142857142857</v>
      </c>
      <c r="R235" s="134">
        <f>IF(ISBLANK(Governance_Clauses_by_Source!O235),0,$G235)</f>
        <v>0</v>
      </c>
      <c r="S235" s="134">
        <f>IF(ISBLANK(Governance_Clauses_by_Source!P235),0,$G235)</f>
        <v>0</v>
      </c>
      <c r="T235" s="134">
        <f>IF(ISBLANK(Governance_Clauses_by_Source!Q235),0,$G235)</f>
        <v>0</v>
      </c>
      <c r="U235" s="134">
        <f>IF(ISBLANK(Governance_Clauses_by_Source!R235),0,$G235)</f>
        <v>0</v>
      </c>
      <c r="V235" s="134">
        <f>IF(ISBLANK(Governance_Clauses_by_Source!S235),0,$G235)</f>
        <v>0</v>
      </c>
      <c r="W235" s="134">
        <f>IF(ISBLANK(Governance_Clauses_by_Source!T235),0,$G235)</f>
        <v>0</v>
      </c>
      <c r="X235" s="134">
        <f>IF(ISBLANK(Governance_Clauses_by_Source!U235),0,$G235)</f>
        <v>0</v>
      </c>
      <c r="Y235" s="134">
        <f>IF(ISBLANK(Governance_Clauses_by_Source!V235),0,$G235)</f>
        <v>0</v>
      </c>
      <c r="Z235" s="134">
        <f>IF(ISBLANK(Governance_Clauses_by_Source!W235),0,$G235)</f>
        <v>0</v>
      </c>
      <c r="AA235" s="134">
        <f>IF(ISBLANK(Governance_Clauses_by_Source!X235),0,$G235)</f>
        <v>0</v>
      </c>
      <c r="AB235" s="134">
        <f>IF(ISBLANK(Governance_Clauses_by_Source!Y235),0,$G235)</f>
        <v>0</v>
      </c>
      <c r="AC235" s="134">
        <f>IF(ISBLANK(Governance_Clauses_by_Source!Z235),0,$G235)</f>
        <v>0</v>
      </c>
      <c r="AD235" s="134">
        <f>IF(ISBLANK(Governance_Clauses_by_Source!AA235),0,$G235)</f>
        <v>0</v>
      </c>
      <c r="AE235" s="134">
        <f>IF(ISBLANK(Governance_Clauses_by_Source!AB235),0,$G235)</f>
        <v>0</v>
      </c>
      <c r="AF235" s="134">
        <f>IF(ISBLANK(Governance_Clauses_by_Source!AC235),0,$G235)</f>
        <v>0</v>
      </c>
      <c r="AG235" s="134">
        <f>IF(ISBLANK(Governance_Clauses_by_Source!AD235),0,$G235)</f>
        <v>0</v>
      </c>
      <c r="AH235" s="134">
        <f>IF(ISBLANK(Governance_Clauses_by_Source!AE235),0,$G235)*3*3</f>
        <v>5.1428571428571423</v>
      </c>
      <c r="AI235" s="134">
        <f>IF(ISBLANK(Governance_Clauses_by_Source!AF235),0,$G235)</f>
        <v>0</v>
      </c>
      <c r="AJ235" s="134">
        <f>IF(ISBLANK(Governance_Clauses_by_Source!AG235),0,$G235)</f>
        <v>0</v>
      </c>
      <c r="AK235" s="134">
        <f>IF(ISBLANK(Governance_Clauses_by_Source!AH235),0,$G235)</f>
        <v>0</v>
      </c>
      <c r="AL235" s="134">
        <f>IF(ISBLANK(Governance_Clauses_by_Source!AI235),0,$G235)</f>
        <v>0</v>
      </c>
      <c r="AM235" s="134">
        <f>IF(ISBLANK(Governance_Clauses_by_Source!AJ235),0,$G235)</f>
        <v>0</v>
      </c>
      <c r="AN235" s="134">
        <f>IF(ISBLANK(Governance_Clauses_by_Source!AK235),0,$G235)</f>
        <v>0</v>
      </c>
      <c r="AO235" s="134">
        <f>IF(ISBLANK(Governance_Clauses_by_Source!AL235),0,$G235)</f>
        <v>0</v>
      </c>
      <c r="AP235" s="134">
        <f>IF(ISBLANK(Governance_Clauses_by_Source!AM235),0,$G235)</f>
        <v>0</v>
      </c>
      <c r="AQ235" s="134">
        <f>IF(ISBLANK(Governance_Clauses_by_Source!AN235),0,$G235)</f>
        <v>0</v>
      </c>
      <c r="AR235" s="134">
        <f>IF(ISBLANK(Governance_Clauses_by_Source!AO235),0,$G235)*0.5*1</f>
        <v>0.2857142857142857</v>
      </c>
      <c r="AS235" s="134">
        <f>IF(ISBLANK(Governance_Clauses_by_Source!AP235),0,$G235)</f>
        <v>0</v>
      </c>
      <c r="AT235" s="134">
        <f>IF(ISBLANK(Governance_Clauses_by_Source!AQ235),0,$G235)</f>
        <v>0</v>
      </c>
      <c r="AU235" s="134">
        <f>IF(ISBLANK(Governance_Clauses_by_Source!AR235),0,$G235)</f>
        <v>0</v>
      </c>
      <c r="AV235" s="134">
        <f>IF(ISBLANK(Governance_Clauses_by_Source!AS235),0,$G235)</f>
        <v>0</v>
      </c>
      <c r="AW235" s="134">
        <f>IF(ISBLANK(Governance_Clauses_by_Source!AT235),0,$G235)</f>
        <v>0</v>
      </c>
      <c r="AX235" s="134">
        <f>IF(ISBLANK(Governance_Clauses_by_Source!AU235),0,$G235)</f>
        <v>0</v>
      </c>
      <c r="AY235" s="134">
        <f>IF(ISBLANK(Governance_Clauses_by_Source!AV235),0,$G235)*0.5*1</f>
        <v>0.2857142857142857</v>
      </c>
      <c r="AZ235" s="134">
        <f>IF(ISBLANK(Governance_Clauses_by_Source!AW235),0,$G235)</f>
        <v>0</v>
      </c>
      <c r="BA235" s="134">
        <f>IF(ISBLANK(Governance_Clauses_by_Source!AX235),0,$G235)</f>
        <v>0</v>
      </c>
      <c r="BB235" s="134">
        <f>IF(ISBLANK(Governance_Clauses_by_Source!AY235),0,$G235)</f>
        <v>0</v>
      </c>
      <c r="BC235" s="134">
        <f>IF(ISBLANK(Governance_Clauses_by_Source!AZ235),0,$G235)</f>
        <v>0</v>
      </c>
      <c r="BD235" s="134">
        <f>IF(ISBLANK(Governance_Clauses_by_Source!BA235),0,$G235)</f>
        <v>0</v>
      </c>
      <c r="BE235" s="134">
        <f>IF(ISBLANK(Governance_Clauses_by_Source!BB235),0,$G235)</f>
        <v>0</v>
      </c>
      <c r="BF235" s="134">
        <f>IF(ISBLANK(Governance_Clauses_by_Source!BC235),0,$G235)</f>
        <v>0</v>
      </c>
      <c r="BG235" s="134">
        <f>IF(ISBLANK(Governance_Clauses_by_Source!BD235),0,$G235)</f>
        <v>0</v>
      </c>
      <c r="BH235" s="134">
        <f>IF(ISBLANK(Governance_Clauses_by_Source!BE235),0,$G235)</f>
        <v>0</v>
      </c>
      <c r="BI235" s="134">
        <f>IF(ISBLANK(Governance_Clauses_by_Source!BF235),0,$G235)</f>
        <v>0</v>
      </c>
      <c r="BJ235" s="134">
        <f>IF(ISBLANK(Governance_Clauses_by_Source!BG235),0,$G235)</f>
        <v>0</v>
      </c>
      <c r="BK235" s="134">
        <f>IF(ISBLANK(Governance_Clauses_by_Source!BH235),0,$G235)</f>
        <v>0</v>
      </c>
      <c r="BL235" s="134">
        <f>IF(ISBLANK(Governance_Clauses_by_Source!BI235),0,$G235)</f>
        <v>0</v>
      </c>
      <c r="BM235" s="134">
        <f>IF(ISBLANK(Governance_Clauses_by_Source!BJ235),0,$G235)</f>
        <v>0</v>
      </c>
      <c r="BN235" s="134">
        <f>IF(ISBLANK(Governance_Clauses_by_Source!BK235),0,$G235)</f>
        <v>0</v>
      </c>
      <c r="BO235" s="134">
        <f>IF(ISBLANK(Governance_Clauses_by_Source!BL235),0,$G235)</f>
        <v>0</v>
      </c>
      <c r="BP235" s="134">
        <f>IF(ISBLANK(Governance_Clauses_by_Source!BM235),0,$G235)</f>
        <v>0</v>
      </c>
      <c r="BQ235" s="134">
        <f>IF(ISBLANK(Governance_Clauses_by_Source!BN235),0,$G235)</f>
        <v>0</v>
      </c>
      <c r="BR235" s="134">
        <f>IF(ISBLANK(Governance_Clauses_by_Source!BO235),0,$G235)</f>
        <v>0</v>
      </c>
      <c r="BS235" s="134">
        <f>IF(ISBLANK(Governance_Clauses_by_Source!BP235),0,$G235)</f>
        <v>0</v>
      </c>
      <c r="BT235" s="134">
        <f>IF(ISBLANK(Governance_Clauses_by_Source!BQ235),0,$G235)</f>
        <v>0</v>
      </c>
      <c r="BU235" s="134">
        <f>IF(ISBLANK(Governance_Clauses_by_Source!BR235),0,$G235)</f>
        <v>0</v>
      </c>
      <c r="BV235" s="134">
        <f>IF(ISBLANK(Governance_Clauses_by_Source!BS235),0,$G235)</f>
        <v>0</v>
      </c>
      <c r="BW235" s="134">
        <f>IF(ISBLANK(Governance_Clauses_by_Source!BT235),0,$G235)</f>
        <v>0</v>
      </c>
      <c r="BX235" s="134">
        <f>IF(ISBLANK(Governance_Clauses_by_Source!BU235),0,$G235)</f>
        <v>0</v>
      </c>
      <c r="BY235" s="134">
        <f>IF(ISBLANK(Governance_Clauses_by_Source!BV235),0,$G235)</f>
        <v>0</v>
      </c>
      <c r="BZ235" s="134">
        <f>IF(ISBLANK(Governance_Clauses_by_Source!BW235),0,$G235)</f>
        <v>0</v>
      </c>
      <c r="CA235" s="134">
        <f>IF(ISBLANK(Governance_Clauses_by_Source!BX235),0,$G235)</f>
        <v>0</v>
      </c>
      <c r="CB235" s="134">
        <f>IF(ISBLANK(Governance_Clauses_by_Source!BY235),0,$G235)</f>
        <v>0</v>
      </c>
      <c r="CC235" s="134">
        <f>IF(ISBLANK(Governance_Clauses_by_Source!BZ235),0,$G235)</f>
        <v>0</v>
      </c>
      <c r="CD235" s="134">
        <f>IF(ISBLANK(Governance_Clauses_by_Source!CA235),0,$G235)</f>
        <v>0</v>
      </c>
      <c r="CE235" s="134">
        <f>IF(ISBLANK(Governance_Clauses_by_Source!CB235),0,$G235)</f>
        <v>0</v>
      </c>
      <c r="CF235" s="134">
        <f>IF(ISBLANK(Governance_Clauses_by_Source!CC235),0,$G235)</f>
        <v>0</v>
      </c>
      <c r="CG235" s="134">
        <f>IF(ISBLANK(Governance_Clauses_by_Source!CD235),0,$G235)</f>
        <v>0</v>
      </c>
      <c r="CH235" s="134">
        <f>IF(ISBLANK(Governance_Clauses_by_Source!CE235),0,$G235)</f>
        <v>0</v>
      </c>
      <c r="CI235" s="134">
        <f>IF(ISBLANK(Governance_Clauses_by_Source!CF235),0,$G235)</f>
        <v>0</v>
      </c>
      <c r="CJ235" s="134">
        <f>IF(ISBLANK(Governance_Clauses_by_Source!CG235),0,$G235)</f>
        <v>0</v>
      </c>
      <c r="CK235" s="134">
        <f>IF(ISBLANK(Governance_Clauses_by_Source!CH235),0,$G235)</f>
        <v>0</v>
      </c>
      <c r="CL235" s="134">
        <f>IF(ISBLANK(Governance_Clauses_by_Source!CI235),0,$G235)</f>
        <v>0</v>
      </c>
      <c r="CM235" s="134">
        <f>IF(ISBLANK(Governance_Clauses_by_Source!CJ235),0,$G235)</f>
        <v>0</v>
      </c>
      <c r="CN235" s="134">
        <f>IF(ISBLANK(Governance_Clauses_by_Source!CK235),0,$G235)</f>
        <v>0</v>
      </c>
      <c r="CO235" s="134">
        <f>IF(ISBLANK(Governance_Clauses_by_Source!CL235),0,$G235)</f>
        <v>0</v>
      </c>
      <c r="CP235" s="134">
        <f>IF(ISBLANK(Governance_Clauses_by_Source!CM235),0,$G235)</f>
        <v>0</v>
      </c>
      <c r="CQ235" s="151">
        <f>IF(ISBLANK(Governance_Clauses_by_Source!CN235),0,$G235)</f>
        <v>0</v>
      </c>
    </row>
    <row r="236" spans="1:95">
      <c r="A236" s="2" t="s">
        <v>545</v>
      </c>
      <c r="B236" s="2" t="s">
        <v>567</v>
      </c>
      <c r="C236" s="2" t="s">
        <v>364</v>
      </c>
      <c r="D236" s="2" t="s">
        <v>618</v>
      </c>
      <c r="E236" s="2">
        <f t="shared" si="21"/>
        <v>6</v>
      </c>
      <c r="F236" s="2">
        <v>5</v>
      </c>
      <c r="G236" s="2">
        <f t="shared" si="28"/>
        <v>0.5714285714285714</v>
      </c>
      <c r="H236" s="3" t="s">
        <v>1465</v>
      </c>
      <c r="I236" s="120">
        <f>IF(ISBLANK(Governance_Clauses_by_Source!F236),0,G236)</f>
        <v>0</v>
      </c>
      <c r="J236" s="134">
        <f>IF(ISBLANK(Governance_Clauses_by_Source!G236),0,$G236)</f>
        <v>0</v>
      </c>
      <c r="K236" s="134">
        <f>IF(ISBLANK(Governance_Clauses_by_Source!H236),0,$G236)</f>
        <v>0</v>
      </c>
      <c r="L236" s="134">
        <f>IF(ISBLANK(Governance_Clauses_by_Source!I236),0,$G236)</f>
        <v>0</v>
      </c>
      <c r="M236" s="134">
        <f>IF(ISBLANK(Governance_Clauses_by_Source!J236),0,$G236)</f>
        <v>0</v>
      </c>
      <c r="N236" s="134">
        <f>IF(ISBLANK(Governance_Clauses_by_Source!K236),0,$G236)</f>
        <v>0</v>
      </c>
      <c r="O236" s="134">
        <f>IF(ISBLANK(Governance_Clauses_by_Source!L236),0,$G236)</f>
        <v>0</v>
      </c>
      <c r="P236" s="134">
        <f>IF(ISBLANK(Governance_Clauses_by_Source!M236),0,$G236)</f>
        <v>0</v>
      </c>
      <c r="Q236" s="134">
        <f>IF(ISBLANK(Governance_Clauses_by_Source!N236),0,$G236)*1.5*1.2</f>
        <v>1.0285714285714285</v>
      </c>
      <c r="R236" s="134">
        <f>IF(ISBLANK(Governance_Clauses_by_Source!O236),0,$G236)</f>
        <v>0</v>
      </c>
      <c r="S236" s="134">
        <f>IF(ISBLANK(Governance_Clauses_by_Source!P236),0,$G236)</f>
        <v>0</v>
      </c>
      <c r="T236" s="134">
        <f>IF(ISBLANK(Governance_Clauses_by_Source!Q236),0,$G236)</f>
        <v>0</v>
      </c>
      <c r="U236" s="134">
        <f>IF(ISBLANK(Governance_Clauses_by_Source!R236),0,$G236)</f>
        <v>0</v>
      </c>
      <c r="V236" s="134">
        <f>IF(ISBLANK(Governance_Clauses_by_Source!S236),0,$G236)</f>
        <v>0</v>
      </c>
      <c r="W236" s="134">
        <f>IF(ISBLANK(Governance_Clauses_by_Source!T236),0,$G236)</f>
        <v>0</v>
      </c>
      <c r="X236" s="134">
        <f>IF(ISBLANK(Governance_Clauses_by_Source!U236),0,$G236)</f>
        <v>0</v>
      </c>
      <c r="Y236" s="134">
        <f>IF(ISBLANK(Governance_Clauses_by_Source!V236),0,$G236)</f>
        <v>0</v>
      </c>
      <c r="Z236" s="134">
        <f>IF(ISBLANK(Governance_Clauses_by_Source!W236),0,$G236)</f>
        <v>0</v>
      </c>
      <c r="AA236" s="134">
        <f>IF(ISBLANK(Governance_Clauses_by_Source!X236),0,$G236)</f>
        <v>0</v>
      </c>
      <c r="AB236" s="134">
        <f>IF(ISBLANK(Governance_Clauses_by_Source!Y236),0,$G236)</f>
        <v>0</v>
      </c>
      <c r="AC236" s="134">
        <f>IF(ISBLANK(Governance_Clauses_by_Source!Z236),0,$G236)</f>
        <v>0</v>
      </c>
      <c r="AD236" s="134">
        <f>IF(ISBLANK(Governance_Clauses_by_Source!AA236),0,$G236)</f>
        <v>0</v>
      </c>
      <c r="AE236" s="134">
        <f>IF(ISBLANK(Governance_Clauses_by_Source!AB236),0,$G236)</f>
        <v>0</v>
      </c>
      <c r="AF236" s="134">
        <f>IF(ISBLANK(Governance_Clauses_by_Source!AC236),0,$G236)</f>
        <v>0</v>
      </c>
      <c r="AG236" s="134">
        <f>IF(ISBLANK(Governance_Clauses_by_Source!AD236),0,$G236)</f>
        <v>0</v>
      </c>
      <c r="AH236" s="134">
        <f>IF(ISBLANK(Governance_Clauses_by_Source!AE236),0,$G236)</f>
        <v>0</v>
      </c>
      <c r="AI236" s="134">
        <f>IF(ISBLANK(Governance_Clauses_by_Source!AF236),0,$G236)</f>
        <v>0</v>
      </c>
      <c r="AJ236" s="134">
        <f>IF(ISBLANK(Governance_Clauses_by_Source!AG236),0,$G236)</f>
        <v>0</v>
      </c>
      <c r="AK236" s="134">
        <f>IF(ISBLANK(Governance_Clauses_by_Source!AH236),0,$G236)</f>
        <v>0</v>
      </c>
      <c r="AL236" s="134">
        <f>IF(ISBLANK(Governance_Clauses_by_Source!AI236),0,$G236)</f>
        <v>0</v>
      </c>
      <c r="AM236" s="134">
        <f>IF(ISBLANK(Governance_Clauses_by_Source!AJ236),0,$G236)</f>
        <v>0</v>
      </c>
      <c r="AN236" s="134">
        <f>IF(ISBLANK(Governance_Clauses_by_Source!AK236),0,$G236)</f>
        <v>0</v>
      </c>
      <c r="AO236" s="134">
        <f>IF(ISBLANK(Governance_Clauses_by_Source!AL236),0,$G236)</f>
        <v>0</v>
      </c>
      <c r="AP236" s="134">
        <f>IF(ISBLANK(Governance_Clauses_by_Source!AM236),0,$G236)</f>
        <v>0</v>
      </c>
      <c r="AQ236" s="134">
        <f>IF(ISBLANK(Governance_Clauses_by_Source!AN236),0,$G236)</f>
        <v>0</v>
      </c>
      <c r="AR236" s="134">
        <f>IF(ISBLANK(Governance_Clauses_by_Source!AO236),0,$G236)</f>
        <v>0</v>
      </c>
      <c r="AS236" s="134">
        <f>IF(ISBLANK(Governance_Clauses_by_Source!AP236),0,$G236)</f>
        <v>0</v>
      </c>
      <c r="AT236" s="134">
        <f>IF(ISBLANK(Governance_Clauses_by_Source!AQ236),0,$G236)</f>
        <v>0</v>
      </c>
      <c r="AU236" s="134">
        <f>IF(ISBLANK(Governance_Clauses_by_Source!AR236),0,$G236)</f>
        <v>0</v>
      </c>
      <c r="AV236" s="134">
        <f>IF(ISBLANK(Governance_Clauses_by_Source!AS236),0,$G236)</f>
        <v>0</v>
      </c>
      <c r="AW236" s="134">
        <f>IF(ISBLANK(Governance_Clauses_by_Source!AT236),0,$G236)</f>
        <v>0</v>
      </c>
      <c r="AX236" s="134">
        <f>IF(ISBLANK(Governance_Clauses_by_Source!AU236),0,$G236)</f>
        <v>0</v>
      </c>
      <c r="AY236" s="134">
        <f>IF(ISBLANK(Governance_Clauses_by_Source!AV236),0,$G236)*0.5*1</f>
        <v>0.2857142857142857</v>
      </c>
      <c r="AZ236" s="134">
        <f>IF(ISBLANK(Governance_Clauses_by_Source!AW236),0,$G236)</f>
        <v>0</v>
      </c>
      <c r="BA236" s="134">
        <f>IF(ISBLANK(Governance_Clauses_by_Source!AX236),0,$G236)</f>
        <v>0</v>
      </c>
      <c r="BB236" s="134">
        <f>IF(ISBLANK(Governance_Clauses_by_Source!AY236),0,$G236)</f>
        <v>0</v>
      </c>
      <c r="BC236" s="134">
        <f>IF(ISBLANK(Governance_Clauses_by_Source!AZ236),0,$G236)</f>
        <v>0</v>
      </c>
      <c r="BD236" s="134">
        <f>IF(ISBLANK(Governance_Clauses_by_Source!BA236),0,$G236)</f>
        <v>0</v>
      </c>
      <c r="BE236" s="134">
        <f>IF(ISBLANK(Governance_Clauses_by_Source!BB236),0,$G236)</f>
        <v>0</v>
      </c>
      <c r="BF236" s="134">
        <f>IF(ISBLANK(Governance_Clauses_by_Source!BC236),0,$G236)</f>
        <v>0</v>
      </c>
      <c r="BG236" s="134">
        <f>IF(ISBLANK(Governance_Clauses_by_Source!BD236),0,$G236)</f>
        <v>0</v>
      </c>
      <c r="BH236" s="134">
        <f>IF(ISBLANK(Governance_Clauses_by_Source!BE236),0,$G236)</f>
        <v>0</v>
      </c>
      <c r="BI236" s="134">
        <f>IF(ISBLANK(Governance_Clauses_by_Source!BF236),0,$G236)</f>
        <v>0</v>
      </c>
      <c r="BJ236" s="134">
        <f>IF(ISBLANK(Governance_Clauses_by_Source!BG236),0,$G236)</f>
        <v>0</v>
      </c>
      <c r="BK236" s="134">
        <f>IF(ISBLANK(Governance_Clauses_by_Source!BH236),0,$G236)</f>
        <v>0</v>
      </c>
      <c r="BL236" s="134">
        <f>IF(ISBLANK(Governance_Clauses_by_Source!BI236),0,$G236)</f>
        <v>0</v>
      </c>
      <c r="BM236" s="134">
        <f>IF(ISBLANK(Governance_Clauses_by_Source!BJ236),0,$G236)*2*2</f>
        <v>2.2857142857142856</v>
      </c>
      <c r="BN236" s="134">
        <f>IF(ISBLANK(Governance_Clauses_by_Source!BK236),0,$G236)*2*2</f>
        <v>2.2857142857142856</v>
      </c>
      <c r="BO236" s="134">
        <f>IF(ISBLANK(Governance_Clauses_by_Source!BL236),0,$G236)</f>
        <v>0</v>
      </c>
      <c r="BP236" s="134">
        <f>IF(ISBLANK(Governance_Clauses_by_Source!BM236),0,$G236)</f>
        <v>0</v>
      </c>
      <c r="BQ236" s="134">
        <f>IF(ISBLANK(Governance_Clauses_by_Source!BN236),0,$G236)</f>
        <v>0</v>
      </c>
      <c r="BR236" s="134">
        <f>IF(ISBLANK(Governance_Clauses_by_Source!BO236),0,$G236)</f>
        <v>0</v>
      </c>
      <c r="BS236" s="134">
        <f>IF(ISBLANK(Governance_Clauses_by_Source!BP236),0,$G236)</f>
        <v>0</v>
      </c>
      <c r="BT236" s="134">
        <f>IF(ISBLANK(Governance_Clauses_by_Source!BQ236),0,$G236)</f>
        <v>0</v>
      </c>
      <c r="BU236" s="134">
        <f>IF(ISBLANK(Governance_Clauses_by_Source!BR236),0,$G236)</f>
        <v>0</v>
      </c>
      <c r="BV236" s="134">
        <f>IF(ISBLANK(Governance_Clauses_by_Source!BS236),0,$G236)</f>
        <v>0</v>
      </c>
      <c r="BW236" s="134">
        <f>IF(ISBLANK(Governance_Clauses_by_Source!BT236),0,$G236)</f>
        <v>0</v>
      </c>
      <c r="BX236" s="134">
        <f>IF(ISBLANK(Governance_Clauses_by_Source!BU236),0,$G236)</f>
        <v>0</v>
      </c>
      <c r="BY236" s="134">
        <f>IF(ISBLANK(Governance_Clauses_by_Source!BV236),0,$G236)*0.5*0.5</f>
        <v>0.14285714285714285</v>
      </c>
      <c r="BZ236" s="134">
        <f>IF(ISBLANK(Governance_Clauses_by_Source!BW236),0,$G236)</f>
        <v>0</v>
      </c>
      <c r="CA236" s="134">
        <f>IF(ISBLANK(Governance_Clauses_by_Source!BX236),0,$G236)</f>
        <v>0</v>
      </c>
      <c r="CB236" s="134">
        <f>IF(ISBLANK(Governance_Clauses_by_Source!BY236),0,$G236)</f>
        <v>0</v>
      </c>
      <c r="CC236" s="134">
        <f>IF(ISBLANK(Governance_Clauses_by_Source!BZ236),0,$G236)</f>
        <v>0</v>
      </c>
      <c r="CD236" s="134">
        <f>IF(ISBLANK(Governance_Clauses_by_Source!CA236),0,$G236)</f>
        <v>0</v>
      </c>
      <c r="CE236" s="134">
        <f>IF(ISBLANK(Governance_Clauses_by_Source!CB236),0,$G236)*5*5</f>
        <v>14.285714285714285</v>
      </c>
      <c r="CF236" s="134">
        <f>IF(ISBLANK(Governance_Clauses_by_Source!CC236),0,$G236)</f>
        <v>0</v>
      </c>
      <c r="CG236" s="134">
        <f>IF(ISBLANK(Governance_Clauses_by_Source!CD236),0,$G236)</f>
        <v>0</v>
      </c>
      <c r="CH236" s="134">
        <f>IF(ISBLANK(Governance_Clauses_by_Source!CE236),0,$G236)</f>
        <v>0</v>
      </c>
      <c r="CI236" s="134">
        <f>IF(ISBLANK(Governance_Clauses_by_Source!CF236),0,$G236)</f>
        <v>0</v>
      </c>
      <c r="CJ236" s="134">
        <f>IF(ISBLANK(Governance_Clauses_by_Source!CG236),0,$G236)</f>
        <v>0</v>
      </c>
      <c r="CK236" s="134">
        <f>IF(ISBLANK(Governance_Clauses_by_Source!CH236),0,$G236)</f>
        <v>0</v>
      </c>
      <c r="CL236" s="134">
        <f>IF(ISBLANK(Governance_Clauses_by_Source!CI236),0,$G236)</f>
        <v>0</v>
      </c>
      <c r="CM236" s="134">
        <f>IF(ISBLANK(Governance_Clauses_by_Source!CJ236),0,$G236)</f>
        <v>0</v>
      </c>
      <c r="CN236" s="134">
        <f>IF(ISBLANK(Governance_Clauses_by_Source!CK236),0,$G236)</f>
        <v>0</v>
      </c>
      <c r="CO236" s="134">
        <f>IF(ISBLANK(Governance_Clauses_by_Source!CL236),0,$G236)</f>
        <v>0</v>
      </c>
      <c r="CP236" s="134">
        <f>IF(ISBLANK(Governance_Clauses_by_Source!CM236),0,$G236)</f>
        <v>0</v>
      </c>
      <c r="CQ236" s="151">
        <f>IF(ISBLANK(Governance_Clauses_by_Source!CN236),0,$G236)</f>
        <v>0</v>
      </c>
    </row>
    <row r="237" spans="1:95">
      <c r="A237" s="2" t="s">
        <v>545</v>
      </c>
      <c r="B237" s="2" t="s">
        <v>565</v>
      </c>
      <c r="C237" s="2" t="s">
        <v>353</v>
      </c>
      <c r="D237" s="2" t="s">
        <v>353</v>
      </c>
      <c r="E237" s="2">
        <f t="shared" ref="E237" si="29">COUNTIF(I237:CQ237,"&gt;0.0")</f>
        <v>1</v>
      </c>
      <c r="F237" s="2">
        <v>5</v>
      </c>
      <c r="G237" s="2">
        <f t="shared" ref="G237" si="30">F237/SUM($F$233:$F$240)*4</f>
        <v>0.5714285714285714</v>
      </c>
      <c r="H237" s="3" t="s">
        <v>1515</v>
      </c>
      <c r="I237" s="120">
        <f>IF(ISBLANK(Governance_Clauses_by_Source!F237),0,G237)</f>
        <v>0</v>
      </c>
      <c r="J237" s="134">
        <f>IF(ISBLANK(Governance_Clauses_by_Source!G237),0,$G237)</f>
        <v>0</v>
      </c>
      <c r="K237" s="134">
        <f>IF(ISBLANK(Governance_Clauses_by_Source!H237),0,$G237)</f>
        <v>0</v>
      </c>
      <c r="L237" s="134">
        <f>IF(ISBLANK(Governance_Clauses_by_Source!I237),0,$G237)</f>
        <v>0</v>
      </c>
      <c r="M237" s="134">
        <f>IF(ISBLANK(Governance_Clauses_by_Source!J237),0,$G237)</f>
        <v>0</v>
      </c>
      <c r="N237" s="134">
        <f>IF(ISBLANK(Governance_Clauses_by_Source!K237),0,$G237)</f>
        <v>0</v>
      </c>
      <c r="O237" s="134">
        <f>IF(ISBLANK(Governance_Clauses_by_Source!L237),0,$G237)</f>
        <v>0</v>
      </c>
      <c r="P237" s="134">
        <f>IF(ISBLANK(Governance_Clauses_by_Source!M237),0,$G237)</f>
        <v>0</v>
      </c>
      <c r="Q237" s="134">
        <f>IF(ISBLANK(Governance_Clauses_by_Source!N237),0,$G237)*2*2</f>
        <v>2.2857142857142856</v>
      </c>
      <c r="R237" s="134">
        <f>IF(ISBLANK(Governance_Clauses_by_Source!O237),0,$G237)</f>
        <v>0</v>
      </c>
      <c r="S237" s="134">
        <f>IF(ISBLANK(Governance_Clauses_by_Source!P237),0,$G237)</f>
        <v>0</v>
      </c>
      <c r="T237" s="134">
        <f>IF(ISBLANK(Governance_Clauses_by_Source!Q237),0,$G237)</f>
        <v>0</v>
      </c>
      <c r="U237" s="134">
        <f>IF(ISBLANK(Governance_Clauses_by_Source!R237),0,$G237)</f>
        <v>0</v>
      </c>
      <c r="V237" s="134">
        <f>IF(ISBLANK(Governance_Clauses_by_Source!S237),0,$G237)</f>
        <v>0</v>
      </c>
      <c r="W237" s="134">
        <f>IF(ISBLANK(Governance_Clauses_by_Source!T237),0,$G237)</f>
        <v>0</v>
      </c>
      <c r="X237" s="134">
        <f>IF(ISBLANK(Governance_Clauses_by_Source!U237),0,$G237)</f>
        <v>0</v>
      </c>
      <c r="Y237" s="134">
        <f>IF(ISBLANK(Governance_Clauses_by_Source!V237),0,$G237)</f>
        <v>0</v>
      </c>
      <c r="Z237" s="134">
        <f>IF(ISBLANK(Governance_Clauses_by_Source!W237),0,$G237)</f>
        <v>0</v>
      </c>
      <c r="AA237" s="134">
        <f>IF(ISBLANK(Governance_Clauses_by_Source!X237),0,$G237)</f>
        <v>0</v>
      </c>
      <c r="AB237" s="134">
        <f>IF(ISBLANK(Governance_Clauses_by_Source!Y237),0,$G237)</f>
        <v>0</v>
      </c>
      <c r="AC237" s="134">
        <f>IF(ISBLANK(Governance_Clauses_by_Source!Z237),0,$G237)</f>
        <v>0</v>
      </c>
      <c r="AD237" s="134">
        <f>IF(ISBLANK(Governance_Clauses_by_Source!AA237),0,$G237)</f>
        <v>0</v>
      </c>
      <c r="AE237" s="134">
        <f>IF(ISBLANK(Governance_Clauses_by_Source!AB237),0,$G237)</f>
        <v>0</v>
      </c>
      <c r="AF237" s="134">
        <f>IF(ISBLANK(Governance_Clauses_by_Source!AC237),0,$G237)</f>
        <v>0</v>
      </c>
      <c r="AG237" s="134">
        <f>IF(ISBLANK(Governance_Clauses_by_Source!AD237),0,$G237)</f>
        <v>0</v>
      </c>
      <c r="AH237" s="134">
        <f>IF(ISBLANK(Governance_Clauses_by_Source!AE237),0,$G237)</f>
        <v>0</v>
      </c>
      <c r="AI237" s="134">
        <f>IF(ISBLANK(Governance_Clauses_by_Source!AF237),0,$G237)</f>
        <v>0</v>
      </c>
      <c r="AJ237" s="134">
        <f>IF(ISBLANK(Governance_Clauses_by_Source!AG237),0,$G237)</f>
        <v>0</v>
      </c>
      <c r="AK237" s="134">
        <f>IF(ISBLANK(Governance_Clauses_by_Source!AH237),0,$G237)</f>
        <v>0</v>
      </c>
      <c r="AL237" s="134">
        <f>IF(ISBLANK(Governance_Clauses_by_Source!AI237),0,$G237)</f>
        <v>0</v>
      </c>
      <c r="AM237" s="134">
        <f>IF(ISBLANK(Governance_Clauses_by_Source!AJ237),0,$G237)</f>
        <v>0</v>
      </c>
      <c r="AN237" s="134">
        <f>IF(ISBLANK(Governance_Clauses_by_Source!AK237),0,$G237)</f>
        <v>0</v>
      </c>
      <c r="AO237" s="134">
        <f>IF(ISBLANK(Governance_Clauses_by_Source!AL237),0,$G237)</f>
        <v>0</v>
      </c>
      <c r="AP237" s="134">
        <f>IF(ISBLANK(Governance_Clauses_by_Source!AM237),0,$G237)</f>
        <v>0</v>
      </c>
      <c r="AQ237" s="134">
        <f>IF(ISBLANK(Governance_Clauses_by_Source!AN237),0,$G237)</f>
        <v>0</v>
      </c>
      <c r="AR237" s="134">
        <f>IF(ISBLANK(Governance_Clauses_by_Source!AO237),0,$G237)</f>
        <v>0</v>
      </c>
      <c r="AS237" s="134">
        <f>IF(ISBLANK(Governance_Clauses_by_Source!AP237),0,$G237)</f>
        <v>0</v>
      </c>
      <c r="AT237" s="134">
        <f>IF(ISBLANK(Governance_Clauses_by_Source!AQ237),0,$G237)</f>
        <v>0</v>
      </c>
      <c r="AU237" s="134">
        <f>IF(ISBLANK(Governance_Clauses_by_Source!AR237),0,$G237)</f>
        <v>0</v>
      </c>
      <c r="AV237" s="134">
        <f>IF(ISBLANK(Governance_Clauses_by_Source!AS237),0,$G237)</f>
        <v>0</v>
      </c>
      <c r="AW237" s="134">
        <f>IF(ISBLANK(Governance_Clauses_by_Source!AT237),0,$G237)</f>
        <v>0</v>
      </c>
      <c r="AX237" s="134">
        <f>IF(ISBLANK(Governance_Clauses_by_Source!AU237),0,$G237)</f>
        <v>0</v>
      </c>
      <c r="AY237" s="134">
        <f>IF(ISBLANK(Governance_Clauses_by_Source!AV237),0,$G237)</f>
        <v>0</v>
      </c>
      <c r="AZ237" s="134">
        <f>IF(ISBLANK(Governance_Clauses_by_Source!AW237),0,$G237)</f>
        <v>0</v>
      </c>
      <c r="BA237" s="134">
        <f>IF(ISBLANK(Governance_Clauses_by_Source!AX237),0,$G237)</f>
        <v>0</v>
      </c>
      <c r="BB237" s="134">
        <f>IF(ISBLANK(Governance_Clauses_by_Source!AY237),0,$G237)</f>
        <v>0</v>
      </c>
      <c r="BC237" s="134">
        <f>IF(ISBLANK(Governance_Clauses_by_Source!AZ237),0,$G237)</f>
        <v>0</v>
      </c>
      <c r="BD237" s="134">
        <f>IF(ISBLANK(Governance_Clauses_by_Source!BA237),0,$G237)</f>
        <v>0</v>
      </c>
      <c r="BE237" s="134">
        <f>IF(ISBLANK(Governance_Clauses_by_Source!BB237),0,$G237)</f>
        <v>0</v>
      </c>
      <c r="BF237" s="134">
        <f>IF(ISBLANK(Governance_Clauses_by_Source!BC237),0,$G237)</f>
        <v>0</v>
      </c>
      <c r="BG237" s="134">
        <f>IF(ISBLANK(Governance_Clauses_by_Source!BD237),0,$G237)</f>
        <v>0</v>
      </c>
      <c r="BH237" s="134">
        <f>IF(ISBLANK(Governance_Clauses_by_Source!BE237),0,$G237)</f>
        <v>0</v>
      </c>
      <c r="BI237" s="134">
        <f>IF(ISBLANK(Governance_Clauses_by_Source!BF237),0,$G237)</f>
        <v>0</v>
      </c>
      <c r="BJ237" s="134">
        <f>IF(ISBLANK(Governance_Clauses_by_Source!BG237),0,$G237)</f>
        <v>0</v>
      </c>
      <c r="BK237" s="134">
        <f>IF(ISBLANK(Governance_Clauses_by_Source!BH237),0,$G237)</f>
        <v>0</v>
      </c>
      <c r="BL237" s="134">
        <f>IF(ISBLANK(Governance_Clauses_by_Source!BI237),0,$G237)</f>
        <v>0</v>
      </c>
      <c r="BM237" s="134">
        <f>IF(ISBLANK(Governance_Clauses_by_Source!BJ237),0,$G237)</f>
        <v>0</v>
      </c>
      <c r="BN237" s="134">
        <f>IF(ISBLANK(Governance_Clauses_by_Source!BK237),0,$G237)</f>
        <v>0</v>
      </c>
      <c r="BO237" s="134">
        <f>IF(ISBLANK(Governance_Clauses_by_Source!BL237),0,$G237)</f>
        <v>0</v>
      </c>
      <c r="BP237" s="134">
        <f>IF(ISBLANK(Governance_Clauses_by_Source!BM237),0,$G237)</f>
        <v>0</v>
      </c>
      <c r="BQ237" s="134">
        <f>IF(ISBLANK(Governance_Clauses_by_Source!BN237),0,$G237)</f>
        <v>0</v>
      </c>
      <c r="BR237" s="134">
        <f>IF(ISBLANK(Governance_Clauses_by_Source!BO237),0,$G237)</f>
        <v>0</v>
      </c>
      <c r="BS237" s="134">
        <f>IF(ISBLANK(Governance_Clauses_by_Source!BP237),0,$G237)</f>
        <v>0</v>
      </c>
      <c r="BT237" s="134">
        <f>IF(ISBLANK(Governance_Clauses_by_Source!BQ237),0,$G237)</f>
        <v>0</v>
      </c>
      <c r="BU237" s="134">
        <f>IF(ISBLANK(Governance_Clauses_by_Source!BR237),0,$G237)</f>
        <v>0</v>
      </c>
      <c r="BV237" s="134">
        <f>IF(ISBLANK(Governance_Clauses_by_Source!BS237),0,$G237)</f>
        <v>0</v>
      </c>
      <c r="BW237" s="134">
        <f>IF(ISBLANK(Governance_Clauses_by_Source!BT237),0,$G237)</f>
        <v>0</v>
      </c>
      <c r="BX237" s="134">
        <f>IF(ISBLANK(Governance_Clauses_by_Source!BU237),0,$G237)</f>
        <v>0</v>
      </c>
      <c r="BY237" s="134">
        <f>IF(ISBLANK(Governance_Clauses_by_Source!BV237),0,$G237)</f>
        <v>0</v>
      </c>
      <c r="BZ237" s="134">
        <f>IF(ISBLANK(Governance_Clauses_by_Source!BW237),0,$G237)</f>
        <v>0</v>
      </c>
      <c r="CA237" s="134">
        <f>IF(ISBLANK(Governance_Clauses_by_Source!BX237),0,$G237)</f>
        <v>0</v>
      </c>
      <c r="CB237" s="134">
        <f>IF(ISBLANK(Governance_Clauses_by_Source!BY237),0,$G237)</f>
        <v>0</v>
      </c>
      <c r="CC237" s="134">
        <f>IF(ISBLANK(Governance_Clauses_by_Source!BZ237),0,$G237)</f>
        <v>0</v>
      </c>
      <c r="CD237" s="134">
        <f>IF(ISBLANK(Governance_Clauses_by_Source!CA237),0,$G237)</f>
        <v>0</v>
      </c>
      <c r="CE237" s="134">
        <f>IF(ISBLANK(Governance_Clauses_by_Source!CB237),0,$G237)</f>
        <v>0</v>
      </c>
      <c r="CF237" s="134">
        <f>IF(ISBLANK(Governance_Clauses_by_Source!CC237),0,$G237)</f>
        <v>0</v>
      </c>
      <c r="CG237" s="134">
        <f>IF(ISBLANK(Governance_Clauses_by_Source!CD237),0,$G237)</f>
        <v>0</v>
      </c>
      <c r="CH237" s="134">
        <f>IF(ISBLANK(Governance_Clauses_by_Source!CE237),0,$G237)</f>
        <v>0</v>
      </c>
      <c r="CI237" s="134">
        <f>IF(ISBLANK(Governance_Clauses_by_Source!CF237),0,$G237)</f>
        <v>0</v>
      </c>
      <c r="CJ237" s="134">
        <f>IF(ISBLANK(Governance_Clauses_by_Source!CG237),0,$G237)</f>
        <v>0</v>
      </c>
      <c r="CK237" s="134">
        <f>IF(ISBLANK(Governance_Clauses_by_Source!CH237),0,$G237)</f>
        <v>0</v>
      </c>
      <c r="CL237" s="134">
        <f>IF(ISBLANK(Governance_Clauses_by_Source!CI237),0,$G237)</f>
        <v>0</v>
      </c>
      <c r="CM237" s="134">
        <f>IF(ISBLANK(Governance_Clauses_by_Source!CJ237),0,$G237)</f>
        <v>0</v>
      </c>
      <c r="CN237" s="134">
        <f>IF(ISBLANK(Governance_Clauses_by_Source!CK237),0,$G237)</f>
        <v>0</v>
      </c>
      <c r="CO237" s="134">
        <f>IF(ISBLANK(Governance_Clauses_by_Source!CL237),0,$G237)</f>
        <v>0</v>
      </c>
      <c r="CP237" s="134">
        <f>IF(ISBLANK(Governance_Clauses_by_Source!CM237),0,$G237)</f>
        <v>0</v>
      </c>
      <c r="CQ237" s="151">
        <f>IF(ISBLANK(Governance_Clauses_by_Source!CN237),0,$G237)</f>
        <v>0</v>
      </c>
    </row>
    <row r="238" spans="1:95">
      <c r="A238" s="2" t="s">
        <v>545</v>
      </c>
      <c r="B238" s="2" t="s">
        <v>565</v>
      </c>
      <c r="C238" s="2" t="s">
        <v>353</v>
      </c>
      <c r="D238" s="2" t="s">
        <v>353</v>
      </c>
      <c r="E238" s="2">
        <f t="shared" si="21"/>
        <v>1</v>
      </c>
      <c r="F238" s="2">
        <v>4</v>
      </c>
      <c r="G238" s="2">
        <f t="shared" si="28"/>
        <v>0.45714285714285713</v>
      </c>
      <c r="H238" s="3" t="s">
        <v>581</v>
      </c>
      <c r="I238" s="120">
        <f>IF(ISBLANK(Governance_Clauses_by_Source!F238),0,G238)</f>
        <v>0</v>
      </c>
      <c r="J238" s="134">
        <f>IF(ISBLANK(Governance_Clauses_by_Source!G238),0,$G238)</f>
        <v>0</v>
      </c>
      <c r="K238" s="134">
        <f>IF(ISBLANK(Governance_Clauses_by_Source!H238),0,$G238)</f>
        <v>0</v>
      </c>
      <c r="L238" s="134">
        <f>IF(ISBLANK(Governance_Clauses_by_Source!I238),0,$G238)</f>
        <v>0</v>
      </c>
      <c r="M238" s="134">
        <f>IF(ISBLANK(Governance_Clauses_by_Source!J238),0,$G238)</f>
        <v>0</v>
      </c>
      <c r="N238" s="134">
        <f>IF(ISBLANK(Governance_Clauses_by_Source!K238),0,$G238)</f>
        <v>0</v>
      </c>
      <c r="O238" s="134">
        <f>IF(ISBLANK(Governance_Clauses_by_Source!L238),0,$G238)</f>
        <v>0</v>
      </c>
      <c r="P238" s="134">
        <f>IF(ISBLANK(Governance_Clauses_by_Source!M238),0,$G238)</f>
        <v>0</v>
      </c>
      <c r="Q238" s="134">
        <f>IF(ISBLANK(Governance_Clauses_by_Source!N238),0,$G238)*1*1.01</f>
        <v>0.46171428571428569</v>
      </c>
      <c r="R238" s="134">
        <f>IF(ISBLANK(Governance_Clauses_by_Source!O238),0,$G238)</f>
        <v>0</v>
      </c>
      <c r="S238" s="134">
        <f>IF(ISBLANK(Governance_Clauses_by_Source!P238),0,$G238)</f>
        <v>0</v>
      </c>
      <c r="T238" s="134">
        <f>IF(ISBLANK(Governance_Clauses_by_Source!Q238),0,$G238)</f>
        <v>0</v>
      </c>
      <c r="U238" s="134">
        <f>IF(ISBLANK(Governance_Clauses_by_Source!R238),0,$G238)</f>
        <v>0</v>
      </c>
      <c r="V238" s="134">
        <f>IF(ISBLANK(Governance_Clauses_by_Source!S238),0,$G238)</f>
        <v>0</v>
      </c>
      <c r="W238" s="134">
        <f>IF(ISBLANK(Governance_Clauses_by_Source!T238),0,$G238)</f>
        <v>0</v>
      </c>
      <c r="X238" s="134">
        <f>IF(ISBLANK(Governance_Clauses_by_Source!U238),0,$G238)</f>
        <v>0</v>
      </c>
      <c r="Y238" s="134">
        <f>IF(ISBLANK(Governance_Clauses_by_Source!V238),0,$G238)</f>
        <v>0</v>
      </c>
      <c r="Z238" s="134">
        <f>IF(ISBLANK(Governance_Clauses_by_Source!W238),0,$G238)</f>
        <v>0</v>
      </c>
      <c r="AA238" s="134">
        <f>IF(ISBLANK(Governance_Clauses_by_Source!X238),0,$G238)</f>
        <v>0</v>
      </c>
      <c r="AB238" s="134">
        <f>IF(ISBLANK(Governance_Clauses_by_Source!Y238),0,$G238)</f>
        <v>0</v>
      </c>
      <c r="AC238" s="134">
        <f>IF(ISBLANK(Governance_Clauses_by_Source!Z238),0,$G238)</f>
        <v>0</v>
      </c>
      <c r="AD238" s="134">
        <f>IF(ISBLANK(Governance_Clauses_by_Source!AA238),0,$G238)</f>
        <v>0</v>
      </c>
      <c r="AE238" s="134">
        <f>IF(ISBLANK(Governance_Clauses_by_Source!AB238),0,$G238)</f>
        <v>0</v>
      </c>
      <c r="AF238" s="134">
        <f>IF(ISBLANK(Governance_Clauses_by_Source!AC238),0,$G238)</f>
        <v>0</v>
      </c>
      <c r="AG238" s="134">
        <f>IF(ISBLANK(Governance_Clauses_by_Source!AD238),0,$G238)</f>
        <v>0</v>
      </c>
      <c r="AH238" s="134">
        <f>IF(ISBLANK(Governance_Clauses_by_Source!AE238),0,$G238)</f>
        <v>0</v>
      </c>
      <c r="AI238" s="134">
        <f>IF(ISBLANK(Governance_Clauses_by_Source!AF238),0,$G238)</f>
        <v>0</v>
      </c>
      <c r="AJ238" s="134">
        <f>IF(ISBLANK(Governance_Clauses_by_Source!AG238),0,$G238)</f>
        <v>0</v>
      </c>
      <c r="AK238" s="134">
        <f>IF(ISBLANK(Governance_Clauses_by_Source!AH238),0,$G238)</f>
        <v>0</v>
      </c>
      <c r="AL238" s="134">
        <f>IF(ISBLANK(Governance_Clauses_by_Source!AI238),0,$G238)</f>
        <v>0</v>
      </c>
      <c r="AM238" s="134">
        <f>IF(ISBLANK(Governance_Clauses_by_Source!AJ238),0,$G238)</f>
        <v>0</v>
      </c>
      <c r="AN238" s="134">
        <f>IF(ISBLANK(Governance_Clauses_by_Source!AK238),0,$G238)</f>
        <v>0</v>
      </c>
      <c r="AO238" s="134">
        <f>IF(ISBLANK(Governance_Clauses_by_Source!AL238),0,$G238)</f>
        <v>0</v>
      </c>
      <c r="AP238" s="134">
        <f>IF(ISBLANK(Governance_Clauses_by_Source!AM238),0,$G238)</f>
        <v>0</v>
      </c>
      <c r="AQ238" s="134">
        <f>IF(ISBLANK(Governance_Clauses_by_Source!AN238),0,$G238)</f>
        <v>0</v>
      </c>
      <c r="AR238" s="134">
        <f>IF(ISBLANK(Governance_Clauses_by_Source!AO238),0,$G238)</f>
        <v>0</v>
      </c>
      <c r="AS238" s="134">
        <f>IF(ISBLANK(Governance_Clauses_by_Source!AP238),0,$G238)</f>
        <v>0</v>
      </c>
      <c r="AT238" s="134">
        <f>IF(ISBLANK(Governance_Clauses_by_Source!AQ238),0,$G238)</f>
        <v>0</v>
      </c>
      <c r="AU238" s="134">
        <f>IF(ISBLANK(Governance_Clauses_by_Source!AR238),0,$G238)</f>
        <v>0</v>
      </c>
      <c r="AV238" s="134">
        <f>IF(ISBLANK(Governance_Clauses_by_Source!AS238),0,$G238)</f>
        <v>0</v>
      </c>
      <c r="AW238" s="134">
        <f>IF(ISBLANK(Governance_Clauses_by_Source!AT238),0,$G238)</f>
        <v>0</v>
      </c>
      <c r="AX238" s="134">
        <f>IF(ISBLANK(Governance_Clauses_by_Source!AU238),0,$G238)</f>
        <v>0</v>
      </c>
      <c r="AY238" s="134">
        <f>IF(ISBLANK(Governance_Clauses_by_Source!AV238),0,$G238)</f>
        <v>0</v>
      </c>
      <c r="AZ238" s="134">
        <f>IF(ISBLANK(Governance_Clauses_by_Source!AW238),0,$G238)</f>
        <v>0</v>
      </c>
      <c r="BA238" s="134">
        <f>IF(ISBLANK(Governance_Clauses_by_Source!AX238),0,$G238)</f>
        <v>0</v>
      </c>
      <c r="BB238" s="134">
        <f>IF(ISBLANK(Governance_Clauses_by_Source!AY238),0,$G238)</f>
        <v>0</v>
      </c>
      <c r="BC238" s="134">
        <f>IF(ISBLANK(Governance_Clauses_by_Source!AZ238),0,$G238)</f>
        <v>0</v>
      </c>
      <c r="BD238" s="134">
        <f>IF(ISBLANK(Governance_Clauses_by_Source!BA238),0,$G238)</f>
        <v>0</v>
      </c>
      <c r="BE238" s="134">
        <f>IF(ISBLANK(Governance_Clauses_by_Source!BB238),0,$G238)</f>
        <v>0</v>
      </c>
      <c r="BF238" s="134">
        <f>IF(ISBLANK(Governance_Clauses_by_Source!BC238),0,$G238)</f>
        <v>0</v>
      </c>
      <c r="BG238" s="134">
        <f>IF(ISBLANK(Governance_Clauses_by_Source!BD238),0,$G238)</f>
        <v>0</v>
      </c>
      <c r="BH238" s="134">
        <f>IF(ISBLANK(Governance_Clauses_by_Source!BE238),0,$G238)</f>
        <v>0</v>
      </c>
      <c r="BI238" s="134">
        <f>IF(ISBLANK(Governance_Clauses_by_Source!BF238),0,$G238)</f>
        <v>0</v>
      </c>
      <c r="BJ238" s="134">
        <f>IF(ISBLANK(Governance_Clauses_by_Source!BG238),0,$G238)</f>
        <v>0</v>
      </c>
      <c r="BK238" s="134">
        <f>IF(ISBLANK(Governance_Clauses_by_Source!BH238),0,$G238)</f>
        <v>0</v>
      </c>
      <c r="BL238" s="134">
        <f>IF(ISBLANK(Governance_Clauses_by_Source!BI238),0,$G238)</f>
        <v>0</v>
      </c>
      <c r="BM238" s="134">
        <f>IF(ISBLANK(Governance_Clauses_by_Source!BJ238),0,$G238)</f>
        <v>0</v>
      </c>
      <c r="BN238" s="134">
        <f>IF(ISBLANK(Governance_Clauses_by_Source!BK238),0,$G238)</f>
        <v>0</v>
      </c>
      <c r="BO238" s="134">
        <f>IF(ISBLANK(Governance_Clauses_by_Source!BL238),0,$G238)</f>
        <v>0</v>
      </c>
      <c r="BP238" s="134">
        <f>IF(ISBLANK(Governance_Clauses_by_Source!BM238),0,$G238)</f>
        <v>0</v>
      </c>
      <c r="BQ238" s="134">
        <f>IF(ISBLANK(Governance_Clauses_by_Source!BN238),0,$G238)</f>
        <v>0</v>
      </c>
      <c r="BR238" s="134">
        <f>IF(ISBLANK(Governance_Clauses_by_Source!BO238),0,$G238)</f>
        <v>0</v>
      </c>
      <c r="BS238" s="134">
        <f>IF(ISBLANK(Governance_Clauses_by_Source!BP238),0,$G238)</f>
        <v>0</v>
      </c>
      <c r="BT238" s="134">
        <f>IF(ISBLANK(Governance_Clauses_by_Source!BQ238),0,$G238)</f>
        <v>0</v>
      </c>
      <c r="BU238" s="134">
        <f>IF(ISBLANK(Governance_Clauses_by_Source!BR238),0,$G238)</f>
        <v>0</v>
      </c>
      <c r="BV238" s="134">
        <f>IF(ISBLANK(Governance_Clauses_by_Source!BS238),0,$G238)</f>
        <v>0</v>
      </c>
      <c r="BW238" s="134">
        <f>IF(ISBLANK(Governance_Clauses_by_Source!BT238),0,$G238)</f>
        <v>0</v>
      </c>
      <c r="BX238" s="134">
        <f>IF(ISBLANK(Governance_Clauses_by_Source!BU238),0,$G238)</f>
        <v>0</v>
      </c>
      <c r="BY238" s="134">
        <f>IF(ISBLANK(Governance_Clauses_by_Source!BV238),0,$G238)</f>
        <v>0</v>
      </c>
      <c r="BZ238" s="134">
        <f>IF(ISBLANK(Governance_Clauses_by_Source!BW238),0,$G238)</f>
        <v>0</v>
      </c>
      <c r="CA238" s="134">
        <f>IF(ISBLANK(Governance_Clauses_by_Source!BX238),0,$G238)</f>
        <v>0</v>
      </c>
      <c r="CB238" s="134">
        <f>IF(ISBLANK(Governance_Clauses_by_Source!BY238),0,$G238)</f>
        <v>0</v>
      </c>
      <c r="CC238" s="134">
        <f>IF(ISBLANK(Governance_Clauses_by_Source!BZ238),0,$G238)</f>
        <v>0</v>
      </c>
      <c r="CD238" s="134">
        <f>IF(ISBLANK(Governance_Clauses_by_Source!CA238),0,$G238)</f>
        <v>0</v>
      </c>
      <c r="CE238" s="134">
        <f>IF(ISBLANK(Governance_Clauses_by_Source!CB238),0,$G238)</f>
        <v>0</v>
      </c>
      <c r="CF238" s="134">
        <f>IF(ISBLANK(Governance_Clauses_by_Source!CC238),0,$G238)</f>
        <v>0</v>
      </c>
      <c r="CG238" s="134">
        <f>IF(ISBLANK(Governance_Clauses_by_Source!CD238),0,$G238)</f>
        <v>0</v>
      </c>
      <c r="CH238" s="134">
        <f>IF(ISBLANK(Governance_Clauses_by_Source!CE238),0,$G238)</f>
        <v>0</v>
      </c>
      <c r="CI238" s="134">
        <f>IF(ISBLANK(Governance_Clauses_by_Source!CF238),0,$G238)</f>
        <v>0</v>
      </c>
      <c r="CJ238" s="134">
        <f>IF(ISBLANK(Governance_Clauses_by_Source!CG238),0,$G238)</f>
        <v>0</v>
      </c>
      <c r="CK238" s="134">
        <f>IF(ISBLANK(Governance_Clauses_by_Source!CH238),0,$G238)</f>
        <v>0</v>
      </c>
      <c r="CL238" s="134">
        <f>IF(ISBLANK(Governance_Clauses_by_Source!CI238),0,$G238)</f>
        <v>0</v>
      </c>
      <c r="CM238" s="134">
        <f>IF(ISBLANK(Governance_Clauses_by_Source!CJ238),0,$G238)</f>
        <v>0</v>
      </c>
      <c r="CN238" s="134">
        <f>IF(ISBLANK(Governance_Clauses_by_Source!CK238),0,$G238)</f>
        <v>0</v>
      </c>
      <c r="CO238" s="134">
        <f>IF(ISBLANK(Governance_Clauses_by_Source!CL238),0,$G238)</f>
        <v>0</v>
      </c>
      <c r="CP238" s="134">
        <f>IF(ISBLANK(Governance_Clauses_by_Source!CM238),0,$G238)</f>
        <v>0</v>
      </c>
      <c r="CQ238" s="151">
        <f>IF(ISBLANK(Governance_Clauses_by_Source!CN238),0,$G238)</f>
        <v>0</v>
      </c>
    </row>
    <row r="239" spans="1:95">
      <c r="A239" s="2" t="s">
        <v>545</v>
      </c>
      <c r="B239" s="2" t="s">
        <v>566</v>
      </c>
      <c r="C239" s="2" t="s">
        <v>607</v>
      </c>
      <c r="D239" s="2" t="s">
        <v>618</v>
      </c>
      <c r="E239" s="2">
        <f t="shared" si="21"/>
        <v>7</v>
      </c>
      <c r="F239" s="2">
        <v>5</v>
      </c>
      <c r="G239" s="2">
        <f t="shared" si="28"/>
        <v>0.5714285714285714</v>
      </c>
      <c r="H239" s="3" t="s">
        <v>1466</v>
      </c>
      <c r="I239" s="120">
        <f>IF(ISBLANK(Governance_Clauses_by_Source!F239),0,G239)</f>
        <v>0</v>
      </c>
      <c r="J239" s="134">
        <f>IF(ISBLANK(Governance_Clauses_by_Source!G239),0,$G239)</f>
        <v>0</v>
      </c>
      <c r="K239" s="134">
        <f>IF(ISBLANK(Governance_Clauses_by_Source!H239),0,$G239)</f>
        <v>0</v>
      </c>
      <c r="L239" s="134">
        <f>IF(ISBLANK(Governance_Clauses_by_Source!I239),0,$G239)</f>
        <v>0</v>
      </c>
      <c r="M239" s="134">
        <f>IF(ISBLANK(Governance_Clauses_by_Source!J239),0,$G239)</f>
        <v>0</v>
      </c>
      <c r="N239" s="134">
        <f>IF(ISBLANK(Governance_Clauses_by_Source!K239),0,$G239)</f>
        <v>0</v>
      </c>
      <c r="O239" s="134">
        <f>IF(ISBLANK(Governance_Clauses_by_Source!L239),0,$G239)</f>
        <v>0</v>
      </c>
      <c r="P239" s="134">
        <f>IF(ISBLANK(Governance_Clauses_by_Source!M239),0,$G239)</f>
        <v>0</v>
      </c>
      <c r="Q239" s="134">
        <f>IF(ISBLANK(Governance_Clauses_by_Source!N239),0,$G239)*2*1.5</f>
        <v>1.7142857142857142</v>
      </c>
      <c r="R239" s="134">
        <f>IF(ISBLANK(Governance_Clauses_by_Source!O239),0,$G239)</f>
        <v>0</v>
      </c>
      <c r="S239" s="134">
        <f>IF(ISBLANK(Governance_Clauses_by_Source!P239),0,$G239)</f>
        <v>0</v>
      </c>
      <c r="T239" s="134">
        <f>IF(ISBLANK(Governance_Clauses_by_Source!Q239),0,$G239)</f>
        <v>0</v>
      </c>
      <c r="U239" s="134">
        <f>IF(ISBLANK(Governance_Clauses_by_Source!R239),0,$G239)</f>
        <v>0</v>
      </c>
      <c r="V239" s="134">
        <f>IF(ISBLANK(Governance_Clauses_by_Source!S239),0,$G239)</f>
        <v>0</v>
      </c>
      <c r="W239" s="134">
        <f>IF(ISBLANK(Governance_Clauses_by_Source!T239),0,$G239)</f>
        <v>0</v>
      </c>
      <c r="X239" s="134">
        <f>IF(ISBLANK(Governance_Clauses_by_Source!U239),0,$G239)</f>
        <v>0</v>
      </c>
      <c r="Y239" s="134">
        <f>IF(ISBLANK(Governance_Clauses_by_Source!V239),0,$G239)</f>
        <v>0</v>
      </c>
      <c r="Z239" s="134">
        <f>IF(ISBLANK(Governance_Clauses_by_Source!W239),0,$G239)</f>
        <v>0</v>
      </c>
      <c r="AA239" s="134">
        <f>IF(ISBLANK(Governance_Clauses_by_Source!X239),0,$G239)</f>
        <v>0</v>
      </c>
      <c r="AB239" s="134">
        <f>IF(ISBLANK(Governance_Clauses_by_Source!Y239),0,$G239)</f>
        <v>0</v>
      </c>
      <c r="AC239" s="134">
        <f>IF(ISBLANK(Governance_Clauses_by_Source!Z239),0,$G239)</f>
        <v>0</v>
      </c>
      <c r="AD239" s="134">
        <f>IF(ISBLANK(Governance_Clauses_by_Source!AA239),0,$G239)</f>
        <v>0</v>
      </c>
      <c r="AE239" s="134">
        <f>IF(ISBLANK(Governance_Clauses_by_Source!AB239),0,$G239)</f>
        <v>0</v>
      </c>
      <c r="AF239" s="134">
        <f>IF(ISBLANK(Governance_Clauses_by_Source!AC239),0,$G239)</f>
        <v>0</v>
      </c>
      <c r="AG239" s="134">
        <f>IF(ISBLANK(Governance_Clauses_by_Source!AD239),0,$G239)</f>
        <v>0</v>
      </c>
      <c r="AH239" s="134">
        <f>IF(ISBLANK(Governance_Clauses_by_Source!AE239),0,$G239)</f>
        <v>0</v>
      </c>
      <c r="AI239" s="134">
        <f>IF(ISBLANK(Governance_Clauses_by_Source!AF239),0,$G239)</f>
        <v>0</v>
      </c>
      <c r="AJ239" s="134">
        <f>IF(ISBLANK(Governance_Clauses_by_Source!AG239),0,$G239)</f>
        <v>0</v>
      </c>
      <c r="AK239" s="134">
        <f>IF(ISBLANK(Governance_Clauses_by_Source!AH239),0,$G239)</f>
        <v>0</v>
      </c>
      <c r="AL239" s="134">
        <f>IF(ISBLANK(Governance_Clauses_by_Source!AI239),0,$G239)</f>
        <v>0</v>
      </c>
      <c r="AM239" s="134">
        <f>IF(ISBLANK(Governance_Clauses_by_Source!AJ239),0,$G239)</f>
        <v>0</v>
      </c>
      <c r="AN239" s="134">
        <f>IF(ISBLANK(Governance_Clauses_by_Source!AK239),0,$G239)</f>
        <v>0</v>
      </c>
      <c r="AO239" s="134">
        <f>IF(ISBLANK(Governance_Clauses_by_Source!AL239),0,$G239)</f>
        <v>0</v>
      </c>
      <c r="AP239" s="134">
        <f>IF(ISBLANK(Governance_Clauses_by_Source!AM239),0,$G239)</f>
        <v>0</v>
      </c>
      <c r="AQ239" s="134">
        <f>IF(ISBLANK(Governance_Clauses_by_Source!AN239),0,$G239)</f>
        <v>0</v>
      </c>
      <c r="AR239" s="134">
        <f>IF(ISBLANK(Governance_Clauses_by_Source!AO239),0,$G239)</f>
        <v>0</v>
      </c>
      <c r="AS239" s="134">
        <f>IF(ISBLANK(Governance_Clauses_by_Source!AP239),0,$G239)</f>
        <v>0</v>
      </c>
      <c r="AT239" s="134">
        <f>IF(ISBLANK(Governance_Clauses_by_Source!AQ239),0,$G239)</f>
        <v>0</v>
      </c>
      <c r="AU239" s="134">
        <f>IF(ISBLANK(Governance_Clauses_by_Source!AR239),0,$G239)</f>
        <v>0</v>
      </c>
      <c r="AV239" s="134">
        <f>IF(ISBLANK(Governance_Clauses_by_Source!AS239),0,$G239)</f>
        <v>0</v>
      </c>
      <c r="AW239" s="134">
        <f>IF(ISBLANK(Governance_Clauses_by_Source!AT239),0,$G239)</f>
        <v>0</v>
      </c>
      <c r="AX239" s="134">
        <f>IF(ISBLANK(Governance_Clauses_by_Source!AU239),0,$G239)</f>
        <v>0</v>
      </c>
      <c r="AY239" s="134">
        <f>IF(ISBLANK(Governance_Clauses_by_Source!AV239),0,$G239)</f>
        <v>0</v>
      </c>
      <c r="AZ239" s="134">
        <f>IF(ISBLANK(Governance_Clauses_by_Source!AW239),0,$G239)</f>
        <v>0</v>
      </c>
      <c r="BA239" s="134">
        <f>IF(ISBLANK(Governance_Clauses_by_Source!AX239),0,$G239)</f>
        <v>0</v>
      </c>
      <c r="BB239" s="134">
        <f>IF(ISBLANK(Governance_Clauses_by_Source!AY239),0,$G239)</f>
        <v>0</v>
      </c>
      <c r="BC239" s="134">
        <f>IF(ISBLANK(Governance_Clauses_by_Source!AZ239),0,$G239)</f>
        <v>0</v>
      </c>
      <c r="BD239" s="134">
        <f>IF(ISBLANK(Governance_Clauses_by_Source!BA239),0,$G239)</f>
        <v>0</v>
      </c>
      <c r="BE239" s="134">
        <f>IF(ISBLANK(Governance_Clauses_by_Source!BB239),0,$G239)</f>
        <v>0</v>
      </c>
      <c r="BF239" s="134">
        <f>IF(ISBLANK(Governance_Clauses_by_Source!BC239),0,$G239)</f>
        <v>0</v>
      </c>
      <c r="BG239" s="134">
        <f>IF(ISBLANK(Governance_Clauses_by_Source!BD239),0,$G239)</f>
        <v>0</v>
      </c>
      <c r="BH239" s="134">
        <f>IF(ISBLANK(Governance_Clauses_by_Source!BE239),0,$G239)*3*4</f>
        <v>6.8571428571428568</v>
      </c>
      <c r="BI239" s="134">
        <f>IF(ISBLANK(Governance_Clauses_by_Source!BF239),0,$G239)</f>
        <v>0</v>
      </c>
      <c r="BJ239" s="134">
        <f>IF(ISBLANK(Governance_Clauses_by_Source!BG239),0,$G239)</f>
        <v>0</v>
      </c>
      <c r="BK239" s="134">
        <f>IF(ISBLANK(Governance_Clauses_by_Source!BH239),0,$G239)</f>
        <v>0</v>
      </c>
      <c r="BL239" s="134">
        <f>IF(ISBLANK(Governance_Clauses_by_Source!BI239),0,$G239)</f>
        <v>0</v>
      </c>
      <c r="BM239" s="134">
        <f>IF(ISBLANK(Governance_Clauses_by_Source!BJ239),0,$G239)</f>
        <v>0</v>
      </c>
      <c r="BN239" s="134">
        <f>IF(ISBLANK(Governance_Clauses_by_Source!BK239),0,$G239)*2*2</f>
        <v>2.2857142857142856</v>
      </c>
      <c r="BO239" s="134">
        <f>IF(ISBLANK(Governance_Clauses_by_Source!BL239),0,$G239)</f>
        <v>0</v>
      </c>
      <c r="BP239" s="134">
        <f>IF(ISBLANK(Governance_Clauses_by_Source!BM239),0,$G239)</f>
        <v>0</v>
      </c>
      <c r="BQ239" s="134">
        <f>IF(ISBLANK(Governance_Clauses_by_Source!BN239),0,$G239)</f>
        <v>0</v>
      </c>
      <c r="BR239" s="134">
        <f>IF(ISBLANK(Governance_Clauses_by_Source!BO239),0,$G239)</f>
        <v>0</v>
      </c>
      <c r="BS239" s="134">
        <f>IF(ISBLANK(Governance_Clauses_by_Source!BP239),0,$G239)</f>
        <v>0</v>
      </c>
      <c r="BT239" s="134">
        <f>IF(ISBLANK(Governance_Clauses_by_Source!BQ239),0,$G239)</f>
        <v>0</v>
      </c>
      <c r="BU239" s="134">
        <f>IF(ISBLANK(Governance_Clauses_by_Source!BR239),0,$G239)</f>
        <v>0</v>
      </c>
      <c r="BV239" s="134">
        <f>IF(ISBLANK(Governance_Clauses_by_Source!BS239),0,$G239)</f>
        <v>0</v>
      </c>
      <c r="BW239" s="134">
        <f>IF(ISBLANK(Governance_Clauses_by_Source!BT239),0,$G239)</f>
        <v>0</v>
      </c>
      <c r="BX239" s="134">
        <f>IF(ISBLANK(Governance_Clauses_by_Source!BU239),0,$G239)</f>
        <v>0</v>
      </c>
      <c r="BY239" s="134">
        <f>IF(ISBLANK(Governance_Clauses_by_Source!BV239),0,$G239)*0.5*0.5</f>
        <v>0.14285714285714285</v>
      </c>
      <c r="BZ239" s="134">
        <f>IF(ISBLANK(Governance_Clauses_by_Source!BW239),0,$G239)</f>
        <v>0</v>
      </c>
      <c r="CA239" s="134">
        <f>IF(ISBLANK(Governance_Clauses_by_Source!BX239),0,$G239)</f>
        <v>0</v>
      </c>
      <c r="CB239" s="134">
        <f>IF(ISBLANK(Governance_Clauses_by_Source!BY239),0,$G239)*3*3</f>
        <v>5.1428571428571423</v>
      </c>
      <c r="CC239" s="134">
        <f>IF(ISBLANK(Governance_Clauses_by_Source!BZ239),0,$G239)*3*3</f>
        <v>5.1428571428571423</v>
      </c>
      <c r="CD239" s="134">
        <f>IF(ISBLANK(Governance_Clauses_by_Source!CA239),0,$G239)</f>
        <v>0</v>
      </c>
      <c r="CE239" s="134">
        <f>IF(ISBLANK(Governance_Clauses_by_Source!CB239),0,$G239)*4*4</f>
        <v>9.1428571428571423</v>
      </c>
      <c r="CF239" s="134">
        <f>IF(ISBLANK(Governance_Clauses_by_Source!CC239),0,$G239)</f>
        <v>0</v>
      </c>
      <c r="CG239" s="134">
        <f>IF(ISBLANK(Governance_Clauses_by_Source!CD239),0,$G239)</f>
        <v>0</v>
      </c>
      <c r="CH239" s="134">
        <f>IF(ISBLANK(Governance_Clauses_by_Source!CE239),0,$G239)</f>
        <v>0</v>
      </c>
      <c r="CI239" s="134">
        <f>IF(ISBLANK(Governance_Clauses_by_Source!CF239),0,$G239)</f>
        <v>0</v>
      </c>
      <c r="CJ239" s="134">
        <f>IF(ISBLANK(Governance_Clauses_by_Source!CG239),0,$G239)</f>
        <v>0</v>
      </c>
      <c r="CK239" s="134">
        <f>IF(ISBLANK(Governance_Clauses_by_Source!CH239),0,$G239)</f>
        <v>0</v>
      </c>
      <c r="CL239" s="134">
        <f>IF(ISBLANK(Governance_Clauses_by_Source!CI239),0,$G239)</f>
        <v>0</v>
      </c>
      <c r="CM239" s="134">
        <f>IF(ISBLANK(Governance_Clauses_by_Source!CJ239),0,$G239)</f>
        <v>0</v>
      </c>
      <c r="CN239" s="134">
        <f>IF(ISBLANK(Governance_Clauses_by_Source!CK239),0,$G239)</f>
        <v>0</v>
      </c>
      <c r="CO239" s="134">
        <f>IF(ISBLANK(Governance_Clauses_by_Source!CL239),0,$G239)</f>
        <v>0</v>
      </c>
      <c r="CP239" s="134">
        <f>IF(ISBLANK(Governance_Clauses_by_Source!CM239),0,$G239)</f>
        <v>0</v>
      </c>
      <c r="CQ239" s="151">
        <f>IF(ISBLANK(Governance_Clauses_by_Source!CN239),0,$G239)</f>
        <v>0</v>
      </c>
    </row>
    <row r="240" spans="1:95">
      <c r="A240" s="2" t="s">
        <v>545</v>
      </c>
      <c r="B240" s="2" t="s">
        <v>567</v>
      </c>
      <c r="C240" s="2" t="s">
        <v>364</v>
      </c>
      <c r="D240" s="2" t="s">
        <v>618</v>
      </c>
      <c r="E240" s="2">
        <f t="shared" si="21"/>
        <v>2</v>
      </c>
      <c r="F240" s="2">
        <v>4</v>
      </c>
      <c r="G240" s="2">
        <f t="shared" si="28"/>
        <v>0.45714285714285713</v>
      </c>
      <c r="H240" s="3" t="s">
        <v>915</v>
      </c>
      <c r="I240" s="120">
        <f>IF(ISBLANK(Governance_Clauses_by_Source!F240),0,G240)</f>
        <v>0</v>
      </c>
      <c r="J240" s="134">
        <f>IF(ISBLANK(Governance_Clauses_by_Source!G240),0,$G240)</f>
        <v>0</v>
      </c>
      <c r="K240" s="134">
        <f>IF(ISBLANK(Governance_Clauses_by_Source!H240),0,$G240)</f>
        <v>0</v>
      </c>
      <c r="L240" s="134">
        <f>IF(ISBLANK(Governance_Clauses_by_Source!I240),0,$G240)</f>
        <v>0</v>
      </c>
      <c r="M240" s="134">
        <f>IF(ISBLANK(Governance_Clauses_by_Source!J240),0,$G240)</f>
        <v>0</v>
      </c>
      <c r="N240" s="134">
        <f>IF(ISBLANK(Governance_Clauses_by_Source!K240),0,$G240)</f>
        <v>0</v>
      </c>
      <c r="O240" s="134">
        <f>IF(ISBLANK(Governance_Clauses_by_Source!L240),0,$G240)</f>
        <v>0</v>
      </c>
      <c r="P240" s="134">
        <f>IF(ISBLANK(Governance_Clauses_by_Source!M240),0,$G240)</f>
        <v>0</v>
      </c>
      <c r="Q240" s="134">
        <f>IF(ISBLANK(Governance_Clauses_by_Source!N240),0,$G240)*2.5*1.5</f>
        <v>1.7142857142857142</v>
      </c>
      <c r="R240" s="134">
        <f>IF(ISBLANK(Governance_Clauses_by_Source!O240),0,$G240)</f>
        <v>0</v>
      </c>
      <c r="S240" s="134">
        <f>IF(ISBLANK(Governance_Clauses_by_Source!P240),0,$G240)</f>
        <v>0</v>
      </c>
      <c r="T240" s="134">
        <f>IF(ISBLANK(Governance_Clauses_by_Source!Q240),0,$G240)</f>
        <v>0</v>
      </c>
      <c r="U240" s="134">
        <f>IF(ISBLANK(Governance_Clauses_by_Source!R240),0,$G240)</f>
        <v>0</v>
      </c>
      <c r="V240" s="134">
        <f>IF(ISBLANK(Governance_Clauses_by_Source!S240),0,$G240)</f>
        <v>0</v>
      </c>
      <c r="W240" s="134">
        <f>IF(ISBLANK(Governance_Clauses_by_Source!T240),0,$G240)</f>
        <v>0</v>
      </c>
      <c r="X240" s="134">
        <f>IF(ISBLANK(Governance_Clauses_by_Source!U240),0,$G240)</f>
        <v>0</v>
      </c>
      <c r="Y240" s="134">
        <f>IF(ISBLANK(Governance_Clauses_by_Source!V240),0,$G240)</f>
        <v>0</v>
      </c>
      <c r="Z240" s="134">
        <f>IF(ISBLANK(Governance_Clauses_by_Source!W240),0,$G240)</f>
        <v>0</v>
      </c>
      <c r="AA240" s="134">
        <f>IF(ISBLANK(Governance_Clauses_by_Source!X240),0,$G240)</f>
        <v>0</v>
      </c>
      <c r="AB240" s="134">
        <f>IF(ISBLANK(Governance_Clauses_by_Source!Y240),0,$G240)</f>
        <v>0</v>
      </c>
      <c r="AC240" s="134">
        <f>IF(ISBLANK(Governance_Clauses_by_Source!Z240),0,$G240)</f>
        <v>0</v>
      </c>
      <c r="AD240" s="134">
        <f>IF(ISBLANK(Governance_Clauses_by_Source!AA240),0,$G240)</f>
        <v>0</v>
      </c>
      <c r="AE240" s="134">
        <f>IF(ISBLANK(Governance_Clauses_by_Source!AB240),0,$G240)</f>
        <v>0</v>
      </c>
      <c r="AF240" s="134">
        <f>IF(ISBLANK(Governance_Clauses_by_Source!AC240),0,$G240)</f>
        <v>0</v>
      </c>
      <c r="AG240" s="134">
        <f>IF(ISBLANK(Governance_Clauses_by_Source!AD240),0,$G240)</f>
        <v>0</v>
      </c>
      <c r="AH240" s="134">
        <f>IF(ISBLANK(Governance_Clauses_by_Source!AE240),0,$G240)</f>
        <v>0</v>
      </c>
      <c r="AI240" s="134">
        <f>IF(ISBLANK(Governance_Clauses_by_Source!AF240),0,$G240)</f>
        <v>0</v>
      </c>
      <c r="AJ240" s="134">
        <f>IF(ISBLANK(Governance_Clauses_by_Source!AG240),0,$G240)</f>
        <v>0</v>
      </c>
      <c r="AK240" s="134">
        <f>IF(ISBLANK(Governance_Clauses_by_Source!AH240),0,$G240)</f>
        <v>0</v>
      </c>
      <c r="AL240" s="134">
        <f>IF(ISBLANK(Governance_Clauses_by_Source!AI240),0,$G240)</f>
        <v>0</v>
      </c>
      <c r="AM240" s="134">
        <f>IF(ISBLANK(Governance_Clauses_by_Source!AJ240),0,$G240)</f>
        <v>0</v>
      </c>
      <c r="AN240" s="134">
        <f>IF(ISBLANK(Governance_Clauses_by_Source!AK240),0,$G240)</f>
        <v>0</v>
      </c>
      <c r="AO240" s="134">
        <f>IF(ISBLANK(Governance_Clauses_by_Source!AL240),0,$G240)</f>
        <v>0</v>
      </c>
      <c r="AP240" s="134">
        <f>IF(ISBLANK(Governance_Clauses_by_Source!AM240),0,$G240)</f>
        <v>0</v>
      </c>
      <c r="AQ240" s="134">
        <f>IF(ISBLANK(Governance_Clauses_by_Source!AN240),0,$G240)</f>
        <v>0</v>
      </c>
      <c r="AR240" s="134">
        <f>IF(ISBLANK(Governance_Clauses_by_Source!AO240),0,$G240)</f>
        <v>0</v>
      </c>
      <c r="AS240" s="134">
        <f>IF(ISBLANK(Governance_Clauses_by_Source!AP240),0,$G240)</f>
        <v>0</v>
      </c>
      <c r="AT240" s="134">
        <f>IF(ISBLANK(Governance_Clauses_by_Source!AQ240),0,$G240)</f>
        <v>0</v>
      </c>
      <c r="AU240" s="134">
        <f>IF(ISBLANK(Governance_Clauses_by_Source!AR240),0,$G240)</f>
        <v>0</v>
      </c>
      <c r="AV240" s="134">
        <f>IF(ISBLANK(Governance_Clauses_by_Source!AS240),0,$G240)</f>
        <v>0</v>
      </c>
      <c r="AW240" s="134">
        <f>IF(ISBLANK(Governance_Clauses_by_Source!AT240),0,$G240)</f>
        <v>0</v>
      </c>
      <c r="AX240" s="134">
        <f>IF(ISBLANK(Governance_Clauses_by_Source!AU240),0,$G240)</f>
        <v>0</v>
      </c>
      <c r="AY240" s="134">
        <f>IF(ISBLANK(Governance_Clauses_by_Source!AV240),0,$G240)*0.5*1</f>
        <v>0.22857142857142856</v>
      </c>
      <c r="AZ240" s="134">
        <f>IF(ISBLANK(Governance_Clauses_by_Source!AW240),0,$G240)</f>
        <v>0</v>
      </c>
      <c r="BA240" s="134">
        <f>IF(ISBLANK(Governance_Clauses_by_Source!AX240),0,$G240)</f>
        <v>0</v>
      </c>
      <c r="BB240" s="134">
        <f>IF(ISBLANK(Governance_Clauses_by_Source!AY240),0,$G240)</f>
        <v>0</v>
      </c>
      <c r="BC240" s="134">
        <f>IF(ISBLANK(Governance_Clauses_by_Source!AZ240),0,$G240)</f>
        <v>0</v>
      </c>
      <c r="BD240" s="134">
        <f>IF(ISBLANK(Governance_Clauses_by_Source!BA240),0,$G240)</f>
        <v>0</v>
      </c>
      <c r="BE240" s="134">
        <f>IF(ISBLANK(Governance_Clauses_by_Source!BB240),0,$G240)</f>
        <v>0</v>
      </c>
      <c r="BF240" s="134">
        <f>IF(ISBLANK(Governance_Clauses_by_Source!BC240),0,$G240)</f>
        <v>0</v>
      </c>
      <c r="BG240" s="134">
        <f>IF(ISBLANK(Governance_Clauses_by_Source!BD240),0,$G240)</f>
        <v>0</v>
      </c>
      <c r="BH240" s="134">
        <f>IF(ISBLANK(Governance_Clauses_by_Source!BE240),0,$G240)</f>
        <v>0</v>
      </c>
      <c r="BI240" s="134">
        <f>IF(ISBLANK(Governance_Clauses_by_Source!BF240),0,$G240)</f>
        <v>0</v>
      </c>
      <c r="BJ240" s="134">
        <f>IF(ISBLANK(Governance_Clauses_by_Source!BG240),0,$G240)</f>
        <v>0</v>
      </c>
      <c r="BK240" s="134">
        <f>IF(ISBLANK(Governance_Clauses_by_Source!BH240),0,$G240)</f>
        <v>0</v>
      </c>
      <c r="BL240" s="134">
        <f>IF(ISBLANK(Governance_Clauses_by_Source!BI240),0,$G240)</f>
        <v>0</v>
      </c>
      <c r="BM240" s="134">
        <f>IF(ISBLANK(Governance_Clauses_by_Source!BJ240),0,$G240)</f>
        <v>0</v>
      </c>
      <c r="BN240" s="134">
        <f>IF(ISBLANK(Governance_Clauses_by_Source!BK240),0,$G240)</f>
        <v>0</v>
      </c>
      <c r="BO240" s="134">
        <f>IF(ISBLANK(Governance_Clauses_by_Source!BL240),0,$G240)</f>
        <v>0</v>
      </c>
      <c r="BP240" s="134">
        <f>IF(ISBLANK(Governance_Clauses_by_Source!BM240),0,$G240)</f>
        <v>0</v>
      </c>
      <c r="BQ240" s="134">
        <f>IF(ISBLANK(Governance_Clauses_by_Source!BN240),0,$G240)</f>
        <v>0</v>
      </c>
      <c r="BR240" s="134">
        <f>IF(ISBLANK(Governance_Clauses_by_Source!BO240),0,$G240)</f>
        <v>0</v>
      </c>
      <c r="BS240" s="134">
        <f>IF(ISBLANK(Governance_Clauses_by_Source!BP240),0,$G240)</f>
        <v>0</v>
      </c>
      <c r="BT240" s="134">
        <f>IF(ISBLANK(Governance_Clauses_by_Source!BQ240),0,$G240)</f>
        <v>0</v>
      </c>
      <c r="BU240" s="134">
        <f>IF(ISBLANK(Governance_Clauses_by_Source!BR240),0,$G240)</f>
        <v>0</v>
      </c>
      <c r="BV240" s="134">
        <f>IF(ISBLANK(Governance_Clauses_by_Source!BS240),0,$G240)</f>
        <v>0</v>
      </c>
      <c r="BW240" s="134">
        <f>IF(ISBLANK(Governance_Clauses_by_Source!BT240),0,$G240)</f>
        <v>0</v>
      </c>
      <c r="BX240" s="134">
        <f>IF(ISBLANK(Governance_Clauses_by_Source!BU240),0,$G240)</f>
        <v>0</v>
      </c>
      <c r="BY240" s="134">
        <f>IF(ISBLANK(Governance_Clauses_by_Source!BV240),0,$G240)</f>
        <v>0</v>
      </c>
      <c r="BZ240" s="134">
        <f>IF(ISBLANK(Governance_Clauses_by_Source!BW240),0,$G240)</f>
        <v>0</v>
      </c>
      <c r="CA240" s="134">
        <f>IF(ISBLANK(Governance_Clauses_by_Source!BX240),0,$G240)</f>
        <v>0</v>
      </c>
      <c r="CB240" s="134">
        <f>IF(ISBLANK(Governance_Clauses_by_Source!BY240),0,$G240)</f>
        <v>0</v>
      </c>
      <c r="CC240" s="134">
        <f>IF(ISBLANK(Governance_Clauses_by_Source!BZ240),0,$G240)</f>
        <v>0</v>
      </c>
      <c r="CD240" s="134">
        <f>IF(ISBLANK(Governance_Clauses_by_Source!CA240),0,$G240)</f>
        <v>0</v>
      </c>
      <c r="CE240" s="134">
        <f>IF(ISBLANK(Governance_Clauses_by_Source!CB240),0,$G240)</f>
        <v>0</v>
      </c>
      <c r="CF240" s="134">
        <f>IF(ISBLANK(Governance_Clauses_by_Source!CC240),0,$G240)</f>
        <v>0</v>
      </c>
      <c r="CG240" s="134">
        <f>IF(ISBLANK(Governance_Clauses_by_Source!CD240),0,$G240)</f>
        <v>0</v>
      </c>
      <c r="CH240" s="134">
        <f>IF(ISBLANK(Governance_Clauses_by_Source!CE240),0,$G240)</f>
        <v>0</v>
      </c>
      <c r="CI240" s="134">
        <f>IF(ISBLANK(Governance_Clauses_by_Source!CF240),0,$G240)</f>
        <v>0</v>
      </c>
      <c r="CJ240" s="134">
        <f>IF(ISBLANK(Governance_Clauses_by_Source!CG240),0,$G240)</f>
        <v>0</v>
      </c>
      <c r="CK240" s="134">
        <f>IF(ISBLANK(Governance_Clauses_by_Source!CH240),0,$G240)</f>
        <v>0</v>
      </c>
      <c r="CL240" s="134">
        <f>IF(ISBLANK(Governance_Clauses_by_Source!CI240),0,$G240)</f>
        <v>0</v>
      </c>
      <c r="CM240" s="134">
        <f>IF(ISBLANK(Governance_Clauses_by_Source!CJ240),0,$G240)</f>
        <v>0</v>
      </c>
      <c r="CN240" s="134">
        <f>IF(ISBLANK(Governance_Clauses_by_Source!CK240),0,$G240)</f>
        <v>0</v>
      </c>
      <c r="CO240" s="134">
        <f>IF(ISBLANK(Governance_Clauses_by_Source!CL240),0,$G240)</f>
        <v>0</v>
      </c>
      <c r="CP240" s="134">
        <f>IF(ISBLANK(Governance_Clauses_by_Source!CM240),0,$G240)</f>
        <v>0</v>
      </c>
      <c r="CQ240" s="151">
        <f>IF(ISBLANK(Governance_Clauses_by_Source!CN240),0,$G240)</f>
        <v>0</v>
      </c>
    </row>
    <row r="241" spans="1:95">
      <c r="A241" s="2" t="s">
        <v>554</v>
      </c>
      <c r="B241" s="2" t="s">
        <v>565</v>
      </c>
      <c r="C241" s="2" t="s">
        <v>353</v>
      </c>
      <c r="D241" s="2" t="s">
        <v>618</v>
      </c>
      <c r="E241" s="2">
        <f t="shared" si="21"/>
        <v>1</v>
      </c>
      <c r="F241" s="2">
        <v>5</v>
      </c>
      <c r="G241" s="2">
        <f>F241/SUM($F$241:$F$256)*4</f>
        <v>0.29411764705882354</v>
      </c>
      <c r="H241" s="3" t="s">
        <v>1472</v>
      </c>
      <c r="I241" s="120">
        <f>IF(ISBLANK(Governance_Clauses_by_Source!F241),0,G241)</f>
        <v>0</v>
      </c>
      <c r="J241" s="134">
        <f>IF(ISBLANK(Governance_Clauses_by_Source!G241),0,$G241)</f>
        <v>0</v>
      </c>
      <c r="K241" s="134">
        <f>IF(ISBLANK(Governance_Clauses_by_Source!H241),0,$G241)</f>
        <v>0</v>
      </c>
      <c r="L241" s="134">
        <f>IF(ISBLANK(Governance_Clauses_by_Source!I241),0,$G241)</f>
        <v>0</v>
      </c>
      <c r="M241" s="134">
        <f>IF(ISBLANK(Governance_Clauses_by_Source!J241),0,$G241)</f>
        <v>0</v>
      </c>
      <c r="N241" s="134">
        <f>IF(ISBLANK(Governance_Clauses_by_Source!K241),0,$G241)</f>
        <v>0</v>
      </c>
      <c r="O241" s="134">
        <f>IF(ISBLANK(Governance_Clauses_by_Source!L241),0,$G241)</f>
        <v>0</v>
      </c>
      <c r="P241" s="134">
        <f>IF(ISBLANK(Governance_Clauses_by_Source!M241),0,$G241)</f>
        <v>0</v>
      </c>
      <c r="Q241" s="134">
        <f>IF(ISBLANK(Governance_Clauses_by_Source!N241),0,$G241)*0.5*1</f>
        <v>0.14705882352941177</v>
      </c>
      <c r="R241" s="134">
        <f>IF(ISBLANK(Governance_Clauses_by_Source!O241),0,$G241)</f>
        <v>0</v>
      </c>
      <c r="S241" s="134">
        <f>IF(ISBLANK(Governance_Clauses_by_Source!P241),0,$G241)</f>
        <v>0</v>
      </c>
      <c r="T241" s="134">
        <f>IF(ISBLANK(Governance_Clauses_by_Source!Q241),0,$G241)</f>
        <v>0</v>
      </c>
      <c r="U241" s="134">
        <f>IF(ISBLANK(Governance_Clauses_by_Source!R241),0,$G241)</f>
        <v>0</v>
      </c>
      <c r="V241" s="134">
        <f>IF(ISBLANK(Governance_Clauses_by_Source!S241),0,$G241)</f>
        <v>0</v>
      </c>
      <c r="W241" s="134">
        <f>IF(ISBLANK(Governance_Clauses_by_Source!T241),0,$G241)</f>
        <v>0</v>
      </c>
      <c r="X241" s="134">
        <f>IF(ISBLANK(Governance_Clauses_by_Source!U241),0,$G241)</f>
        <v>0</v>
      </c>
      <c r="Y241" s="134">
        <f>IF(ISBLANK(Governance_Clauses_by_Source!V241),0,$G241)</f>
        <v>0</v>
      </c>
      <c r="Z241" s="134">
        <f>IF(ISBLANK(Governance_Clauses_by_Source!W241),0,$G241)</f>
        <v>0</v>
      </c>
      <c r="AA241" s="134">
        <f>IF(ISBLANK(Governance_Clauses_by_Source!X241),0,$G241)</f>
        <v>0</v>
      </c>
      <c r="AB241" s="134">
        <f>IF(ISBLANK(Governance_Clauses_by_Source!Y241),0,$G241)</f>
        <v>0</v>
      </c>
      <c r="AC241" s="134">
        <f>IF(ISBLANK(Governance_Clauses_by_Source!Z241),0,$G241)</f>
        <v>0</v>
      </c>
      <c r="AD241" s="134">
        <f>IF(ISBLANK(Governance_Clauses_by_Source!AA241),0,$G241)</f>
        <v>0</v>
      </c>
      <c r="AE241" s="134">
        <f>IF(ISBLANK(Governance_Clauses_by_Source!AB241),0,$G241)</f>
        <v>0</v>
      </c>
      <c r="AF241" s="134">
        <f>IF(ISBLANK(Governance_Clauses_by_Source!AC241),0,$G241)</f>
        <v>0</v>
      </c>
      <c r="AG241" s="134">
        <f>IF(ISBLANK(Governance_Clauses_by_Source!AD241),0,$G241)</f>
        <v>0</v>
      </c>
      <c r="AH241" s="134">
        <f>IF(ISBLANK(Governance_Clauses_by_Source!AE241),0,$G241)</f>
        <v>0</v>
      </c>
      <c r="AI241" s="134">
        <f>IF(ISBLANK(Governance_Clauses_by_Source!AF241),0,$G241)</f>
        <v>0</v>
      </c>
      <c r="AJ241" s="134">
        <f>IF(ISBLANK(Governance_Clauses_by_Source!AG241),0,$G241)</f>
        <v>0</v>
      </c>
      <c r="AK241" s="134">
        <f>IF(ISBLANK(Governance_Clauses_by_Source!AH241),0,$G241)</f>
        <v>0</v>
      </c>
      <c r="AL241" s="134">
        <f>IF(ISBLANK(Governance_Clauses_by_Source!AI241),0,$G241)</f>
        <v>0</v>
      </c>
      <c r="AM241" s="134">
        <f>IF(ISBLANK(Governance_Clauses_by_Source!AJ241),0,$G241)</f>
        <v>0</v>
      </c>
      <c r="AN241" s="134">
        <f>IF(ISBLANK(Governance_Clauses_by_Source!AK241),0,$G241)</f>
        <v>0</v>
      </c>
      <c r="AO241" s="134">
        <f>IF(ISBLANK(Governance_Clauses_by_Source!AL241),0,$G241)</f>
        <v>0</v>
      </c>
      <c r="AP241" s="134">
        <f>IF(ISBLANK(Governance_Clauses_by_Source!AM241),0,$G241)</f>
        <v>0</v>
      </c>
      <c r="AQ241" s="134">
        <f>IF(ISBLANK(Governance_Clauses_by_Source!AN241),0,$G241)</f>
        <v>0</v>
      </c>
      <c r="AR241" s="134">
        <f>IF(ISBLANK(Governance_Clauses_by_Source!AO241),0,$G241)</f>
        <v>0</v>
      </c>
      <c r="AS241" s="134">
        <f>IF(ISBLANK(Governance_Clauses_by_Source!AP241),0,$G241)</f>
        <v>0</v>
      </c>
      <c r="AT241" s="134">
        <f>IF(ISBLANK(Governance_Clauses_by_Source!AQ241),0,$G241)</f>
        <v>0</v>
      </c>
      <c r="AU241" s="134">
        <f>IF(ISBLANK(Governance_Clauses_by_Source!AR241),0,$G241)</f>
        <v>0</v>
      </c>
      <c r="AV241" s="134">
        <f>IF(ISBLANK(Governance_Clauses_by_Source!AS241),0,$G241)</f>
        <v>0</v>
      </c>
      <c r="AW241" s="134">
        <f>IF(ISBLANK(Governance_Clauses_by_Source!AT241),0,$G241)</f>
        <v>0</v>
      </c>
      <c r="AX241" s="134">
        <f>IF(ISBLANK(Governance_Clauses_by_Source!AU241),0,$G241)</f>
        <v>0</v>
      </c>
      <c r="AY241" s="134">
        <f>IF(ISBLANK(Governance_Clauses_by_Source!AV241),0,$G241)</f>
        <v>0</v>
      </c>
      <c r="AZ241" s="134">
        <f>IF(ISBLANK(Governance_Clauses_by_Source!AW241),0,$G241)</f>
        <v>0</v>
      </c>
      <c r="BA241" s="134">
        <f>IF(ISBLANK(Governance_Clauses_by_Source!AX241),0,$G241)</f>
        <v>0</v>
      </c>
      <c r="BB241" s="134">
        <f>IF(ISBLANK(Governance_Clauses_by_Source!AY241),0,$G241)</f>
        <v>0</v>
      </c>
      <c r="BC241" s="134">
        <f>IF(ISBLANK(Governance_Clauses_by_Source!AZ241),0,$G241)</f>
        <v>0</v>
      </c>
      <c r="BD241" s="134">
        <f>IF(ISBLANK(Governance_Clauses_by_Source!BA241),0,$G241)</f>
        <v>0</v>
      </c>
      <c r="BE241" s="134">
        <f>IF(ISBLANK(Governance_Clauses_by_Source!BB241),0,$G241)</f>
        <v>0</v>
      </c>
      <c r="BF241" s="134">
        <f>IF(ISBLANK(Governance_Clauses_by_Source!BC241),0,$G241)</f>
        <v>0</v>
      </c>
      <c r="BG241" s="134">
        <f>IF(ISBLANK(Governance_Clauses_by_Source!BD241),0,$G241)</f>
        <v>0</v>
      </c>
      <c r="BH241" s="134">
        <f>IF(ISBLANK(Governance_Clauses_by_Source!BE241),0,$G241)</f>
        <v>0</v>
      </c>
      <c r="BI241" s="134">
        <f>IF(ISBLANK(Governance_Clauses_by_Source!BF241),0,$G241)</f>
        <v>0</v>
      </c>
      <c r="BJ241" s="134">
        <f>IF(ISBLANK(Governance_Clauses_by_Source!BG241),0,$G241)</f>
        <v>0</v>
      </c>
      <c r="BK241" s="134">
        <f>IF(ISBLANK(Governance_Clauses_by_Source!BH241),0,$G241)</f>
        <v>0</v>
      </c>
      <c r="BL241" s="134">
        <f>IF(ISBLANK(Governance_Clauses_by_Source!BI241),0,$G241)</f>
        <v>0</v>
      </c>
      <c r="BM241" s="134">
        <f>IF(ISBLANK(Governance_Clauses_by_Source!BJ241),0,$G241)</f>
        <v>0</v>
      </c>
      <c r="BN241" s="134">
        <f>IF(ISBLANK(Governance_Clauses_by_Source!BK241),0,$G241)</f>
        <v>0</v>
      </c>
      <c r="BO241" s="134">
        <f>IF(ISBLANK(Governance_Clauses_by_Source!BL241),0,$G241)</f>
        <v>0</v>
      </c>
      <c r="BP241" s="134">
        <f>IF(ISBLANK(Governance_Clauses_by_Source!BM241),0,$G241)</f>
        <v>0</v>
      </c>
      <c r="BQ241" s="134">
        <f>IF(ISBLANK(Governance_Clauses_by_Source!BN241),0,$G241)</f>
        <v>0</v>
      </c>
      <c r="BR241" s="134">
        <f>IF(ISBLANK(Governance_Clauses_by_Source!BO241),0,$G241)</f>
        <v>0</v>
      </c>
      <c r="BS241" s="134">
        <f>IF(ISBLANK(Governance_Clauses_by_Source!BP241),0,$G241)</f>
        <v>0</v>
      </c>
      <c r="BT241" s="134">
        <f>IF(ISBLANK(Governance_Clauses_by_Source!BQ241),0,$G241)</f>
        <v>0</v>
      </c>
      <c r="BU241" s="134">
        <f>IF(ISBLANK(Governance_Clauses_by_Source!BR241),0,$G241)</f>
        <v>0</v>
      </c>
      <c r="BV241" s="134">
        <f>IF(ISBLANK(Governance_Clauses_by_Source!BS241),0,$G241)</f>
        <v>0</v>
      </c>
      <c r="BW241" s="134">
        <f>IF(ISBLANK(Governance_Clauses_by_Source!BT241),0,$G241)</f>
        <v>0</v>
      </c>
      <c r="BX241" s="134">
        <f>IF(ISBLANK(Governance_Clauses_by_Source!BU241),0,$G241)</f>
        <v>0</v>
      </c>
      <c r="BY241" s="134">
        <f>IF(ISBLANK(Governance_Clauses_by_Source!BV241),0,$G241)</f>
        <v>0</v>
      </c>
      <c r="BZ241" s="134">
        <f>IF(ISBLANK(Governance_Clauses_by_Source!BW241),0,$G241)</f>
        <v>0</v>
      </c>
      <c r="CA241" s="134">
        <f>IF(ISBLANK(Governance_Clauses_by_Source!BX241),0,$G241)</f>
        <v>0</v>
      </c>
      <c r="CB241" s="134">
        <f>IF(ISBLANK(Governance_Clauses_by_Source!BY241),0,$G241)</f>
        <v>0</v>
      </c>
      <c r="CC241" s="134">
        <f>IF(ISBLANK(Governance_Clauses_by_Source!BZ241),0,$G241)</f>
        <v>0</v>
      </c>
      <c r="CD241" s="134">
        <f>IF(ISBLANK(Governance_Clauses_by_Source!CA241),0,$G241)</f>
        <v>0</v>
      </c>
      <c r="CE241" s="134">
        <f>IF(ISBLANK(Governance_Clauses_by_Source!CB241),0,$G241)</f>
        <v>0</v>
      </c>
      <c r="CF241" s="134">
        <f>IF(ISBLANK(Governance_Clauses_by_Source!CC241),0,$G241)</f>
        <v>0</v>
      </c>
      <c r="CG241" s="134">
        <f>IF(ISBLANK(Governance_Clauses_by_Source!CD241),0,$G241)</f>
        <v>0</v>
      </c>
      <c r="CH241" s="134">
        <f>IF(ISBLANK(Governance_Clauses_by_Source!CE241),0,$G241)</f>
        <v>0</v>
      </c>
      <c r="CI241" s="134">
        <f>IF(ISBLANK(Governance_Clauses_by_Source!CF241),0,$G241)</f>
        <v>0</v>
      </c>
      <c r="CJ241" s="134">
        <f>IF(ISBLANK(Governance_Clauses_by_Source!CG241),0,$G241)</f>
        <v>0</v>
      </c>
      <c r="CK241" s="134">
        <f>IF(ISBLANK(Governance_Clauses_by_Source!CH241),0,$G241)</f>
        <v>0</v>
      </c>
      <c r="CL241" s="134">
        <f>IF(ISBLANK(Governance_Clauses_by_Source!CI241),0,$G241)</f>
        <v>0</v>
      </c>
      <c r="CM241" s="134">
        <f>IF(ISBLANK(Governance_Clauses_by_Source!CJ241),0,$G241)</f>
        <v>0</v>
      </c>
      <c r="CN241" s="134">
        <f>IF(ISBLANK(Governance_Clauses_by_Source!CK241),0,$G241)</f>
        <v>0</v>
      </c>
      <c r="CO241" s="134">
        <f>IF(ISBLANK(Governance_Clauses_by_Source!CL241),0,$G241)</f>
        <v>0</v>
      </c>
      <c r="CP241" s="134">
        <f>IF(ISBLANK(Governance_Clauses_by_Source!CM241),0,$G241)</f>
        <v>0</v>
      </c>
      <c r="CQ241" s="151">
        <f>IF(ISBLANK(Governance_Clauses_by_Source!CN241),0,$G241)</f>
        <v>0</v>
      </c>
    </row>
    <row r="242" spans="1:95">
      <c r="A242" s="2" t="s">
        <v>554</v>
      </c>
      <c r="B242" s="2" t="s">
        <v>565</v>
      </c>
      <c r="C242" s="2" t="s">
        <v>353</v>
      </c>
      <c r="D242" s="2" t="s">
        <v>353</v>
      </c>
      <c r="E242" s="2">
        <f t="shared" si="21"/>
        <v>3</v>
      </c>
      <c r="F242" s="2">
        <v>5</v>
      </c>
      <c r="G242" s="2">
        <f t="shared" ref="G242:G256" si="31">F242/SUM($F$241:$F$256)*4</f>
        <v>0.29411764705882354</v>
      </c>
      <c r="H242" s="3" t="s">
        <v>1401</v>
      </c>
      <c r="I242" s="120">
        <f>IF(ISBLANK(Governance_Clauses_by_Source!F242),0,G242)</f>
        <v>0</v>
      </c>
      <c r="J242" s="134">
        <f>IF(ISBLANK(Governance_Clauses_by_Source!G242),0,$G242)</f>
        <v>0</v>
      </c>
      <c r="K242" s="134">
        <f>IF(ISBLANK(Governance_Clauses_by_Source!H242),0,$G242)</f>
        <v>0</v>
      </c>
      <c r="L242" s="134">
        <f>IF(ISBLANK(Governance_Clauses_by_Source!I242),0,$G242)</f>
        <v>0</v>
      </c>
      <c r="M242" s="134">
        <f>IF(ISBLANK(Governance_Clauses_by_Source!J242),0,$G242)</f>
        <v>0</v>
      </c>
      <c r="N242" s="134">
        <f>IF(ISBLANK(Governance_Clauses_by_Source!K242),0,$G242)</f>
        <v>0</v>
      </c>
      <c r="O242" s="134">
        <f>IF(ISBLANK(Governance_Clauses_by_Source!L242),0,$G242)</f>
        <v>0</v>
      </c>
      <c r="P242" s="134">
        <f>IF(ISBLANK(Governance_Clauses_by_Source!M242),0,$G242)</f>
        <v>0</v>
      </c>
      <c r="Q242" s="134">
        <f>IF(ISBLANK(Governance_Clauses_by_Source!N242),0,$G242)*1*1.01</f>
        <v>0.29705882352941176</v>
      </c>
      <c r="R242" s="134">
        <f>IF(ISBLANK(Governance_Clauses_by_Source!O242),0,$G242)</f>
        <v>0</v>
      </c>
      <c r="S242" s="134">
        <f>IF(ISBLANK(Governance_Clauses_by_Source!P242),0,$G242)</f>
        <v>0</v>
      </c>
      <c r="T242" s="134">
        <f>IF(ISBLANK(Governance_Clauses_by_Source!Q242),0,$G242)</f>
        <v>0</v>
      </c>
      <c r="U242" s="134">
        <f>IF(ISBLANK(Governance_Clauses_by_Source!R242),0,$G242)</f>
        <v>0</v>
      </c>
      <c r="V242" s="134">
        <f>IF(ISBLANK(Governance_Clauses_by_Source!S242),0,$G242)</f>
        <v>0</v>
      </c>
      <c r="W242" s="134">
        <f>IF(ISBLANK(Governance_Clauses_by_Source!T242),0,$G242)*3.5*3.5</f>
        <v>3.6029411764705888</v>
      </c>
      <c r="X242" s="134">
        <f>IF(ISBLANK(Governance_Clauses_by_Source!U242),0,$G242)</f>
        <v>0</v>
      </c>
      <c r="Y242" s="134">
        <f>IF(ISBLANK(Governance_Clauses_by_Source!V242),0,$G242)</f>
        <v>0</v>
      </c>
      <c r="Z242" s="134">
        <f>IF(ISBLANK(Governance_Clauses_by_Source!W242),0,$G242)</f>
        <v>0</v>
      </c>
      <c r="AA242" s="134">
        <f>IF(ISBLANK(Governance_Clauses_by_Source!X242),0,$G242)</f>
        <v>0</v>
      </c>
      <c r="AB242" s="134">
        <f>IF(ISBLANK(Governance_Clauses_by_Source!Y242),0,$G242)</f>
        <v>0</v>
      </c>
      <c r="AC242" s="134">
        <f>IF(ISBLANK(Governance_Clauses_by_Source!Z242),0,$G242)</f>
        <v>0</v>
      </c>
      <c r="AD242" s="134">
        <f>IF(ISBLANK(Governance_Clauses_by_Source!AA242),0,$G242)</f>
        <v>0</v>
      </c>
      <c r="AE242" s="134">
        <f>IF(ISBLANK(Governance_Clauses_by_Source!AB242),0,$G242)</f>
        <v>0</v>
      </c>
      <c r="AF242" s="134">
        <f>IF(ISBLANK(Governance_Clauses_by_Source!AC242),0,$G242)</f>
        <v>0</v>
      </c>
      <c r="AG242" s="134">
        <f>IF(ISBLANK(Governance_Clauses_by_Source!AD242),0,$G242)</f>
        <v>0</v>
      </c>
      <c r="AH242" s="134">
        <f>IF(ISBLANK(Governance_Clauses_by_Source!AE242),0,$G242)</f>
        <v>0</v>
      </c>
      <c r="AI242" s="134">
        <f>IF(ISBLANK(Governance_Clauses_by_Source!AF242),0,$G242)</f>
        <v>0</v>
      </c>
      <c r="AJ242" s="134">
        <f>IF(ISBLANK(Governance_Clauses_by_Source!AG242),0,$G242)</f>
        <v>0</v>
      </c>
      <c r="AK242" s="134">
        <f>IF(ISBLANK(Governance_Clauses_by_Source!AH242),0,$G242)</f>
        <v>0</v>
      </c>
      <c r="AL242" s="134">
        <f>IF(ISBLANK(Governance_Clauses_by_Source!AI242),0,$G242)</f>
        <v>0</v>
      </c>
      <c r="AM242" s="134">
        <f>IF(ISBLANK(Governance_Clauses_by_Source!AJ242),0,$G242)</f>
        <v>0</v>
      </c>
      <c r="AN242" s="134">
        <f>IF(ISBLANK(Governance_Clauses_by_Source!AK242),0,$G242)</f>
        <v>0</v>
      </c>
      <c r="AO242" s="134">
        <f>IF(ISBLANK(Governance_Clauses_by_Source!AL242),0,$G242)</f>
        <v>0</v>
      </c>
      <c r="AP242" s="134">
        <f>IF(ISBLANK(Governance_Clauses_by_Source!AM242),0,$G242)</f>
        <v>0</v>
      </c>
      <c r="AQ242" s="134">
        <f>IF(ISBLANK(Governance_Clauses_by_Source!AN242),0,$G242)</f>
        <v>0</v>
      </c>
      <c r="AR242" s="134">
        <f>IF(ISBLANK(Governance_Clauses_by_Source!AO242),0,$G242)</f>
        <v>0</v>
      </c>
      <c r="AS242" s="134">
        <f>IF(ISBLANK(Governance_Clauses_by_Source!AP242),0,$G242)</f>
        <v>0</v>
      </c>
      <c r="AT242" s="134">
        <f>IF(ISBLANK(Governance_Clauses_by_Source!AQ242),0,$G242)</f>
        <v>0</v>
      </c>
      <c r="AU242" s="134">
        <f>IF(ISBLANK(Governance_Clauses_by_Source!AR242),0,$G242)</f>
        <v>0</v>
      </c>
      <c r="AV242" s="134">
        <f>IF(ISBLANK(Governance_Clauses_by_Source!AS242),0,$G242)</f>
        <v>0</v>
      </c>
      <c r="AW242" s="134">
        <f>IF(ISBLANK(Governance_Clauses_by_Source!AT242),0,$G242)</f>
        <v>0</v>
      </c>
      <c r="AX242" s="134">
        <f>IF(ISBLANK(Governance_Clauses_by_Source!AU242),0,$G242)</f>
        <v>0</v>
      </c>
      <c r="AY242" s="134">
        <f>IF(ISBLANK(Governance_Clauses_by_Source!AV242),0,$G242)</f>
        <v>0</v>
      </c>
      <c r="AZ242" s="134">
        <f>IF(ISBLANK(Governance_Clauses_by_Source!AW242),0,$G242)</f>
        <v>0</v>
      </c>
      <c r="BA242" s="134">
        <f>IF(ISBLANK(Governance_Clauses_by_Source!AX242),0,$G242)</f>
        <v>0</v>
      </c>
      <c r="BB242" s="134">
        <f>IF(ISBLANK(Governance_Clauses_by_Source!AY242),0,$G242)</f>
        <v>0</v>
      </c>
      <c r="BC242" s="134">
        <f>IF(ISBLANK(Governance_Clauses_by_Source!AZ242),0,$G242)</f>
        <v>0</v>
      </c>
      <c r="BD242" s="134">
        <f>IF(ISBLANK(Governance_Clauses_by_Source!BA242),0,$G242)</f>
        <v>0</v>
      </c>
      <c r="BE242" s="134">
        <f>IF(ISBLANK(Governance_Clauses_by_Source!BB242),0,$G242)</f>
        <v>0</v>
      </c>
      <c r="BF242" s="134">
        <f>IF(ISBLANK(Governance_Clauses_by_Source!BC242),0,$G242)</f>
        <v>0</v>
      </c>
      <c r="BG242" s="134">
        <f>IF(ISBLANK(Governance_Clauses_by_Source!BD242),0,$G242)</f>
        <v>0</v>
      </c>
      <c r="BH242" s="134">
        <f>IF(ISBLANK(Governance_Clauses_by_Source!BE242),0,$G242)</f>
        <v>0</v>
      </c>
      <c r="BI242" s="134">
        <f>IF(ISBLANK(Governance_Clauses_by_Source!BF242),0,$G242)</f>
        <v>0</v>
      </c>
      <c r="BJ242" s="134">
        <f>IF(ISBLANK(Governance_Clauses_by_Source!BG242),0,$G242)</f>
        <v>0</v>
      </c>
      <c r="BK242" s="134">
        <f>IF(ISBLANK(Governance_Clauses_by_Source!BH242),0,$G242)</f>
        <v>0</v>
      </c>
      <c r="BL242" s="134">
        <f>IF(ISBLANK(Governance_Clauses_by_Source!BI242),0,$G242)</f>
        <v>0</v>
      </c>
      <c r="BM242" s="134">
        <f>IF(ISBLANK(Governance_Clauses_by_Source!BJ242),0,$G242)</f>
        <v>0</v>
      </c>
      <c r="BN242" s="134">
        <f>IF(ISBLANK(Governance_Clauses_by_Source!BK242),0,$G242)</f>
        <v>0</v>
      </c>
      <c r="BO242" s="134">
        <f>IF(ISBLANK(Governance_Clauses_by_Source!BL242),0,$G242)</f>
        <v>0</v>
      </c>
      <c r="BP242" s="134">
        <f>IF(ISBLANK(Governance_Clauses_by_Source!BM242),0,$G242)</f>
        <v>0</v>
      </c>
      <c r="BQ242" s="134">
        <f>IF(ISBLANK(Governance_Clauses_by_Source!BN242),0,$G242)*1*1.01</f>
        <v>0.29705882352941176</v>
      </c>
      <c r="BR242" s="134">
        <f>IF(ISBLANK(Governance_Clauses_by_Source!BO242),0,$G242)</f>
        <v>0</v>
      </c>
      <c r="BS242" s="134">
        <f>IF(ISBLANK(Governance_Clauses_by_Source!BP242),0,$G242)</f>
        <v>0</v>
      </c>
      <c r="BT242" s="134">
        <f>IF(ISBLANK(Governance_Clauses_by_Source!BQ242),0,$G242)</f>
        <v>0</v>
      </c>
      <c r="BU242" s="134">
        <f>IF(ISBLANK(Governance_Clauses_by_Source!BR242),0,$G242)</f>
        <v>0</v>
      </c>
      <c r="BV242" s="134">
        <f>IF(ISBLANK(Governance_Clauses_by_Source!BS242),0,$G242)</f>
        <v>0</v>
      </c>
      <c r="BW242" s="134">
        <f>IF(ISBLANK(Governance_Clauses_by_Source!BT242),0,$G242)</f>
        <v>0</v>
      </c>
      <c r="BX242" s="134">
        <f>IF(ISBLANK(Governance_Clauses_by_Source!BU242),0,$G242)</f>
        <v>0</v>
      </c>
      <c r="BY242" s="134">
        <f>IF(ISBLANK(Governance_Clauses_by_Source!BV242),0,$G242)</f>
        <v>0</v>
      </c>
      <c r="BZ242" s="134">
        <f>IF(ISBLANK(Governance_Clauses_by_Source!BW242),0,$G242)</f>
        <v>0</v>
      </c>
      <c r="CA242" s="134">
        <f>IF(ISBLANK(Governance_Clauses_by_Source!BX242),0,$G242)</f>
        <v>0</v>
      </c>
      <c r="CB242" s="134">
        <f>IF(ISBLANK(Governance_Clauses_by_Source!BY242),0,$G242)</f>
        <v>0</v>
      </c>
      <c r="CC242" s="134">
        <f>IF(ISBLANK(Governance_Clauses_by_Source!BZ242),0,$G242)</f>
        <v>0</v>
      </c>
      <c r="CD242" s="134">
        <f>IF(ISBLANK(Governance_Clauses_by_Source!CA242),0,$G242)</f>
        <v>0</v>
      </c>
      <c r="CE242" s="134">
        <f>IF(ISBLANK(Governance_Clauses_by_Source!CB242),0,$G242)</f>
        <v>0</v>
      </c>
      <c r="CF242" s="134">
        <f>IF(ISBLANK(Governance_Clauses_by_Source!CC242),0,$G242)</f>
        <v>0</v>
      </c>
      <c r="CG242" s="134">
        <f>IF(ISBLANK(Governance_Clauses_by_Source!CD242),0,$G242)</f>
        <v>0</v>
      </c>
      <c r="CH242" s="134">
        <f>IF(ISBLANK(Governance_Clauses_by_Source!CE242),0,$G242)</f>
        <v>0</v>
      </c>
      <c r="CI242" s="134">
        <f>IF(ISBLANK(Governance_Clauses_by_Source!CF242),0,$G242)</f>
        <v>0</v>
      </c>
      <c r="CJ242" s="134">
        <f>IF(ISBLANK(Governance_Clauses_by_Source!CG242),0,$G242)</f>
        <v>0</v>
      </c>
      <c r="CK242" s="134">
        <f>IF(ISBLANK(Governance_Clauses_by_Source!CH242),0,$G242)</f>
        <v>0</v>
      </c>
      <c r="CL242" s="134">
        <f>IF(ISBLANK(Governance_Clauses_by_Source!CI242),0,$G242)</f>
        <v>0</v>
      </c>
      <c r="CM242" s="134">
        <f>IF(ISBLANK(Governance_Clauses_by_Source!CJ242),0,$G242)</f>
        <v>0</v>
      </c>
      <c r="CN242" s="134">
        <f>IF(ISBLANK(Governance_Clauses_by_Source!CK242),0,$G242)</f>
        <v>0</v>
      </c>
      <c r="CO242" s="134">
        <f>IF(ISBLANK(Governance_Clauses_by_Source!CL242),0,$G242)</f>
        <v>0</v>
      </c>
      <c r="CP242" s="134">
        <f>IF(ISBLANK(Governance_Clauses_by_Source!CM242),0,$G242)</f>
        <v>0</v>
      </c>
      <c r="CQ242" s="151">
        <f>IF(ISBLANK(Governance_Clauses_by_Source!CN242),0,$G242)</f>
        <v>0</v>
      </c>
    </row>
    <row r="243" spans="1:95">
      <c r="A243" s="2" t="s">
        <v>554</v>
      </c>
      <c r="B243" s="2" t="s">
        <v>645</v>
      </c>
      <c r="C243" s="2" t="s">
        <v>607</v>
      </c>
      <c r="D243" s="2" t="s">
        <v>638</v>
      </c>
      <c r="E243" s="2">
        <f t="shared" si="21"/>
        <v>1</v>
      </c>
      <c r="F243" s="2">
        <v>4</v>
      </c>
      <c r="G243" s="2">
        <f t="shared" si="31"/>
        <v>0.23529411764705882</v>
      </c>
      <c r="H243" s="3" t="s">
        <v>698</v>
      </c>
      <c r="I243" s="120">
        <f>IF(ISBLANK(Governance_Clauses_by_Source!F243),0,G243)</f>
        <v>0</v>
      </c>
      <c r="J243" s="134">
        <f>IF(ISBLANK(Governance_Clauses_by_Source!G243),0,$G243)</f>
        <v>0</v>
      </c>
      <c r="K243" s="134">
        <f>IF(ISBLANK(Governance_Clauses_by_Source!H243),0,$G243)</f>
        <v>0</v>
      </c>
      <c r="L243" s="134">
        <f>IF(ISBLANK(Governance_Clauses_by_Source!I243),0,$G243)</f>
        <v>0</v>
      </c>
      <c r="M243" s="134">
        <f>IF(ISBLANK(Governance_Clauses_by_Source!J243),0,$G243)</f>
        <v>0</v>
      </c>
      <c r="N243" s="134">
        <f>IF(ISBLANK(Governance_Clauses_by_Source!K243),0,$G243)</f>
        <v>0</v>
      </c>
      <c r="O243" s="134">
        <f>IF(ISBLANK(Governance_Clauses_by_Source!L243),0,$G243)</f>
        <v>0</v>
      </c>
      <c r="P243" s="134">
        <f>IF(ISBLANK(Governance_Clauses_by_Source!M243),0,$G243)</f>
        <v>0</v>
      </c>
      <c r="Q243" s="134">
        <f>IF(ISBLANK(Governance_Clauses_by_Source!N243),0,$G243)</f>
        <v>0</v>
      </c>
      <c r="R243" s="134">
        <f>IF(ISBLANK(Governance_Clauses_by_Source!O243),0,$G243)</f>
        <v>0</v>
      </c>
      <c r="S243" s="134">
        <f>IF(ISBLANK(Governance_Clauses_by_Source!P243),0,$G243)</f>
        <v>0</v>
      </c>
      <c r="T243" s="134">
        <f>IF(ISBLANK(Governance_Clauses_by_Source!Q243),0,$G243)</f>
        <v>0</v>
      </c>
      <c r="U243" s="134">
        <f>IF(ISBLANK(Governance_Clauses_by_Source!R243),0,$G243)</f>
        <v>0</v>
      </c>
      <c r="V243" s="134">
        <f>IF(ISBLANK(Governance_Clauses_by_Source!S243),0,$G243)</f>
        <v>0</v>
      </c>
      <c r="W243" s="134">
        <f>IF(ISBLANK(Governance_Clauses_by_Source!T243),0,$G243)</f>
        <v>0</v>
      </c>
      <c r="X243" s="134">
        <f>IF(ISBLANK(Governance_Clauses_by_Source!U243),0,$G243)</f>
        <v>0</v>
      </c>
      <c r="Y243" s="134">
        <f>IF(ISBLANK(Governance_Clauses_by_Source!V243),0,$G243)</f>
        <v>0</v>
      </c>
      <c r="Z243" s="134">
        <f>IF(ISBLANK(Governance_Clauses_by_Source!W243),0,$G243)</f>
        <v>0</v>
      </c>
      <c r="AA243" s="134">
        <f>IF(ISBLANK(Governance_Clauses_by_Source!X243),0,$G243)</f>
        <v>0</v>
      </c>
      <c r="AB243" s="134">
        <f>IF(ISBLANK(Governance_Clauses_by_Source!Y243),0,$G243)</f>
        <v>0</v>
      </c>
      <c r="AC243" s="134">
        <f>IF(ISBLANK(Governance_Clauses_by_Source!Z243),0,$G243)</f>
        <v>0</v>
      </c>
      <c r="AD243" s="134">
        <f>IF(ISBLANK(Governance_Clauses_by_Source!AA243),0,$G243)</f>
        <v>0</v>
      </c>
      <c r="AE243" s="134">
        <f>IF(ISBLANK(Governance_Clauses_by_Source!AB243),0,$G243)</f>
        <v>0</v>
      </c>
      <c r="AF243" s="134">
        <f>IF(ISBLANK(Governance_Clauses_by_Source!AC243),0,$G243)</f>
        <v>0</v>
      </c>
      <c r="AG243" s="134">
        <f>IF(ISBLANK(Governance_Clauses_by_Source!AD243),0,$G243)</f>
        <v>0</v>
      </c>
      <c r="AH243" s="134">
        <f>IF(ISBLANK(Governance_Clauses_by_Source!AE243),0,$G243)</f>
        <v>0</v>
      </c>
      <c r="AI243" s="134">
        <f>IF(ISBLANK(Governance_Clauses_by_Source!AF243),0,$G243)</f>
        <v>0</v>
      </c>
      <c r="AJ243" s="134">
        <f>IF(ISBLANK(Governance_Clauses_by_Source!AG243),0,$G243)</f>
        <v>0</v>
      </c>
      <c r="AK243" s="134">
        <f>IF(ISBLANK(Governance_Clauses_by_Source!AH243),0,$G243)</f>
        <v>0</v>
      </c>
      <c r="AL243" s="134">
        <f>IF(ISBLANK(Governance_Clauses_by_Source!AI243),0,$G243)</f>
        <v>0</v>
      </c>
      <c r="AM243" s="134">
        <f>IF(ISBLANK(Governance_Clauses_by_Source!AJ243),0,$G243)</f>
        <v>0</v>
      </c>
      <c r="AN243" s="134">
        <f>IF(ISBLANK(Governance_Clauses_by_Source!AK243),0,$G243)</f>
        <v>0</v>
      </c>
      <c r="AO243" s="134">
        <f>IF(ISBLANK(Governance_Clauses_by_Source!AL243),0,$G243)</f>
        <v>0</v>
      </c>
      <c r="AP243" s="134">
        <f>IF(ISBLANK(Governance_Clauses_by_Source!AM243),0,$G243)</f>
        <v>0</v>
      </c>
      <c r="AQ243" s="134">
        <f>IF(ISBLANK(Governance_Clauses_by_Source!AN243),0,$G243)</f>
        <v>0</v>
      </c>
      <c r="AR243" s="134">
        <f>IF(ISBLANK(Governance_Clauses_by_Source!AO243),0,$G243)</f>
        <v>0</v>
      </c>
      <c r="AS243" s="134">
        <f>IF(ISBLANK(Governance_Clauses_by_Source!AP243),0,$G243)</f>
        <v>0</v>
      </c>
      <c r="AT243" s="134">
        <f>IF(ISBLANK(Governance_Clauses_by_Source!AQ243),0,$G243)</f>
        <v>0</v>
      </c>
      <c r="AU243" s="134">
        <f>IF(ISBLANK(Governance_Clauses_by_Source!AR243),0,$G243)</f>
        <v>0</v>
      </c>
      <c r="AV243" s="134">
        <f>IF(ISBLANK(Governance_Clauses_by_Source!AS243),0,$G243)</f>
        <v>0</v>
      </c>
      <c r="AW243" s="134">
        <f>IF(ISBLANK(Governance_Clauses_by_Source!AT243),0,$G243)</f>
        <v>0</v>
      </c>
      <c r="AX243" s="134">
        <f>IF(ISBLANK(Governance_Clauses_by_Source!AU243),0,$G243)</f>
        <v>0</v>
      </c>
      <c r="AY243" s="134">
        <f>IF(ISBLANK(Governance_Clauses_by_Source!AV243),0,$G243)</f>
        <v>0</v>
      </c>
      <c r="AZ243" s="134">
        <f>IF(ISBLANK(Governance_Clauses_by_Source!AW243),0,$G243)</f>
        <v>0</v>
      </c>
      <c r="BA243" s="134">
        <f>IF(ISBLANK(Governance_Clauses_by_Source!AX243),0,$G243)</f>
        <v>0</v>
      </c>
      <c r="BB243" s="134">
        <f>IF(ISBLANK(Governance_Clauses_by_Source!AY243),0,$G243)</f>
        <v>0</v>
      </c>
      <c r="BC243" s="134">
        <f>IF(ISBLANK(Governance_Clauses_by_Source!AZ243),0,$G243)</f>
        <v>0</v>
      </c>
      <c r="BD243" s="134">
        <f>IF(ISBLANK(Governance_Clauses_by_Source!BA243),0,$G243)</f>
        <v>0</v>
      </c>
      <c r="BE243" s="134">
        <f>IF(ISBLANK(Governance_Clauses_by_Source!BB243),0,$G243)</f>
        <v>0</v>
      </c>
      <c r="BF243" s="134">
        <f>IF(ISBLANK(Governance_Clauses_by_Source!BC243),0,$G243)</f>
        <v>0</v>
      </c>
      <c r="BG243" s="134">
        <f>IF(ISBLANK(Governance_Clauses_by_Source!BD243),0,$G243)</f>
        <v>0</v>
      </c>
      <c r="BH243" s="134">
        <f>IF(ISBLANK(Governance_Clauses_by_Source!BE243),0,$G243)</f>
        <v>0</v>
      </c>
      <c r="BI243" s="134">
        <f>IF(ISBLANK(Governance_Clauses_by_Source!BF243),0,$G243)</f>
        <v>0</v>
      </c>
      <c r="BJ243" s="134">
        <f>IF(ISBLANK(Governance_Clauses_by_Source!BG243),0,$G243)</f>
        <v>0</v>
      </c>
      <c r="BK243" s="134">
        <f>IF(ISBLANK(Governance_Clauses_by_Source!BH243),0,$G243)</f>
        <v>0</v>
      </c>
      <c r="BL243" s="134">
        <f>IF(ISBLANK(Governance_Clauses_by_Source!BI243),0,$G243)</f>
        <v>0</v>
      </c>
      <c r="BM243" s="134">
        <f>IF(ISBLANK(Governance_Clauses_by_Source!BJ243),0,$G243)</f>
        <v>0</v>
      </c>
      <c r="BN243" s="134">
        <f>IF(ISBLANK(Governance_Clauses_by_Source!BK243),0,$G243)</f>
        <v>0</v>
      </c>
      <c r="BO243" s="134">
        <f>IF(ISBLANK(Governance_Clauses_by_Source!BL243),0,$G243)</f>
        <v>0</v>
      </c>
      <c r="BP243" s="134">
        <f>IF(ISBLANK(Governance_Clauses_by_Source!BM243),0,$G243)</f>
        <v>0</v>
      </c>
      <c r="BQ243" s="134">
        <f>IF(ISBLANK(Governance_Clauses_by_Source!BN243),0,$G243)</f>
        <v>0</v>
      </c>
      <c r="BR243" s="134">
        <f>IF(ISBLANK(Governance_Clauses_by_Source!BO243),0,$G243)</f>
        <v>0</v>
      </c>
      <c r="BS243" s="134">
        <f>IF(ISBLANK(Governance_Clauses_by_Source!BP243),0,$G243)</f>
        <v>0</v>
      </c>
      <c r="BT243" s="134">
        <f>IF(ISBLANK(Governance_Clauses_by_Source!BQ243),0,$G243)</f>
        <v>0</v>
      </c>
      <c r="BU243" s="134">
        <f>IF(ISBLANK(Governance_Clauses_by_Source!BR243),0,$G243)</f>
        <v>0</v>
      </c>
      <c r="BV243" s="134">
        <f>IF(ISBLANK(Governance_Clauses_by_Source!BS243),0,$G243)</f>
        <v>0</v>
      </c>
      <c r="BW243" s="134">
        <f>IF(ISBLANK(Governance_Clauses_by_Source!BT243),0,$G243)</f>
        <v>0</v>
      </c>
      <c r="BX243" s="134">
        <f>IF(ISBLANK(Governance_Clauses_by_Source!BU243),0,$G243)</f>
        <v>0</v>
      </c>
      <c r="BY243" s="134">
        <f>IF(ISBLANK(Governance_Clauses_by_Source!BV243),0,$G243)</f>
        <v>0</v>
      </c>
      <c r="BZ243" s="134">
        <f>IF(ISBLANK(Governance_Clauses_by_Source!BW243),0,$G243)</f>
        <v>0</v>
      </c>
      <c r="CA243" s="134">
        <f>IF(ISBLANK(Governance_Clauses_by_Source!BX243),0,$G243)</f>
        <v>0</v>
      </c>
      <c r="CB243" s="134">
        <f>IF(ISBLANK(Governance_Clauses_by_Source!BY243),0,$G243)*2*2</f>
        <v>0.94117647058823528</v>
      </c>
      <c r="CC243" s="134">
        <f>IF(ISBLANK(Governance_Clauses_by_Source!BZ243),0,$G243)</f>
        <v>0</v>
      </c>
      <c r="CD243" s="134">
        <f>IF(ISBLANK(Governance_Clauses_by_Source!CA243),0,$G243)</f>
        <v>0</v>
      </c>
      <c r="CE243" s="134">
        <f>IF(ISBLANK(Governance_Clauses_by_Source!CB243),0,$G243)</f>
        <v>0</v>
      </c>
      <c r="CF243" s="134">
        <f>IF(ISBLANK(Governance_Clauses_by_Source!CC243),0,$G243)</f>
        <v>0</v>
      </c>
      <c r="CG243" s="134">
        <f>IF(ISBLANK(Governance_Clauses_by_Source!CD243),0,$G243)</f>
        <v>0</v>
      </c>
      <c r="CH243" s="134">
        <f>IF(ISBLANK(Governance_Clauses_by_Source!CE243),0,$G243)</f>
        <v>0</v>
      </c>
      <c r="CI243" s="134">
        <f>IF(ISBLANK(Governance_Clauses_by_Source!CF243),0,$G243)</f>
        <v>0</v>
      </c>
      <c r="CJ243" s="134">
        <f>IF(ISBLANK(Governance_Clauses_by_Source!CG243),0,$G243)</f>
        <v>0</v>
      </c>
      <c r="CK243" s="134">
        <f>IF(ISBLANK(Governance_Clauses_by_Source!CH243),0,$G243)</f>
        <v>0</v>
      </c>
      <c r="CL243" s="134">
        <f>IF(ISBLANK(Governance_Clauses_by_Source!CI243),0,$G243)</f>
        <v>0</v>
      </c>
      <c r="CM243" s="134">
        <f>IF(ISBLANK(Governance_Clauses_by_Source!CJ243),0,$G243)</f>
        <v>0</v>
      </c>
      <c r="CN243" s="134">
        <f>IF(ISBLANK(Governance_Clauses_by_Source!CK243),0,$G243)</f>
        <v>0</v>
      </c>
      <c r="CO243" s="134">
        <f>IF(ISBLANK(Governance_Clauses_by_Source!CL243),0,$G243)</f>
        <v>0</v>
      </c>
      <c r="CP243" s="134">
        <f>IF(ISBLANK(Governance_Clauses_by_Source!CM243),0,$G243)</f>
        <v>0</v>
      </c>
      <c r="CQ243" s="151">
        <f>IF(ISBLANK(Governance_Clauses_by_Source!CN243),0,$G243)</f>
        <v>0</v>
      </c>
    </row>
    <row r="244" spans="1:95">
      <c r="A244" s="2" t="s">
        <v>554</v>
      </c>
      <c r="B244" s="2" t="s">
        <v>569</v>
      </c>
      <c r="C244" s="2" t="s">
        <v>607</v>
      </c>
      <c r="D244" s="2" t="s">
        <v>638</v>
      </c>
      <c r="E244" s="2">
        <f t="shared" ref="E244:E308" si="32">COUNTIF(I244:CQ244,"&gt;0.0")</f>
        <v>1</v>
      </c>
      <c r="F244" s="2">
        <v>3</v>
      </c>
      <c r="G244" s="2">
        <f t="shared" si="31"/>
        <v>0.17647058823529413</v>
      </c>
      <c r="H244" s="3" t="s">
        <v>731</v>
      </c>
      <c r="I244" s="120">
        <f>IF(ISBLANK(Governance_Clauses_by_Source!F244),0,G244)</f>
        <v>0</v>
      </c>
      <c r="J244" s="134">
        <f>IF(ISBLANK(Governance_Clauses_by_Source!G244),0,$G244)</f>
        <v>0</v>
      </c>
      <c r="K244" s="134">
        <f>IF(ISBLANK(Governance_Clauses_by_Source!H244),0,$G244)</f>
        <v>0</v>
      </c>
      <c r="L244" s="134">
        <f>IF(ISBLANK(Governance_Clauses_by_Source!I244),0,$G244)</f>
        <v>0</v>
      </c>
      <c r="M244" s="134">
        <f>IF(ISBLANK(Governance_Clauses_by_Source!J244),0,$G244)</f>
        <v>0</v>
      </c>
      <c r="N244" s="134">
        <f>IF(ISBLANK(Governance_Clauses_by_Source!K244),0,$G244)</f>
        <v>0</v>
      </c>
      <c r="O244" s="134">
        <f>IF(ISBLANK(Governance_Clauses_by_Source!L244),0,$G244)</f>
        <v>0</v>
      </c>
      <c r="P244" s="134">
        <f>IF(ISBLANK(Governance_Clauses_by_Source!M244),0,$G244)</f>
        <v>0</v>
      </c>
      <c r="Q244" s="134">
        <f>IF(ISBLANK(Governance_Clauses_by_Source!N244),0,$G244)</f>
        <v>0</v>
      </c>
      <c r="R244" s="134">
        <f>IF(ISBLANK(Governance_Clauses_by_Source!O244),0,$G244)</f>
        <v>0</v>
      </c>
      <c r="S244" s="134">
        <f>IF(ISBLANK(Governance_Clauses_by_Source!P244),0,$G244)</f>
        <v>0</v>
      </c>
      <c r="T244" s="134">
        <f>IF(ISBLANK(Governance_Clauses_by_Source!Q244),0,$G244)</f>
        <v>0</v>
      </c>
      <c r="U244" s="134">
        <f>IF(ISBLANK(Governance_Clauses_by_Source!R244),0,$G244)</f>
        <v>0</v>
      </c>
      <c r="V244" s="134">
        <f>IF(ISBLANK(Governance_Clauses_by_Source!S244),0,$G244)</f>
        <v>0</v>
      </c>
      <c r="W244" s="134">
        <f>IF(ISBLANK(Governance_Clauses_by_Source!T244),0,$G244)</f>
        <v>0</v>
      </c>
      <c r="X244" s="134">
        <f>IF(ISBLANK(Governance_Clauses_by_Source!U244),0,$G244)</f>
        <v>0</v>
      </c>
      <c r="Y244" s="134">
        <f>IF(ISBLANK(Governance_Clauses_by_Source!V244),0,$G244)</f>
        <v>0</v>
      </c>
      <c r="Z244" s="134">
        <f>IF(ISBLANK(Governance_Clauses_by_Source!W244),0,$G244)</f>
        <v>0</v>
      </c>
      <c r="AA244" s="134">
        <f>IF(ISBLANK(Governance_Clauses_by_Source!X244),0,$G244)</f>
        <v>0</v>
      </c>
      <c r="AB244" s="134">
        <f>IF(ISBLANK(Governance_Clauses_by_Source!Y244),0,$G244)</f>
        <v>0</v>
      </c>
      <c r="AC244" s="134">
        <f>IF(ISBLANK(Governance_Clauses_by_Source!Z244),0,$G244)</f>
        <v>0</v>
      </c>
      <c r="AD244" s="134">
        <f>IF(ISBLANK(Governance_Clauses_by_Source!AA244),0,$G244)</f>
        <v>0</v>
      </c>
      <c r="AE244" s="134">
        <f>IF(ISBLANK(Governance_Clauses_by_Source!AB244),0,$G244)</f>
        <v>0</v>
      </c>
      <c r="AF244" s="134">
        <f>IF(ISBLANK(Governance_Clauses_by_Source!AC244),0,$G244)</f>
        <v>0</v>
      </c>
      <c r="AG244" s="134">
        <f>IF(ISBLANK(Governance_Clauses_by_Source!AD244),0,$G244)</f>
        <v>0</v>
      </c>
      <c r="AH244" s="134">
        <f>IF(ISBLANK(Governance_Clauses_by_Source!AE244),0,$G244)</f>
        <v>0</v>
      </c>
      <c r="AI244" s="134">
        <f>IF(ISBLANK(Governance_Clauses_by_Source!AF244),0,$G244)</f>
        <v>0</v>
      </c>
      <c r="AJ244" s="134">
        <f>IF(ISBLANK(Governance_Clauses_by_Source!AG244),0,$G244)</f>
        <v>0</v>
      </c>
      <c r="AK244" s="134">
        <f>IF(ISBLANK(Governance_Clauses_by_Source!AH244),0,$G244)</f>
        <v>0</v>
      </c>
      <c r="AL244" s="134">
        <f>IF(ISBLANK(Governance_Clauses_by_Source!AI244),0,$G244)</f>
        <v>0</v>
      </c>
      <c r="AM244" s="134">
        <f>IF(ISBLANK(Governance_Clauses_by_Source!AJ244),0,$G244)</f>
        <v>0</v>
      </c>
      <c r="AN244" s="134">
        <f>IF(ISBLANK(Governance_Clauses_by_Source!AK244),0,$G244)</f>
        <v>0</v>
      </c>
      <c r="AO244" s="134">
        <f>IF(ISBLANK(Governance_Clauses_by_Source!AL244),0,$G244)</f>
        <v>0</v>
      </c>
      <c r="AP244" s="134">
        <f>IF(ISBLANK(Governance_Clauses_by_Source!AM244),0,$G244)</f>
        <v>0</v>
      </c>
      <c r="AQ244" s="134">
        <f>IF(ISBLANK(Governance_Clauses_by_Source!AN244),0,$G244)</f>
        <v>0</v>
      </c>
      <c r="AR244" s="134">
        <f>IF(ISBLANK(Governance_Clauses_by_Source!AO244),0,$G244)</f>
        <v>0</v>
      </c>
      <c r="AS244" s="134">
        <f>IF(ISBLANK(Governance_Clauses_by_Source!AP244),0,$G244)</f>
        <v>0</v>
      </c>
      <c r="AT244" s="134">
        <f>IF(ISBLANK(Governance_Clauses_by_Source!AQ244),0,$G244)</f>
        <v>0</v>
      </c>
      <c r="AU244" s="134">
        <f>IF(ISBLANK(Governance_Clauses_by_Source!AR244),0,$G244)</f>
        <v>0</v>
      </c>
      <c r="AV244" s="134">
        <f>IF(ISBLANK(Governance_Clauses_by_Source!AS244),0,$G244)</f>
        <v>0</v>
      </c>
      <c r="AW244" s="134">
        <f>IF(ISBLANK(Governance_Clauses_by_Source!AT244),0,$G244)</f>
        <v>0</v>
      </c>
      <c r="AX244" s="134">
        <f>IF(ISBLANK(Governance_Clauses_by_Source!AU244),0,$G244)</f>
        <v>0</v>
      </c>
      <c r="AY244" s="134">
        <f>IF(ISBLANK(Governance_Clauses_by_Source!AV244),0,$G244)</f>
        <v>0</v>
      </c>
      <c r="AZ244" s="134">
        <f>IF(ISBLANK(Governance_Clauses_by_Source!AW244),0,$G244)</f>
        <v>0</v>
      </c>
      <c r="BA244" s="134">
        <f>IF(ISBLANK(Governance_Clauses_by_Source!AX244),0,$G244)</f>
        <v>0</v>
      </c>
      <c r="BB244" s="134">
        <f>IF(ISBLANK(Governance_Clauses_by_Source!AY244),0,$G244)</f>
        <v>0</v>
      </c>
      <c r="BC244" s="134">
        <f>IF(ISBLANK(Governance_Clauses_by_Source!AZ244),0,$G244)</f>
        <v>0</v>
      </c>
      <c r="BD244" s="134">
        <f>IF(ISBLANK(Governance_Clauses_by_Source!BA244),0,$G244)</f>
        <v>0</v>
      </c>
      <c r="BE244" s="134">
        <f>IF(ISBLANK(Governance_Clauses_by_Source!BB244),0,$G244)</f>
        <v>0</v>
      </c>
      <c r="BF244" s="134">
        <f>IF(ISBLANK(Governance_Clauses_by_Source!BC244),0,$G244)</f>
        <v>0</v>
      </c>
      <c r="BG244" s="134">
        <f>IF(ISBLANK(Governance_Clauses_by_Source!BD244),0,$G244)</f>
        <v>0</v>
      </c>
      <c r="BH244" s="134">
        <f>IF(ISBLANK(Governance_Clauses_by_Source!BE244),0,$G244)</f>
        <v>0</v>
      </c>
      <c r="BI244" s="134">
        <f>IF(ISBLANK(Governance_Clauses_by_Source!BF244),0,$G244)</f>
        <v>0</v>
      </c>
      <c r="BJ244" s="134">
        <f>IF(ISBLANK(Governance_Clauses_by_Source!BG244),0,$G244)</f>
        <v>0</v>
      </c>
      <c r="BK244" s="134">
        <f>IF(ISBLANK(Governance_Clauses_by_Source!BH244),0,$G244)</f>
        <v>0</v>
      </c>
      <c r="BL244" s="134">
        <f>IF(ISBLANK(Governance_Clauses_by_Source!BI244),0,$G244)</f>
        <v>0</v>
      </c>
      <c r="BM244" s="134">
        <f>IF(ISBLANK(Governance_Clauses_by_Source!BJ244),0,$G244)</f>
        <v>0</v>
      </c>
      <c r="BN244" s="134">
        <f>IF(ISBLANK(Governance_Clauses_by_Source!BK244),0,$G244)</f>
        <v>0</v>
      </c>
      <c r="BO244" s="134">
        <f>IF(ISBLANK(Governance_Clauses_by_Source!BL244),0,$G244)</f>
        <v>0</v>
      </c>
      <c r="BP244" s="134">
        <f>IF(ISBLANK(Governance_Clauses_by_Source!BM244),0,$G244)</f>
        <v>0</v>
      </c>
      <c r="BQ244" s="134">
        <f>IF(ISBLANK(Governance_Clauses_by_Source!BN244),0,$G244)</f>
        <v>0</v>
      </c>
      <c r="BR244" s="134">
        <f>IF(ISBLANK(Governance_Clauses_by_Source!BO244),0,$G244)</f>
        <v>0</v>
      </c>
      <c r="BS244" s="134">
        <f>IF(ISBLANK(Governance_Clauses_by_Source!BP244),0,$G244)</f>
        <v>0</v>
      </c>
      <c r="BT244" s="134">
        <f>IF(ISBLANK(Governance_Clauses_by_Source!BQ244),0,$G244)</f>
        <v>0</v>
      </c>
      <c r="BU244" s="134">
        <f>IF(ISBLANK(Governance_Clauses_by_Source!BR244),0,$G244)</f>
        <v>0</v>
      </c>
      <c r="BV244" s="134">
        <f>IF(ISBLANK(Governance_Clauses_by_Source!BS244),0,$G244)</f>
        <v>0</v>
      </c>
      <c r="BW244" s="134">
        <f>IF(ISBLANK(Governance_Clauses_by_Source!BT244),0,$G244)</f>
        <v>0</v>
      </c>
      <c r="BX244" s="134">
        <f>IF(ISBLANK(Governance_Clauses_by_Source!BU244),0,$G244)</f>
        <v>0</v>
      </c>
      <c r="BY244" s="134">
        <f>IF(ISBLANK(Governance_Clauses_by_Source!BV244),0,$G244)</f>
        <v>0</v>
      </c>
      <c r="BZ244" s="134">
        <f>IF(ISBLANK(Governance_Clauses_by_Source!BW244),0,$G244)</f>
        <v>0</v>
      </c>
      <c r="CA244" s="134">
        <f>IF(ISBLANK(Governance_Clauses_by_Source!BX244),0,$G244)</f>
        <v>0</v>
      </c>
      <c r="CB244" s="134">
        <f>IF(ISBLANK(Governance_Clauses_by_Source!BY244),0,$G244)*1*1.01</f>
        <v>0.17823529411764708</v>
      </c>
      <c r="CC244" s="134">
        <f>IF(ISBLANK(Governance_Clauses_by_Source!BZ244),0,$G244)</f>
        <v>0</v>
      </c>
      <c r="CD244" s="134">
        <f>IF(ISBLANK(Governance_Clauses_by_Source!CA244),0,$G244)</f>
        <v>0</v>
      </c>
      <c r="CE244" s="134">
        <f>IF(ISBLANK(Governance_Clauses_by_Source!CB244),0,$G244)</f>
        <v>0</v>
      </c>
      <c r="CF244" s="134">
        <f>IF(ISBLANK(Governance_Clauses_by_Source!CC244),0,$G244)</f>
        <v>0</v>
      </c>
      <c r="CG244" s="134">
        <f>IF(ISBLANK(Governance_Clauses_by_Source!CD244),0,$G244)</f>
        <v>0</v>
      </c>
      <c r="CH244" s="134">
        <f>IF(ISBLANK(Governance_Clauses_by_Source!CE244),0,$G244)</f>
        <v>0</v>
      </c>
      <c r="CI244" s="134">
        <f>IF(ISBLANK(Governance_Clauses_by_Source!CF244),0,$G244)</f>
        <v>0</v>
      </c>
      <c r="CJ244" s="134">
        <f>IF(ISBLANK(Governance_Clauses_by_Source!CG244),0,$G244)</f>
        <v>0</v>
      </c>
      <c r="CK244" s="134">
        <f>IF(ISBLANK(Governance_Clauses_by_Source!CH244),0,$G244)</f>
        <v>0</v>
      </c>
      <c r="CL244" s="134">
        <f>IF(ISBLANK(Governance_Clauses_by_Source!CI244),0,$G244)</f>
        <v>0</v>
      </c>
      <c r="CM244" s="134">
        <f>IF(ISBLANK(Governance_Clauses_by_Source!CJ244),0,$G244)</f>
        <v>0</v>
      </c>
      <c r="CN244" s="134">
        <f>IF(ISBLANK(Governance_Clauses_by_Source!CK244),0,$G244)</f>
        <v>0</v>
      </c>
      <c r="CO244" s="134">
        <f>IF(ISBLANK(Governance_Clauses_by_Source!CL244),0,$G244)</f>
        <v>0</v>
      </c>
      <c r="CP244" s="134">
        <f>IF(ISBLANK(Governance_Clauses_by_Source!CM244),0,$G244)</f>
        <v>0</v>
      </c>
      <c r="CQ244" s="151">
        <f>IF(ISBLANK(Governance_Clauses_by_Source!CN244),0,$G244)</f>
        <v>0</v>
      </c>
    </row>
    <row r="245" spans="1:95">
      <c r="A245" s="2" t="s">
        <v>554</v>
      </c>
      <c r="B245" s="2" t="s">
        <v>565</v>
      </c>
      <c r="C245" s="2" t="s">
        <v>364</v>
      </c>
      <c r="D245" s="2" t="s">
        <v>618</v>
      </c>
      <c r="E245" s="2">
        <f t="shared" si="32"/>
        <v>1</v>
      </c>
      <c r="F245" s="2">
        <v>4</v>
      </c>
      <c r="G245" s="2">
        <f t="shared" si="31"/>
        <v>0.23529411764705882</v>
      </c>
      <c r="H245" s="3" t="s">
        <v>401</v>
      </c>
      <c r="I245" s="120">
        <f>IF(ISBLANK(Governance_Clauses_by_Source!F245),0,G245)</f>
        <v>0</v>
      </c>
      <c r="J245" s="134">
        <f>IF(ISBLANK(Governance_Clauses_by_Source!G245),0,$G245)</f>
        <v>0</v>
      </c>
      <c r="K245" s="134">
        <f>IF(ISBLANK(Governance_Clauses_by_Source!H245),0,$G245)</f>
        <v>0</v>
      </c>
      <c r="L245" s="134">
        <f>IF(ISBLANK(Governance_Clauses_by_Source!I245),0,$G245)</f>
        <v>0</v>
      </c>
      <c r="M245" s="134">
        <f>IF(ISBLANK(Governance_Clauses_by_Source!J245),0,$G245)</f>
        <v>0</v>
      </c>
      <c r="N245" s="134">
        <f>IF(ISBLANK(Governance_Clauses_by_Source!K245),0,$G245)</f>
        <v>0</v>
      </c>
      <c r="O245" s="134">
        <f>IF(ISBLANK(Governance_Clauses_by_Source!L245),0,$G245)</f>
        <v>0</v>
      </c>
      <c r="P245" s="134">
        <f>IF(ISBLANK(Governance_Clauses_by_Source!M245),0,$G245)</f>
        <v>0</v>
      </c>
      <c r="Q245" s="134">
        <f>IF(ISBLANK(Governance_Clauses_by_Source!N245),0,$G245)</f>
        <v>0</v>
      </c>
      <c r="R245" s="134">
        <f>IF(ISBLANK(Governance_Clauses_by_Source!O245),0,$G245)</f>
        <v>0</v>
      </c>
      <c r="S245" s="134">
        <f>IF(ISBLANK(Governance_Clauses_by_Source!P245),0,$G245)*4*5</f>
        <v>4.7058823529411766</v>
      </c>
      <c r="T245" s="134">
        <f>IF(ISBLANK(Governance_Clauses_by_Source!Q245),0,$G245)</f>
        <v>0</v>
      </c>
      <c r="U245" s="134">
        <f>IF(ISBLANK(Governance_Clauses_by_Source!R245),0,$G245)</f>
        <v>0</v>
      </c>
      <c r="V245" s="134">
        <f>IF(ISBLANK(Governance_Clauses_by_Source!S245),0,$G245)</f>
        <v>0</v>
      </c>
      <c r="W245" s="134">
        <f>IF(ISBLANK(Governance_Clauses_by_Source!T245),0,$G245)</f>
        <v>0</v>
      </c>
      <c r="X245" s="134">
        <f>IF(ISBLANK(Governance_Clauses_by_Source!U245),0,$G245)</f>
        <v>0</v>
      </c>
      <c r="Y245" s="134">
        <f>IF(ISBLANK(Governance_Clauses_by_Source!V245),0,$G245)</f>
        <v>0</v>
      </c>
      <c r="Z245" s="134">
        <f>IF(ISBLANK(Governance_Clauses_by_Source!W245),0,$G245)</f>
        <v>0</v>
      </c>
      <c r="AA245" s="134">
        <f>IF(ISBLANK(Governance_Clauses_by_Source!X245),0,$G245)</f>
        <v>0</v>
      </c>
      <c r="AB245" s="134">
        <f>IF(ISBLANK(Governance_Clauses_by_Source!Y245),0,$G245)</f>
        <v>0</v>
      </c>
      <c r="AC245" s="134">
        <f>IF(ISBLANK(Governance_Clauses_by_Source!Z245),0,$G245)</f>
        <v>0</v>
      </c>
      <c r="AD245" s="134">
        <f>IF(ISBLANK(Governance_Clauses_by_Source!AA245),0,$G245)</f>
        <v>0</v>
      </c>
      <c r="AE245" s="134">
        <f>IF(ISBLANK(Governance_Clauses_by_Source!AB245),0,$G245)</f>
        <v>0</v>
      </c>
      <c r="AF245" s="134">
        <f>IF(ISBLANK(Governance_Clauses_by_Source!AC245),0,$G245)</f>
        <v>0</v>
      </c>
      <c r="AG245" s="134">
        <f>IF(ISBLANK(Governance_Clauses_by_Source!AD245),0,$G245)</f>
        <v>0</v>
      </c>
      <c r="AH245" s="134">
        <f>IF(ISBLANK(Governance_Clauses_by_Source!AE245),0,$G245)</f>
        <v>0</v>
      </c>
      <c r="AI245" s="134">
        <f>IF(ISBLANK(Governance_Clauses_by_Source!AF245),0,$G245)</f>
        <v>0</v>
      </c>
      <c r="AJ245" s="134">
        <f>IF(ISBLANK(Governance_Clauses_by_Source!AG245),0,$G245)</f>
        <v>0</v>
      </c>
      <c r="AK245" s="134">
        <f>IF(ISBLANK(Governance_Clauses_by_Source!AH245),0,$G245)</f>
        <v>0</v>
      </c>
      <c r="AL245" s="134">
        <f>IF(ISBLANK(Governance_Clauses_by_Source!AI245),0,$G245)</f>
        <v>0</v>
      </c>
      <c r="AM245" s="134">
        <f>IF(ISBLANK(Governance_Clauses_by_Source!AJ245),0,$G245)</f>
        <v>0</v>
      </c>
      <c r="AN245" s="134">
        <f>IF(ISBLANK(Governance_Clauses_by_Source!AK245),0,$G245)</f>
        <v>0</v>
      </c>
      <c r="AO245" s="134">
        <f>IF(ISBLANK(Governance_Clauses_by_Source!AL245),0,$G245)</f>
        <v>0</v>
      </c>
      <c r="AP245" s="134">
        <f>IF(ISBLANK(Governance_Clauses_by_Source!AM245),0,$G245)</f>
        <v>0</v>
      </c>
      <c r="AQ245" s="134">
        <f>IF(ISBLANK(Governance_Clauses_by_Source!AN245),0,$G245)</f>
        <v>0</v>
      </c>
      <c r="AR245" s="134">
        <f>IF(ISBLANK(Governance_Clauses_by_Source!AO245),0,$G245)</f>
        <v>0</v>
      </c>
      <c r="AS245" s="134">
        <f>IF(ISBLANK(Governance_Clauses_by_Source!AP245),0,$G245)</f>
        <v>0</v>
      </c>
      <c r="AT245" s="134">
        <f>IF(ISBLANK(Governance_Clauses_by_Source!AQ245),0,$G245)</f>
        <v>0</v>
      </c>
      <c r="AU245" s="134">
        <f>IF(ISBLANK(Governance_Clauses_by_Source!AR245),0,$G245)</f>
        <v>0</v>
      </c>
      <c r="AV245" s="134">
        <f>IF(ISBLANK(Governance_Clauses_by_Source!AS245),0,$G245)</f>
        <v>0</v>
      </c>
      <c r="AW245" s="134">
        <f>IF(ISBLANK(Governance_Clauses_by_Source!AT245),0,$G245)</f>
        <v>0</v>
      </c>
      <c r="AX245" s="134">
        <f>IF(ISBLANK(Governance_Clauses_by_Source!AU245),0,$G245)</f>
        <v>0</v>
      </c>
      <c r="AY245" s="134">
        <f>IF(ISBLANK(Governance_Clauses_by_Source!AV245),0,$G245)</f>
        <v>0</v>
      </c>
      <c r="AZ245" s="134">
        <f>IF(ISBLANK(Governance_Clauses_by_Source!AW245),0,$G245)</f>
        <v>0</v>
      </c>
      <c r="BA245" s="134">
        <f>IF(ISBLANK(Governance_Clauses_by_Source!AX245),0,$G245)</f>
        <v>0</v>
      </c>
      <c r="BB245" s="134">
        <f>IF(ISBLANK(Governance_Clauses_by_Source!AY245),0,$G245)</f>
        <v>0</v>
      </c>
      <c r="BC245" s="134">
        <f>IF(ISBLANK(Governance_Clauses_by_Source!AZ245),0,$G245)</f>
        <v>0</v>
      </c>
      <c r="BD245" s="134">
        <f>IF(ISBLANK(Governance_Clauses_by_Source!BA245),0,$G245)</f>
        <v>0</v>
      </c>
      <c r="BE245" s="134">
        <f>IF(ISBLANK(Governance_Clauses_by_Source!BB245),0,$G245)</f>
        <v>0</v>
      </c>
      <c r="BF245" s="134">
        <f>IF(ISBLANK(Governance_Clauses_by_Source!BC245),0,$G245)</f>
        <v>0</v>
      </c>
      <c r="BG245" s="134">
        <f>IF(ISBLANK(Governance_Clauses_by_Source!BD245),0,$G245)</f>
        <v>0</v>
      </c>
      <c r="BH245" s="134">
        <f>IF(ISBLANK(Governance_Clauses_by_Source!BE245),0,$G245)</f>
        <v>0</v>
      </c>
      <c r="BI245" s="134">
        <f>IF(ISBLANK(Governance_Clauses_by_Source!BF245),0,$G245)</f>
        <v>0</v>
      </c>
      <c r="BJ245" s="134">
        <f>IF(ISBLANK(Governance_Clauses_by_Source!BG245),0,$G245)</f>
        <v>0</v>
      </c>
      <c r="BK245" s="134">
        <f>IF(ISBLANK(Governance_Clauses_by_Source!BH245),0,$G245)</f>
        <v>0</v>
      </c>
      <c r="BL245" s="134">
        <f>IF(ISBLANK(Governance_Clauses_by_Source!BI245),0,$G245)</f>
        <v>0</v>
      </c>
      <c r="BM245" s="134">
        <f>IF(ISBLANK(Governance_Clauses_by_Source!BJ245),0,$G245)</f>
        <v>0</v>
      </c>
      <c r="BN245" s="134">
        <f>IF(ISBLANK(Governance_Clauses_by_Source!BK245),0,$G245)</f>
        <v>0</v>
      </c>
      <c r="BO245" s="134">
        <f>IF(ISBLANK(Governance_Clauses_by_Source!BL245),0,$G245)</f>
        <v>0</v>
      </c>
      <c r="BP245" s="134">
        <f>IF(ISBLANK(Governance_Clauses_by_Source!BM245),0,$G245)</f>
        <v>0</v>
      </c>
      <c r="BQ245" s="134">
        <f>IF(ISBLANK(Governance_Clauses_by_Source!BN245),0,$G245)</f>
        <v>0</v>
      </c>
      <c r="BR245" s="134">
        <f>IF(ISBLANK(Governance_Clauses_by_Source!BO245),0,$G245)</f>
        <v>0</v>
      </c>
      <c r="BS245" s="134">
        <f>IF(ISBLANK(Governance_Clauses_by_Source!BP245),0,$G245)</f>
        <v>0</v>
      </c>
      <c r="BT245" s="134">
        <f>IF(ISBLANK(Governance_Clauses_by_Source!BQ245),0,$G245)</f>
        <v>0</v>
      </c>
      <c r="BU245" s="134">
        <f>IF(ISBLANK(Governance_Clauses_by_Source!BR245),0,$G245)</f>
        <v>0</v>
      </c>
      <c r="BV245" s="134">
        <f>IF(ISBLANK(Governance_Clauses_by_Source!BS245),0,$G245)</f>
        <v>0</v>
      </c>
      <c r="BW245" s="134">
        <f>IF(ISBLANK(Governance_Clauses_by_Source!BT245),0,$G245)</f>
        <v>0</v>
      </c>
      <c r="BX245" s="134">
        <f>IF(ISBLANK(Governance_Clauses_by_Source!BU245),0,$G245)</f>
        <v>0</v>
      </c>
      <c r="BY245" s="134">
        <f>IF(ISBLANK(Governance_Clauses_by_Source!BV245),0,$G245)</f>
        <v>0</v>
      </c>
      <c r="BZ245" s="134">
        <f>IF(ISBLANK(Governance_Clauses_by_Source!BW245),0,$G245)</f>
        <v>0</v>
      </c>
      <c r="CA245" s="134">
        <f>IF(ISBLANK(Governance_Clauses_by_Source!BX245),0,$G245)</f>
        <v>0</v>
      </c>
      <c r="CB245" s="134">
        <f>IF(ISBLANK(Governance_Clauses_by_Source!BY245),0,$G245)</f>
        <v>0</v>
      </c>
      <c r="CC245" s="134">
        <f>IF(ISBLANK(Governance_Clauses_by_Source!BZ245),0,$G245)</f>
        <v>0</v>
      </c>
      <c r="CD245" s="134">
        <f>IF(ISBLANK(Governance_Clauses_by_Source!CA245),0,$G245)</f>
        <v>0</v>
      </c>
      <c r="CE245" s="134">
        <f>IF(ISBLANK(Governance_Clauses_by_Source!CB245),0,$G245)</f>
        <v>0</v>
      </c>
      <c r="CF245" s="134">
        <f>IF(ISBLANK(Governance_Clauses_by_Source!CC245),0,$G245)</f>
        <v>0</v>
      </c>
      <c r="CG245" s="134">
        <f>IF(ISBLANK(Governance_Clauses_by_Source!CD245),0,$G245)</f>
        <v>0</v>
      </c>
      <c r="CH245" s="134">
        <f>IF(ISBLANK(Governance_Clauses_by_Source!CE245),0,$G245)</f>
        <v>0</v>
      </c>
      <c r="CI245" s="134">
        <f>IF(ISBLANK(Governance_Clauses_by_Source!CF245),0,$G245)</f>
        <v>0</v>
      </c>
      <c r="CJ245" s="134">
        <f>IF(ISBLANK(Governance_Clauses_by_Source!CG245),0,$G245)</f>
        <v>0</v>
      </c>
      <c r="CK245" s="134">
        <f>IF(ISBLANK(Governance_Clauses_by_Source!CH245),0,$G245)</f>
        <v>0</v>
      </c>
      <c r="CL245" s="134">
        <f>IF(ISBLANK(Governance_Clauses_by_Source!CI245),0,$G245)</f>
        <v>0</v>
      </c>
      <c r="CM245" s="134">
        <f>IF(ISBLANK(Governance_Clauses_by_Source!CJ245),0,$G245)</f>
        <v>0</v>
      </c>
      <c r="CN245" s="134">
        <f>IF(ISBLANK(Governance_Clauses_by_Source!CK245),0,$G245)</f>
        <v>0</v>
      </c>
      <c r="CO245" s="134">
        <f>IF(ISBLANK(Governance_Clauses_by_Source!CL245),0,$G245)</f>
        <v>0</v>
      </c>
      <c r="CP245" s="134">
        <f>IF(ISBLANK(Governance_Clauses_by_Source!CM245),0,$G245)</f>
        <v>0</v>
      </c>
      <c r="CQ245" s="151">
        <f>IF(ISBLANK(Governance_Clauses_by_Source!CN245),0,$G245)</f>
        <v>0</v>
      </c>
    </row>
    <row r="246" spans="1:95">
      <c r="A246" s="2" t="s">
        <v>554</v>
      </c>
      <c r="B246" s="2" t="s">
        <v>565</v>
      </c>
      <c r="C246" s="2" t="s">
        <v>364</v>
      </c>
      <c r="D246" s="2" t="s">
        <v>618</v>
      </c>
      <c r="E246" s="2">
        <f t="shared" si="32"/>
        <v>1</v>
      </c>
      <c r="F246" s="2">
        <v>5</v>
      </c>
      <c r="G246" s="2">
        <f t="shared" si="31"/>
        <v>0.29411764705882354</v>
      </c>
      <c r="H246" s="3" t="s">
        <v>400</v>
      </c>
      <c r="I246" s="120">
        <f>IF(ISBLANK(Governance_Clauses_by_Source!F246),0,G246)</f>
        <v>0</v>
      </c>
      <c r="J246" s="134">
        <f>IF(ISBLANK(Governance_Clauses_by_Source!G246),0,$G246)</f>
        <v>0</v>
      </c>
      <c r="K246" s="134">
        <f>IF(ISBLANK(Governance_Clauses_by_Source!H246),0,$G246)</f>
        <v>0</v>
      </c>
      <c r="L246" s="134">
        <f>IF(ISBLANK(Governance_Clauses_by_Source!I246),0,$G246)</f>
        <v>0</v>
      </c>
      <c r="M246" s="134">
        <f>IF(ISBLANK(Governance_Clauses_by_Source!J246),0,$G246)</f>
        <v>0</v>
      </c>
      <c r="N246" s="134">
        <f>IF(ISBLANK(Governance_Clauses_by_Source!K246),0,$G246)</f>
        <v>0</v>
      </c>
      <c r="O246" s="134">
        <f>IF(ISBLANK(Governance_Clauses_by_Source!L246),0,$G246)</f>
        <v>0</v>
      </c>
      <c r="P246" s="134">
        <f>IF(ISBLANK(Governance_Clauses_by_Source!M246),0,$G246)</f>
        <v>0</v>
      </c>
      <c r="Q246" s="134">
        <f>IF(ISBLANK(Governance_Clauses_by_Source!N246),0,$G246)</f>
        <v>0</v>
      </c>
      <c r="R246" s="134">
        <f>IF(ISBLANK(Governance_Clauses_by_Source!O246),0,$G246)</f>
        <v>0</v>
      </c>
      <c r="S246" s="134">
        <f>IF(ISBLANK(Governance_Clauses_by_Source!P246),0,$G246)*4*5</f>
        <v>5.882352941176471</v>
      </c>
      <c r="T246" s="134">
        <f>IF(ISBLANK(Governance_Clauses_by_Source!Q246),0,$G246)</f>
        <v>0</v>
      </c>
      <c r="U246" s="134">
        <f>IF(ISBLANK(Governance_Clauses_by_Source!R246),0,$G246)</f>
        <v>0</v>
      </c>
      <c r="V246" s="134">
        <f>IF(ISBLANK(Governance_Clauses_by_Source!S246),0,$G246)</f>
        <v>0</v>
      </c>
      <c r="W246" s="134">
        <f>IF(ISBLANK(Governance_Clauses_by_Source!T246),0,$G246)</f>
        <v>0</v>
      </c>
      <c r="X246" s="134">
        <f>IF(ISBLANK(Governance_Clauses_by_Source!U246),0,$G246)</f>
        <v>0</v>
      </c>
      <c r="Y246" s="134">
        <f>IF(ISBLANK(Governance_Clauses_by_Source!V246),0,$G246)</f>
        <v>0</v>
      </c>
      <c r="Z246" s="134">
        <f>IF(ISBLANK(Governance_Clauses_by_Source!W246),0,$G246)</f>
        <v>0</v>
      </c>
      <c r="AA246" s="134">
        <f>IF(ISBLANK(Governance_Clauses_by_Source!X246),0,$G246)</f>
        <v>0</v>
      </c>
      <c r="AB246" s="134">
        <f>IF(ISBLANK(Governance_Clauses_by_Source!Y246),0,$G246)</f>
        <v>0</v>
      </c>
      <c r="AC246" s="134">
        <f>IF(ISBLANK(Governance_Clauses_by_Source!Z246),0,$G246)</f>
        <v>0</v>
      </c>
      <c r="AD246" s="134">
        <f>IF(ISBLANK(Governance_Clauses_by_Source!AA246),0,$G246)</f>
        <v>0</v>
      </c>
      <c r="AE246" s="134">
        <f>IF(ISBLANK(Governance_Clauses_by_Source!AB246),0,$G246)</f>
        <v>0</v>
      </c>
      <c r="AF246" s="134">
        <f>IF(ISBLANK(Governance_Clauses_by_Source!AC246),0,$G246)</f>
        <v>0</v>
      </c>
      <c r="AG246" s="134">
        <f>IF(ISBLANK(Governance_Clauses_by_Source!AD246),0,$G246)</f>
        <v>0</v>
      </c>
      <c r="AH246" s="134">
        <f>IF(ISBLANK(Governance_Clauses_by_Source!AE246),0,$G246)</f>
        <v>0</v>
      </c>
      <c r="AI246" s="134">
        <f>IF(ISBLANK(Governance_Clauses_by_Source!AF246),0,$G246)</f>
        <v>0</v>
      </c>
      <c r="AJ246" s="134">
        <f>IF(ISBLANK(Governance_Clauses_by_Source!AG246),0,$G246)</f>
        <v>0</v>
      </c>
      <c r="AK246" s="134">
        <f>IF(ISBLANK(Governance_Clauses_by_Source!AH246),0,$G246)</f>
        <v>0</v>
      </c>
      <c r="AL246" s="134">
        <f>IF(ISBLANK(Governance_Clauses_by_Source!AI246),0,$G246)</f>
        <v>0</v>
      </c>
      <c r="AM246" s="134">
        <f>IF(ISBLANK(Governance_Clauses_by_Source!AJ246),0,$G246)</f>
        <v>0</v>
      </c>
      <c r="AN246" s="134">
        <f>IF(ISBLANK(Governance_Clauses_by_Source!AK246),0,$G246)</f>
        <v>0</v>
      </c>
      <c r="AO246" s="134">
        <f>IF(ISBLANK(Governance_Clauses_by_Source!AL246),0,$G246)</f>
        <v>0</v>
      </c>
      <c r="AP246" s="134">
        <f>IF(ISBLANK(Governance_Clauses_by_Source!AM246),0,$G246)</f>
        <v>0</v>
      </c>
      <c r="AQ246" s="134">
        <f>IF(ISBLANK(Governance_Clauses_by_Source!AN246),0,$G246)</f>
        <v>0</v>
      </c>
      <c r="AR246" s="134">
        <f>IF(ISBLANK(Governance_Clauses_by_Source!AO246),0,$G246)</f>
        <v>0</v>
      </c>
      <c r="AS246" s="134">
        <f>IF(ISBLANK(Governance_Clauses_by_Source!AP246),0,$G246)</f>
        <v>0</v>
      </c>
      <c r="AT246" s="134">
        <f>IF(ISBLANK(Governance_Clauses_by_Source!AQ246),0,$G246)</f>
        <v>0</v>
      </c>
      <c r="AU246" s="134">
        <f>IF(ISBLANK(Governance_Clauses_by_Source!AR246),0,$G246)</f>
        <v>0</v>
      </c>
      <c r="AV246" s="134">
        <f>IF(ISBLANK(Governance_Clauses_by_Source!AS246),0,$G246)</f>
        <v>0</v>
      </c>
      <c r="AW246" s="134">
        <f>IF(ISBLANK(Governance_Clauses_by_Source!AT246),0,$G246)</f>
        <v>0</v>
      </c>
      <c r="AX246" s="134">
        <f>IF(ISBLANK(Governance_Clauses_by_Source!AU246),0,$G246)</f>
        <v>0</v>
      </c>
      <c r="AY246" s="134">
        <f>IF(ISBLANK(Governance_Clauses_by_Source!AV246),0,$G246)</f>
        <v>0</v>
      </c>
      <c r="AZ246" s="134">
        <f>IF(ISBLANK(Governance_Clauses_by_Source!AW246),0,$G246)</f>
        <v>0</v>
      </c>
      <c r="BA246" s="134">
        <f>IF(ISBLANK(Governance_Clauses_by_Source!AX246),0,$G246)</f>
        <v>0</v>
      </c>
      <c r="BB246" s="134">
        <f>IF(ISBLANK(Governance_Clauses_by_Source!AY246),0,$G246)</f>
        <v>0</v>
      </c>
      <c r="BC246" s="134">
        <f>IF(ISBLANK(Governance_Clauses_by_Source!AZ246),0,$G246)</f>
        <v>0</v>
      </c>
      <c r="BD246" s="134">
        <f>IF(ISBLANK(Governance_Clauses_by_Source!BA246),0,$G246)</f>
        <v>0</v>
      </c>
      <c r="BE246" s="134">
        <f>IF(ISBLANK(Governance_Clauses_by_Source!BB246),0,$G246)</f>
        <v>0</v>
      </c>
      <c r="BF246" s="134">
        <f>IF(ISBLANK(Governance_Clauses_by_Source!BC246),0,$G246)</f>
        <v>0</v>
      </c>
      <c r="BG246" s="134">
        <f>IF(ISBLANK(Governance_Clauses_by_Source!BD246),0,$G246)</f>
        <v>0</v>
      </c>
      <c r="BH246" s="134">
        <f>IF(ISBLANK(Governance_Clauses_by_Source!BE246),0,$G246)</f>
        <v>0</v>
      </c>
      <c r="BI246" s="134">
        <f>IF(ISBLANK(Governance_Clauses_by_Source!BF246),0,$G246)</f>
        <v>0</v>
      </c>
      <c r="BJ246" s="134">
        <f>IF(ISBLANK(Governance_Clauses_by_Source!BG246),0,$G246)</f>
        <v>0</v>
      </c>
      <c r="BK246" s="134">
        <f>IF(ISBLANK(Governance_Clauses_by_Source!BH246),0,$G246)</f>
        <v>0</v>
      </c>
      <c r="BL246" s="134">
        <f>IF(ISBLANK(Governance_Clauses_by_Source!BI246),0,$G246)</f>
        <v>0</v>
      </c>
      <c r="BM246" s="134">
        <f>IF(ISBLANK(Governance_Clauses_by_Source!BJ246),0,$G246)</f>
        <v>0</v>
      </c>
      <c r="BN246" s="134">
        <f>IF(ISBLANK(Governance_Clauses_by_Source!BK246),0,$G246)</f>
        <v>0</v>
      </c>
      <c r="BO246" s="134">
        <f>IF(ISBLANK(Governance_Clauses_by_Source!BL246),0,$G246)</f>
        <v>0</v>
      </c>
      <c r="BP246" s="134">
        <f>IF(ISBLANK(Governance_Clauses_by_Source!BM246),0,$G246)</f>
        <v>0</v>
      </c>
      <c r="BQ246" s="134">
        <f>IF(ISBLANK(Governance_Clauses_by_Source!BN246),0,$G246)</f>
        <v>0</v>
      </c>
      <c r="BR246" s="134">
        <f>IF(ISBLANK(Governance_Clauses_by_Source!BO246),0,$G246)</f>
        <v>0</v>
      </c>
      <c r="BS246" s="134">
        <f>IF(ISBLANK(Governance_Clauses_by_Source!BP246),0,$G246)</f>
        <v>0</v>
      </c>
      <c r="BT246" s="134">
        <f>IF(ISBLANK(Governance_Clauses_by_Source!BQ246),0,$G246)</f>
        <v>0</v>
      </c>
      <c r="BU246" s="134">
        <f>IF(ISBLANK(Governance_Clauses_by_Source!BR246),0,$G246)</f>
        <v>0</v>
      </c>
      <c r="BV246" s="134">
        <f>IF(ISBLANK(Governance_Clauses_by_Source!BS246),0,$G246)</f>
        <v>0</v>
      </c>
      <c r="BW246" s="134">
        <f>IF(ISBLANK(Governance_Clauses_by_Source!BT246),0,$G246)</f>
        <v>0</v>
      </c>
      <c r="BX246" s="134">
        <f>IF(ISBLANK(Governance_Clauses_by_Source!BU246),0,$G246)</f>
        <v>0</v>
      </c>
      <c r="BY246" s="134">
        <f>IF(ISBLANK(Governance_Clauses_by_Source!BV246),0,$G246)</f>
        <v>0</v>
      </c>
      <c r="BZ246" s="134">
        <f>IF(ISBLANK(Governance_Clauses_by_Source!BW246),0,$G246)</f>
        <v>0</v>
      </c>
      <c r="CA246" s="134">
        <f>IF(ISBLANK(Governance_Clauses_by_Source!BX246),0,$G246)</f>
        <v>0</v>
      </c>
      <c r="CB246" s="134">
        <f>IF(ISBLANK(Governance_Clauses_by_Source!BY246),0,$G246)</f>
        <v>0</v>
      </c>
      <c r="CC246" s="134">
        <f>IF(ISBLANK(Governance_Clauses_by_Source!BZ246),0,$G246)</f>
        <v>0</v>
      </c>
      <c r="CD246" s="134">
        <f>IF(ISBLANK(Governance_Clauses_by_Source!CA246),0,$G246)</f>
        <v>0</v>
      </c>
      <c r="CE246" s="134">
        <f>IF(ISBLANK(Governance_Clauses_by_Source!CB246),0,$G246)</f>
        <v>0</v>
      </c>
      <c r="CF246" s="134">
        <f>IF(ISBLANK(Governance_Clauses_by_Source!CC246),0,$G246)</f>
        <v>0</v>
      </c>
      <c r="CG246" s="134">
        <f>IF(ISBLANK(Governance_Clauses_by_Source!CD246),0,$G246)</f>
        <v>0</v>
      </c>
      <c r="CH246" s="134">
        <f>IF(ISBLANK(Governance_Clauses_by_Source!CE246),0,$G246)</f>
        <v>0</v>
      </c>
      <c r="CI246" s="134">
        <f>IF(ISBLANK(Governance_Clauses_by_Source!CF246),0,$G246)</f>
        <v>0</v>
      </c>
      <c r="CJ246" s="134">
        <f>IF(ISBLANK(Governance_Clauses_by_Source!CG246),0,$G246)</f>
        <v>0</v>
      </c>
      <c r="CK246" s="134">
        <f>IF(ISBLANK(Governance_Clauses_by_Source!CH246),0,$G246)</f>
        <v>0</v>
      </c>
      <c r="CL246" s="134">
        <f>IF(ISBLANK(Governance_Clauses_by_Source!CI246),0,$G246)</f>
        <v>0</v>
      </c>
      <c r="CM246" s="134">
        <f>IF(ISBLANK(Governance_Clauses_by_Source!CJ246),0,$G246)</f>
        <v>0</v>
      </c>
      <c r="CN246" s="134">
        <f>IF(ISBLANK(Governance_Clauses_by_Source!CK246),0,$G246)</f>
        <v>0</v>
      </c>
      <c r="CO246" s="134">
        <f>IF(ISBLANK(Governance_Clauses_by_Source!CL246),0,$G246)</f>
        <v>0</v>
      </c>
      <c r="CP246" s="134">
        <f>IF(ISBLANK(Governance_Clauses_by_Source!CM246),0,$G246)</f>
        <v>0</v>
      </c>
      <c r="CQ246" s="151">
        <f>IF(ISBLANK(Governance_Clauses_by_Source!CN246),0,$G246)</f>
        <v>0</v>
      </c>
    </row>
    <row r="247" spans="1:95">
      <c r="A247" s="2" t="s">
        <v>554</v>
      </c>
      <c r="B247" s="2" t="s">
        <v>565</v>
      </c>
      <c r="C247" s="2" t="s">
        <v>364</v>
      </c>
      <c r="D247" s="2" t="s">
        <v>618</v>
      </c>
      <c r="E247" s="2">
        <f t="shared" si="32"/>
        <v>0</v>
      </c>
      <c r="F247" s="2">
        <v>5</v>
      </c>
      <c r="G247" s="2">
        <f t="shared" si="31"/>
        <v>0.29411764705882354</v>
      </c>
      <c r="H247" s="3" t="s">
        <v>399</v>
      </c>
      <c r="I247" s="120">
        <f>IF(ISBLANK(Governance_Clauses_by_Source!F247),0,G247)</f>
        <v>0</v>
      </c>
      <c r="J247" s="134">
        <f>IF(ISBLANK(Governance_Clauses_by_Source!G247),0,$G247)</f>
        <v>0</v>
      </c>
      <c r="K247" s="134">
        <f>IF(ISBLANK(Governance_Clauses_by_Source!H247),0,$G247)</f>
        <v>0</v>
      </c>
      <c r="L247" s="134">
        <f>IF(ISBLANK(Governance_Clauses_by_Source!I247),0,$G247)</f>
        <v>0</v>
      </c>
      <c r="M247" s="134">
        <f>IF(ISBLANK(Governance_Clauses_by_Source!J247),0,$G247)</f>
        <v>0</v>
      </c>
      <c r="N247" s="134">
        <f>IF(ISBLANK(Governance_Clauses_by_Source!K247),0,$G247)</f>
        <v>0</v>
      </c>
      <c r="O247" s="134">
        <f>IF(ISBLANK(Governance_Clauses_by_Source!L247),0,$G247)</f>
        <v>0</v>
      </c>
      <c r="P247" s="134">
        <f>IF(ISBLANK(Governance_Clauses_by_Source!M247),0,$G247)</f>
        <v>0</v>
      </c>
      <c r="Q247" s="134">
        <f>IF(ISBLANK(Governance_Clauses_by_Source!N247),0,$G247)</f>
        <v>0</v>
      </c>
      <c r="R247" s="134">
        <f>IF(ISBLANK(Governance_Clauses_by_Source!O247),0,$G247)</f>
        <v>0</v>
      </c>
      <c r="S247" s="134">
        <f>IF(ISBLANK(Governance_Clauses_by_Source!P247),0,$G247)*0*0</f>
        <v>0</v>
      </c>
      <c r="T247" s="134">
        <f>IF(ISBLANK(Governance_Clauses_by_Source!Q247),0,$G247)</f>
        <v>0</v>
      </c>
      <c r="U247" s="134">
        <f>IF(ISBLANK(Governance_Clauses_by_Source!R247),0,$G247)</f>
        <v>0</v>
      </c>
      <c r="V247" s="134">
        <f>IF(ISBLANK(Governance_Clauses_by_Source!S247),0,$G247)</f>
        <v>0</v>
      </c>
      <c r="W247" s="134">
        <f>IF(ISBLANK(Governance_Clauses_by_Source!T247),0,$G247)</f>
        <v>0</v>
      </c>
      <c r="X247" s="134">
        <f>IF(ISBLANK(Governance_Clauses_by_Source!U247),0,$G247)</f>
        <v>0</v>
      </c>
      <c r="Y247" s="134">
        <f>IF(ISBLANK(Governance_Clauses_by_Source!V247),0,$G247)</f>
        <v>0</v>
      </c>
      <c r="Z247" s="134">
        <f>IF(ISBLANK(Governance_Clauses_by_Source!W247),0,$G247)</f>
        <v>0</v>
      </c>
      <c r="AA247" s="134">
        <f>IF(ISBLANK(Governance_Clauses_by_Source!X247),0,$G247)</f>
        <v>0</v>
      </c>
      <c r="AB247" s="134">
        <f>IF(ISBLANK(Governance_Clauses_by_Source!Y247),0,$G247)</f>
        <v>0</v>
      </c>
      <c r="AC247" s="134">
        <f>IF(ISBLANK(Governance_Clauses_by_Source!Z247),0,$G247)</f>
        <v>0</v>
      </c>
      <c r="AD247" s="134">
        <f>IF(ISBLANK(Governance_Clauses_by_Source!AA247),0,$G247)</f>
        <v>0</v>
      </c>
      <c r="AE247" s="134">
        <f>IF(ISBLANK(Governance_Clauses_by_Source!AB247),0,$G247)</f>
        <v>0</v>
      </c>
      <c r="AF247" s="134">
        <f>IF(ISBLANK(Governance_Clauses_by_Source!AC247),0,$G247)</f>
        <v>0</v>
      </c>
      <c r="AG247" s="134">
        <f>IF(ISBLANK(Governance_Clauses_by_Source!AD247),0,$G247)</f>
        <v>0</v>
      </c>
      <c r="AH247" s="134">
        <f>IF(ISBLANK(Governance_Clauses_by_Source!AE247),0,$G247)</f>
        <v>0</v>
      </c>
      <c r="AI247" s="134">
        <f>IF(ISBLANK(Governance_Clauses_by_Source!AF247),0,$G247)</f>
        <v>0</v>
      </c>
      <c r="AJ247" s="134">
        <f>IF(ISBLANK(Governance_Clauses_by_Source!AG247),0,$G247)</f>
        <v>0</v>
      </c>
      <c r="AK247" s="134">
        <f>IF(ISBLANK(Governance_Clauses_by_Source!AH247),0,$G247)</f>
        <v>0</v>
      </c>
      <c r="AL247" s="134">
        <f>IF(ISBLANK(Governance_Clauses_by_Source!AI247),0,$G247)</f>
        <v>0</v>
      </c>
      <c r="AM247" s="134">
        <f>IF(ISBLANK(Governance_Clauses_by_Source!AJ247),0,$G247)</f>
        <v>0</v>
      </c>
      <c r="AN247" s="134">
        <f>IF(ISBLANK(Governance_Clauses_by_Source!AK247),0,$G247)</f>
        <v>0</v>
      </c>
      <c r="AO247" s="134">
        <f>IF(ISBLANK(Governance_Clauses_by_Source!AL247),0,$G247)</f>
        <v>0</v>
      </c>
      <c r="AP247" s="134">
        <f>IF(ISBLANK(Governance_Clauses_by_Source!AM247),0,$G247)</f>
        <v>0</v>
      </c>
      <c r="AQ247" s="134">
        <f>IF(ISBLANK(Governance_Clauses_by_Source!AN247),0,$G247)</f>
        <v>0</v>
      </c>
      <c r="AR247" s="134">
        <f>IF(ISBLANK(Governance_Clauses_by_Source!AO247),0,$G247)</f>
        <v>0</v>
      </c>
      <c r="AS247" s="134">
        <f>IF(ISBLANK(Governance_Clauses_by_Source!AP247),0,$G247)</f>
        <v>0</v>
      </c>
      <c r="AT247" s="134">
        <f>IF(ISBLANK(Governance_Clauses_by_Source!AQ247),0,$G247)</f>
        <v>0</v>
      </c>
      <c r="AU247" s="134">
        <f>IF(ISBLANK(Governance_Clauses_by_Source!AR247),0,$G247)</f>
        <v>0</v>
      </c>
      <c r="AV247" s="134">
        <f>IF(ISBLANK(Governance_Clauses_by_Source!AS247),0,$G247)</f>
        <v>0</v>
      </c>
      <c r="AW247" s="134">
        <f>IF(ISBLANK(Governance_Clauses_by_Source!AT247),0,$G247)</f>
        <v>0</v>
      </c>
      <c r="AX247" s="134">
        <f>IF(ISBLANK(Governance_Clauses_by_Source!AU247),0,$G247)</f>
        <v>0</v>
      </c>
      <c r="AY247" s="134">
        <f>IF(ISBLANK(Governance_Clauses_by_Source!AV247),0,$G247)</f>
        <v>0</v>
      </c>
      <c r="AZ247" s="134">
        <f>IF(ISBLANK(Governance_Clauses_by_Source!AW247),0,$G247)</f>
        <v>0</v>
      </c>
      <c r="BA247" s="134">
        <f>IF(ISBLANK(Governance_Clauses_by_Source!AX247),0,$G247)</f>
        <v>0</v>
      </c>
      <c r="BB247" s="134">
        <f>IF(ISBLANK(Governance_Clauses_by_Source!AY247),0,$G247)</f>
        <v>0</v>
      </c>
      <c r="BC247" s="134">
        <f>IF(ISBLANK(Governance_Clauses_by_Source!AZ247),0,$G247)</f>
        <v>0</v>
      </c>
      <c r="BD247" s="134">
        <f>IF(ISBLANK(Governance_Clauses_by_Source!BA247),0,$G247)</f>
        <v>0</v>
      </c>
      <c r="BE247" s="134">
        <f>IF(ISBLANK(Governance_Clauses_by_Source!BB247),0,$G247)</f>
        <v>0</v>
      </c>
      <c r="BF247" s="134">
        <f>IF(ISBLANK(Governance_Clauses_by_Source!BC247),0,$G247)</f>
        <v>0</v>
      </c>
      <c r="BG247" s="134">
        <f>IF(ISBLANK(Governance_Clauses_by_Source!BD247),0,$G247)</f>
        <v>0</v>
      </c>
      <c r="BH247" s="134">
        <f>IF(ISBLANK(Governance_Clauses_by_Source!BE247),0,$G247)</f>
        <v>0</v>
      </c>
      <c r="BI247" s="134">
        <f>IF(ISBLANK(Governance_Clauses_by_Source!BF247),0,$G247)</f>
        <v>0</v>
      </c>
      <c r="BJ247" s="134">
        <f>IF(ISBLANK(Governance_Clauses_by_Source!BG247),0,$G247)</f>
        <v>0</v>
      </c>
      <c r="BK247" s="134">
        <f>IF(ISBLANK(Governance_Clauses_by_Source!BH247),0,$G247)</f>
        <v>0</v>
      </c>
      <c r="BL247" s="134">
        <f>IF(ISBLANK(Governance_Clauses_by_Source!BI247),0,$G247)</f>
        <v>0</v>
      </c>
      <c r="BM247" s="134">
        <f>IF(ISBLANK(Governance_Clauses_by_Source!BJ247),0,$G247)</f>
        <v>0</v>
      </c>
      <c r="BN247" s="134">
        <f>IF(ISBLANK(Governance_Clauses_by_Source!BK247),0,$G247)</f>
        <v>0</v>
      </c>
      <c r="BO247" s="134">
        <f>IF(ISBLANK(Governance_Clauses_by_Source!BL247),0,$G247)</f>
        <v>0</v>
      </c>
      <c r="BP247" s="134">
        <f>IF(ISBLANK(Governance_Clauses_by_Source!BM247),0,$G247)</f>
        <v>0</v>
      </c>
      <c r="BQ247" s="134">
        <f>IF(ISBLANK(Governance_Clauses_by_Source!BN247),0,$G247)</f>
        <v>0</v>
      </c>
      <c r="BR247" s="134">
        <f>IF(ISBLANK(Governance_Clauses_by_Source!BO247),0,$G247)</f>
        <v>0</v>
      </c>
      <c r="BS247" s="134">
        <f>IF(ISBLANK(Governance_Clauses_by_Source!BP247),0,$G247)</f>
        <v>0</v>
      </c>
      <c r="BT247" s="134">
        <f>IF(ISBLANK(Governance_Clauses_by_Source!BQ247),0,$G247)</f>
        <v>0</v>
      </c>
      <c r="BU247" s="134">
        <f>IF(ISBLANK(Governance_Clauses_by_Source!BR247),0,$G247)</f>
        <v>0</v>
      </c>
      <c r="BV247" s="134">
        <f>IF(ISBLANK(Governance_Clauses_by_Source!BS247),0,$G247)</f>
        <v>0</v>
      </c>
      <c r="BW247" s="134">
        <f>IF(ISBLANK(Governance_Clauses_by_Source!BT247),0,$G247)</f>
        <v>0</v>
      </c>
      <c r="BX247" s="134">
        <f>IF(ISBLANK(Governance_Clauses_by_Source!BU247),0,$G247)</f>
        <v>0</v>
      </c>
      <c r="BY247" s="134">
        <f>IF(ISBLANK(Governance_Clauses_by_Source!BV247),0,$G247)</f>
        <v>0</v>
      </c>
      <c r="BZ247" s="134">
        <f>IF(ISBLANK(Governance_Clauses_by_Source!BW247),0,$G247)</f>
        <v>0</v>
      </c>
      <c r="CA247" s="134">
        <f>IF(ISBLANK(Governance_Clauses_by_Source!BX247),0,$G247)</f>
        <v>0</v>
      </c>
      <c r="CB247" s="134">
        <f>IF(ISBLANK(Governance_Clauses_by_Source!BY247),0,$G247)</f>
        <v>0</v>
      </c>
      <c r="CC247" s="134">
        <f>IF(ISBLANK(Governance_Clauses_by_Source!BZ247),0,$G247)</f>
        <v>0</v>
      </c>
      <c r="CD247" s="134">
        <f>IF(ISBLANK(Governance_Clauses_by_Source!CA247),0,$G247)</f>
        <v>0</v>
      </c>
      <c r="CE247" s="134">
        <f>IF(ISBLANK(Governance_Clauses_by_Source!CB247),0,$G247)</f>
        <v>0</v>
      </c>
      <c r="CF247" s="134">
        <f>IF(ISBLANK(Governance_Clauses_by_Source!CC247),0,$G247)</f>
        <v>0</v>
      </c>
      <c r="CG247" s="134">
        <f>IF(ISBLANK(Governance_Clauses_by_Source!CD247),0,$G247)</f>
        <v>0</v>
      </c>
      <c r="CH247" s="134">
        <f>IF(ISBLANK(Governance_Clauses_by_Source!CE247),0,$G247)</f>
        <v>0</v>
      </c>
      <c r="CI247" s="134">
        <f>IF(ISBLANK(Governance_Clauses_by_Source!CF247),0,$G247)</f>
        <v>0</v>
      </c>
      <c r="CJ247" s="134">
        <f>IF(ISBLANK(Governance_Clauses_by_Source!CG247),0,$G247)</f>
        <v>0</v>
      </c>
      <c r="CK247" s="134">
        <f>IF(ISBLANK(Governance_Clauses_by_Source!CH247),0,$G247)</f>
        <v>0</v>
      </c>
      <c r="CL247" s="134">
        <f>IF(ISBLANK(Governance_Clauses_by_Source!CI247),0,$G247)</f>
        <v>0</v>
      </c>
      <c r="CM247" s="134">
        <f>IF(ISBLANK(Governance_Clauses_by_Source!CJ247),0,$G247)</f>
        <v>0</v>
      </c>
      <c r="CN247" s="134">
        <f>IF(ISBLANK(Governance_Clauses_by_Source!CK247),0,$G247)</f>
        <v>0</v>
      </c>
      <c r="CO247" s="134">
        <f>IF(ISBLANK(Governance_Clauses_by_Source!CL247),0,$G247)</f>
        <v>0</v>
      </c>
      <c r="CP247" s="134">
        <f>IF(ISBLANK(Governance_Clauses_by_Source!CM247),0,$G247)</f>
        <v>0</v>
      </c>
      <c r="CQ247" s="151">
        <f>IF(ISBLANK(Governance_Clauses_by_Source!CN247),0,$G247)</f>
        <v>0</v>
      </c>
    </row>
    <row r="248" spans="1:95">
      <c r="A248" s="2" t="s">
        <v>554</v>
      </c>
      <c r="B248" s="2" t="s">
        <v>565</v>
      </c>
      <c r="C248" s="2" t="s">
        <v>364</v>
      </c>
      <c r="D248" s="2" t="s">
        <v>618</v>
      </c>
      <c r="E248" s="2">
        <f t="shared" si="32"/>
        <v>1</v>
      </c>
      <c r="F248" s="2">
        <v>3</v>
      </c>
      <c r="G248" s="2">
        <f t="shared" si="31"/>
        <v>0.17647058823529413</v>
      </c>
      <c r="H248" s="3" t="s">
        <v>403</v>
      </c>
      <c r="I248" s="120">
        <f>IF(ISBLANK(Governance_Clauses_by_Source!F248),0,G248)</f>
        <v>0</v>
      </c>
      <c r="J248" s="134">
        <f>IF(ISBLANK(Governance_Clauses_by_Source!G248),0,$G248)</f>
        <v>0</v>
      </c>
      <c r="K248" s="134">
        <f>IF(ISBLANK(Governance_Clauses_by_Source!H248),0,$G248)</f>
        <v>0</v>
      </c>
      <c r="L248" s="134">
        <f>IF(ISBLANK(Governance_Clauses_by_Source!I248),0,$G248)</f>
        <v>0</v>
      </c>
      <c r="M248" s="134">
        <f>IF(ISBLANK(Governance_Clauses_by_Source!J248),0,$G248)</f>
        <v>0</v>
      </c>
      <c r="N248" s="134">
        <f>IF(ISBLANK(Governance_Clauses_by_Source!K248),0,$G248)</f>
        <v>0</v>
      </c>
      <c r="O248" s="134">
        <f>IF(ISBLANK(Governance_Clauses_by_Source!L248),0,$G248)</f>
        <v>0</v>
      </c>
      <c r="P248" s="134">
        <f>IF(ISBLANK(Governance_Clauses_by_Source!M248),0,$G248)</f>
        <v>0</v>
      </c>
      <c r="Q248" s="134">
        <f>IF(ISBLANK(Governance_Clauses_by_Source!N248),0,$G248)</f>
        <v>0</v>
      </c>
      <c r="R248" s="134">
        <f>IF(ISBLANK(Governance_Clauses_by_Source!O248),0,$G248)</f>
        <v>0</v>
      </c>
      <c r="S248" s="134">
        <f>IF(ISBLANK(Governance_Clauses_by_Source!P248),0,$G248)*4*5</f>
        <v>3.5294117647058827</v>
      </c>
      <c r="T248" s="134">
        <f>IF(ISBLANK(Governance_Clauses_by_Source!Q248),0,$G248)</f>
        <v>0</v>
      </c>
      <c r="U248" s="134">
        <f>IF(ISBLANK(Governance_Clauses_by_Source!R248),0,$G248)</f>
        <v>0</v>
      </c>
      <c r="V248" s="134">
        <f>IF(ISBLANK(Governance_Clauses_by_Source!S248),0,$G248)</f>
        <v>0</v>
      </c>
      <c r="W248" s="134">
        <f>IF(ISBLANK(Governance_Clauses_by_Source!T248),0,$G248)</f>
        <v>0</v>
      </c>
      <c r="X248" s="134">
        <f>IF(ISBLANK(Governance_Clauses_by_Source!U248),0,$G248)</f>
        <v>0</v>
      </c>
      <c r="Y248" s="134">
        <f>IF(ISBLANK(Governance_Clauses_by_Source!V248),0,$G248)</f>
        <v>0</v>
      </c>
      <c r="Z248" s="134">
        <f>IF(ISBLANK(Governance_Clauses_by_Source!W248),0,$G248)</f>
        <v>0</v>
      </c>
      <c r="AA248" s="134">
        <f>IF(ISBLANK(Governance_Clauses_by_Source!X248),0,$G248)</f>
        <v>0</v>
      </c>
      <c r="AB248" s="134">
        <f>IF(ISBLANK(Governance_Clauses_by_Source!Y248),0,$G248)</f>
        <v>0</v>
      </c>
      <c r="AC248" s="134">
        <f>IF(ISBLANK(Governance_Clauses_by_Source!Z248),0,$G248)</f>
        <v>0</v>
      </c>
      <c r="AD248" s="134">
        <f>IF(ISBLANK(Governance_Clauses_by_Source!AA248),0,$G248)</f>
        <v>0</v>
      </c>
      <c r="AE248" s="134">
        <f>IF(ISBLANK(Governance_Clauses_by_Source!AB248),0,$G248)</f>
        <v>0</v>
      </c>
      <c r="AF248" s="134">
        <f>IF(ISBLANK(Governance_Clauses_by_Source!AC248),0,$G248)</f>
        <v>0</v>
      </c>
      <c r="AG248" s="134">
        <f>IF(ISBLANK(Governance_Clauses_by_Source!AD248),0,$G248)</f>
        <v>0</v>
      </c>
      <c r="AH248" s="134">
        <f>IF(ISBLANK(Governance_Clauses_by_Source!AE248),0,$G248)</f>
        <v>0</v>
      </c>
      <c r="AI248" s="134">
        <f>IF(ISBLANK(Governance_Clauses_by_Source!AF248),0,$G248)</f>
        <v>0</v>
      </c>
      <c r="AJ248" s="134">
        <f>IF(ISBLANK(Governance_Clauses_by_Source!AG248),0,$G248)</f>
        <v>0</v>
      </c>
      <c r="AK248" s="134">
        <f>IF(ISBLANK(Governance_Clauses_by_Source!AH248),0,$G248)</f>
        <v>0</v>
      </c>
      <c r="AL248" s="134">
        <f>IF(ISBLANK(Governance_Clauses_by_Source!AI248),0,$G248)</f>
        <v>0</v>
      </c>
      <c r="AM248" s="134">
        <f>IF(ISBLANK(Governance_Clauses_by_Source!AJ248),0,$G248)</f>
        <v>0</v>
      </c>
      <c r="AN248" s="134">
        <f>IF(ISBLANK(Governance_Clauses_by_Source!AK248),0,$G248)</f>
        <v>0</v>
      </c>
      <c r="AO248" s="134">
        <f>IF(ISBLANK(Governance_Clauses_by_Source!AL248),0,$G248)</f>
        <v>0</v>
      </c>
      <c r="AP248" s="134">
        <f>IF(ISBLANK(Governance_Clauses_by_Source!AM248),0,$G248)</f>
        <v>0</v>
      </c>
      <c r="AQ248" s="134">
        <f>IF(ISBLANK(Governance_Clauses_by_Source!AN248),0,$G248)</f>
        <v>0</v>
      </c>
      <c r="AR248" s="134">
        <f>IF(ISBLANK(Governance_Clauses_by_Source!AO248),0,$G248)</f>
        <v>0</v>
      </c>
      <c r="AS248" s="134">
        <f>IF(ISBLANK(Governance_Clauses_by_Source!AP248),0,$G248)</f>
        <v>0</v>
      </c>
      <c r="AT248" s="134">
        <f>IF(ISBLANK(Governance_Clauses_by_Source!AQ248),0,$G248)</f>
        <v>0</v>
      </c>
      <c r="AU248" s="134">
        <f>IF(ISBLANK(Governance_Clauses_by_Source!AR248),0,$G248)</f>
        <v>0</v>
      </c>
      <c r="AV248" s="134">
        <f>IF(ISBLANK(Governance_Clauses_by_Source!AS248),0,$G248)</f>
        <v>0</v>
      </c>
      <c r="AW248" s="134">
        <f>IF(ISBLANK(Governance_Clauses_by_Source!AT248),0,$G248)</f>
        <v>0</v>
      </c>
      <c r="AX248" s="134">
        <f>IF(ISBLANK(Governance_Clauses_by_Source!AU248),0,$G248)</f>
        <v>0</v>
      </c>
      <c r="AY248" s="134">
        <f>IF(ISBLANK(Governance_Clauses_by_Source!AV248),0,$G248)</f>
        <v>0</v>
      </c>
      <c r="AZ248" s="134">
        <f>IF(ISBLANK(Governance_Clauses_by_Source!AW248),0,$G248)</f>
        <v>0</v>
      </c>
      <c r="BA248" s="134">
        <f>IF(ISBLANK(Governance_Clauses_by_Source!AX248),0,$G248)</f>
        <v>0</v>
      </c>
      <c r="BB248" s="134">
        <f>IF(ISBLANK(Governance_Clauses_by_Source!AY248),0,$G248)</f>
        <v>0</v>
      </c>
      <c r="BC248" s="134">
        <f>IF(ISBLANK(Governance_Clauses_by_Source!AZ248),0,$G248)</f>
        <v>0</v>
      </c>
      <c r="BD248" s="134">
        <f>IF(ISBLANK(Governance_Clauses_by_Source!BA248),0,$G248)</f>
        <v>0</v>
      </c>
      <c r="BE248" s="134">
        <f>IF(ISBLANK(Governance_Clauses_by_Source!BB248),0,$G248)</f>
        <v>0</v>
      </c>
      <c r="BF248" s="134">
        <f>IF(ISBLANK(Governance_Clauses_by_Source!BC248),0,$G248)</f>
        <v>0</v>
      </c>
      <c r="BG248" s="134">
        <f>IF(ISBLANK(Governance_Clauses_by_Source!BD248),0,$G248)</f>
        <v>0</v>
      </c>
      <c r="BH248" s="134">
        <f>IF(ISBLANK(Governance_Clauses_by_Source!BE248),0,$G248)</f>
        <v>0</v>
      </c>
      <c r="BI248" s="134">
        <f>IF(ISBLANK(Governance_Clauses_by_Source!BF248),0,$G248)</f>
        <v>0</v>
      </c>
      <c r="BJ248" s="134">
        <f>IF(ISBLANK(Governance_Clauses_by_Source!BG248),0,$G248)</f>
        <v>0</v>
      </c>
      <c r="BK248" s="134">
        <f>IF(ISBLANK(Governance_Clauses_by_Source!BH248),0,$G248)</f>
        <v>0</v>
      </c>
      <c r="BL248" s="134">
        <f>IF(ISBLANK(Governance_Clauses_by_Source!BI248),0,$G248)</f>
        <v>0</v>
      </c>
      <c r="BM248" s="134">
        <f>IF(ISBLANK(Governance_Clauses_by_Source!BJ248),0,$G248)</f>
        <v>0</v>
      </c>
      <c r="BN248" s="134">
        <f>IF(ISBLANK(Governance_Clauses_by_Source!BK248),0,$G248)</f>
        <v>0</v>
      </c>
      <c r="BO248" s="134">
        <f>IF(ISBLANK(Governance_Clauses_by_Source!BL248),0,$G248)</f>
        <v>0</v>
      </c>
      <c r="BP248" s="134">
        <f>IF(ISBLANK(Governance_Clauses_by_Source!BM248),0,$G248)</f>
        <v>0</v>
      </c>
      <c r="BQ248" s="134">
        <f>IF(ISBLANK(Governance_Clauses_by_Source!BN248),0,$G248)</f>
        <v>0</v>
      </c>
      <c r="BR248" s="134">
        <f>IF(ISBLANK(Governance_Clauses_by_Source!BO248),0,$G248)</f>
        <v>0</v>
      </c>
      <c r="BS248" s="134">
        <f>IF(ISBLANK(Governance_Clauses_by_Source!BP248),0,$G248)</f>
        <v>0</v>
      </c>
      <c r="BT248" s="134">
        <f>IF(ISBLANK(Governance_Clauses_by_Source!BQ248),0,$G248)</f>
        <v>0</v>
      </c>
      <c r="BU248" s="134">
        <f>IF(ISBLANK(Governance_Clauses_by_Source!BR248),0,$G248)</f>
        <v>0</v>
      </c>
      <c r="BV248" s="134">
        <f>IF(ISBLANK(Governance_Clauses_by_Source!BS248),0,$G248)</f>
        <v>0</v>
      </c>
      <c r="BW248" s="134">
        <f>IF(ISBLANK(Governance_Clauses_by_Source!BT248),0,$G248)</f>
        <v>0</v>
      </c>
      <c r="BX248" s="134">
        <f>IF(ISBLANK(Governance_Clauses_by_Source!BU248),0,$G248)</f>
        <v>0</v>
      </c>
      <c r="BY248" s="134">
        <f>IF(ISBLANK(Governance_Clauses_by_Source!BV248),0,$G248)</f>
        <v>0</v>
      </c>
      <c r="BZ248" s="134">
        <f>IF(ISBLANK(Governance_Clauses_by_Source!BW248),0,$G248)</f>
        <v>0</v>
      </c>
      <c r="CA248" s="134">
        <f>IF(ISBLANK(Governance_Clauses_by_Source!BX248),0,$G248)</f>
        <v>0</v>
      </c>
      <c r="CB248" s="134">
        <f>IF(ISBLANK(Governance_Clauses_by_Source!BY248),0,$G248)</f>
        <v>0</v>
      </c>
      <c r="CC248" s="134">
        <f>IF(ISBLANK(Governance_Clauses_by_Source!BZ248),0,$G248)</f>
        <v>0</v>
      </c>
      <c r="CD248" s="134">
        <f>IF(ISBLANK(Governance_Clauses_by_Source!CA248),0,$G248)</f>
        <v>0</v>
      </c>
      <c r="CE248" s="134">
        <f>IF(ISBLANK(Governance_Clauses_by_Source!CB248),0,$G248)</f>
        <v>0</v>
      </c>
      <c r="CF248" s="134">
        <f>IF(ISBLANK(Governance_Clauses_by_Source!CC248),0,$G248)</f>
        <v>0</v>
      </c>
      <c r="CG248" s="134">
        <f>IF(ISBLANK(Governance_Clauses_by_Source!CD248),0,$G248)</f>
        <v>0</v>
      </c>
      <c r="CH248" s="134">
        <f>IF(ISBLANK(Governance_Clauses_by_Source!CE248),0,$G248)</f>
        <v>0</v>
      </c>
      <c r="CI248" s="134">
        <f>IF(ISBLANK(Governance_Clauses_by_Source!CF248),0,$G248)</f>
        <v>0</v>
      </c>
      <c r="CJ248" s="134">
        <f>IF(ISBLANK(Governance_Clauses_by_Source!CG248),0,$G248)</f>
        <v>0</v>
      </c>
      <c r="CK248" s="134">
        <f>IF(ISBLANK(Governance_Clauses_by_Source!CH248),0,$G248)</f>
        <v>0</v>
      </c>
      <c r="CL248" s="134">
        <f>IF(ISBLANK(Governance_Clauses_by_Source!CI248),0,$G248)</f>
        <v>0</v>
      </c>
      <c r="CM248" s="134">
        <f>IF(ISBLANK(Governance_Clauses_by_Source!CJ248),0,$G248)</f>
        <v>0</v>
      </c>
      <c r="CN248" s="134">
        <f>IF(ISBLANK(Governance_Clauses_by_Source!CK248),0,$G248)</f>
        <v>0</v>
      </c>
      <c r="CO248" s="134">
        <f>IF(ISBLANK(Governance_Clauses_by_Source!CL248),0,$G248)</f>
        <v>0</v>
      </c>
      <c r="CP248" s="134">
        <f>IF(ISBLANK(Governance_Clauses_by_Source!CM248),0,$G248)</f>
        <v>0</v>
      </c>
      <c r="CQ248" s="151">
        <f>IF(ISBLANK(Governance_Clauses_by_Source!CN248),0,$G248)</f>
        <v>0</v>
      </c>
    </row>
    <row r="249" spans="1:95">
      <c r="A249" s="2" t="s">
        <v>554</v>
      </c>
      <c r="B249" s="2" t="s">
        <v>565</v>
      </c>
      <c r="C249" s="2" t="s">
        <v>364</v>
      </c>
      <c r="D249" s="2" t="s">
        <v>618</v>
      </c>
      <c r="E249" s="2">
        <f t="shared" si="32"/>
        <v>4</v>
      </c>
      <c r="F249" s="2">
        <v>5</v>
      </c>
      <c r="G249" s="2">
        <f t="shared" si="31"/>
        <v>0.29411764705882354</v>
      </c>
      <c r="H249" s="3" t="s">
        <v>404</v>
      </c>
      <c r="I249" s="120">
        <f>IF(ISBLANK(Governance_Clauses_by_Source!F249),0,G249)</f>
        <v>0</v>
      </c>
      <c r="J249" s="134">
        <f>IF(ISBLANK(Governance_Clauses_by_Source!G249),0,$G249)</f>
        <v>0</v>
      </c>
      <c r="K249" s="134">
        <f>IF(ISBLANK(Governance_Clauses_by_Source!H249),0,$G249)</f>
        <v>0</v>
      </c>
      <c r="L249" s="134">
        <f>IF(ISBLANK(Governance_Clauses_by_Source!I249),0,$G249)</f>
        <v>0</v>
      </c>
      <c r="M249" s="134">
        <f>IF(ISBLANK(Governance_Clauses_by_Source!J249),0,$G249)</f>
        <v>0</v>
      </c>
      <c r="N249" s="134">
        <f>IF(ISBLANK(Governance_Clauses_by_Source!K249),0,$G249)</f>
        <v>0</v>
      </c>
      <c r="O249" s="134">
        <f>IF(ISBLANK(Governance_Clauses_by_Source!L249),0,$G249)</f>
        <v>0</v>
      </c>
      <c r="P249" s="134">
        <f>IF(ISBLANK(Governance_Clauses_by_Source!M249),0,$G249)</f>
        <v>0</v>
      </c>
      <c r="Q249" s="134">
        <f>IF(ISBLANK(Governance_Clauses_by_Source!N249),0,$G249)</f>
        <v>0</v>
      </c>
      <c r="R249" s="134">
        <f>IF(ISBLANK(Governance_Clauses_by_Source!O249),0,$G249)</f>
        <v>0</v>
      </c>
      <c r="S249" s="134">
        <f>IF(ISBLANK(Governance_Clauses_by_Source!P249),0,$G249)*4*5</f>
        <v>5.882352941176471</v>
      </c>
      <c r="T249" s="134">
        <f>IF(ISBLANK(Governance_Clauses_by_Source!Q249),0,$G249)</f>
        <v>0</v>
      </c>
      <c r="U249" s="134">
        <f>IF(ISBLANK(Governance_Clauses_by_Source!R249),0,$G249)</f>
        <v>0</v>
      </c>
      <c r="V249" s="134">
        <f>IF(ISBLANK(Governance_Clauses_by_Source!S249),0,$G249)</f>
        <v>0</v>
      </c>
      <c r="W249" s="134">
        <f>IF(ISBLANK(Governance_Clauses_by_Source!T249),0,$G249)</f>
        <v>0</v>
      </c>
      <c r="X249" s="134">
        <f>IF(ISBLANK(Governance_Clauses_by_Source!U249),0,$G249)</f>
        <v>0</v>
      </c>
      <c r="Y249" s="134">
        <f>IF(ISBLANK(Governance_Clauses_by_Source!V249),0,$G249)</f>
        <v>0</v>
      </c>
      <c r="Z249" s="134">
        <f>IF(ISBLANK(Governance_Clauses_by_Source!W249),0,$G249)</f>
        <v>0</v>
      </c>
      <c r="AA249" s="134">
        <f>IF(ISBLANK(Governance_Clauses_by_Source!X249),0,$G249)</f>
        <v>0</v>
      </c>
      <c r="AB249" s="134">
        <f>IF(ISBLANK(Governance_Clauses_by_Source!Y249),0,$G249)</f>
        <v>0</v>
      </c>
      <c r="AC249" s="134">
        <f>IF(ISBLANK(Governance_Clauses_by_Source!Z249),0,$G249)</f>
        <v>0</v>
      </c>
      <c r="AD249" s="134">
        <f>IF(ISBLANK(Governance_Clauses_by_Source!AA249),0,$G249)</f>
        <v>0</v>
      </c>
      <c r="AE249" s="134">
        <f>IF(ISBLANK(Governance_Clauses_by_Source!AB249),0,$G249)</f>
        <v>0</v>
      </c>
      <c r="AF249" s="134">
        <f>IF(ISBLANK(Governance_Clauses_by_Source!AC249),0,$G249)</f>
        <v>0</v>
      </c>
      <c r="AG249" s="134">
        <f>IF(ISBLANK(Governance_Clauses_by_Source!AD249),0,$G249)</f>
        <v>0</v>
      </c>
      <c r="AH249" s="134">
        <f>IF(ISBLANK(Governance_Clauses_by_Source!AE249),0,$G249)</f>
        <v>0</v>
      </c>
      <c r="AI249" s="134">
        <f>IF(ISBLANK(Governance_Clauses_by_Source!AF249),0,$G249)</f>
        <v>0</v>
      </c>
      <c r="AJ249" s="134">
        <f>IF(ISBLANK(Governance_Clauses_by_Source!AG249),0,$G249)</f>
        <v>0</v>
      </c>
      <c r="AK249" s="134">
        <f>IF(ISBLANK(Governance_Clauses_by_Source!AH249),0,$G249)</f>
        <v>0</v>
      </c>
      <c r="AL249" s="134">
        <f>IF(ISBLANK(Governance_Clauses_by_Source!AI249),0,$G249)</f>
        <v>0</v>
      </c>
      <c r="AM249" s="134">
        <f>IF(ISBLANK(Governance_Clauses_by_Source!AJ249),0,$G249)</f>
        <v>0</v>
      </c>
      <c r="AN249" s="134">
        <f>IF(ISBLANK(Governance_Clauses_by_Source!AK249),0,$G249)</f>
        <v>0</v>
      </c>
      <c r="AO249" s="134">
        <f>IF(ISBLANK(Governance_Clauses_by_Source!AL249),0,$G249)</f>
        <v>0</v>
      </c>
      <c r="AP249" s="134">
        <f>IF(ISBLANK(Governance_Clauses_by_Source!AM249),0,$G249)</f>
        <v>0</v>
      </c>
      <c r="AQ249" s="134">
        <f>IF(ISBLANK(Governance_Clauses_by_Source!AN249),0,$G249)</f>
        <v>0</v>
      </c>
      <c r="AR249" s="134">
        <f>IF(ISBLANK(Governance_Clauses_by_Source!AO249),0,$G249)</f>
        <v>0</v>
      </c>
      <c r="AS249" s="134">
        <f>IF(ISBLANK(Governance_Clauses_by_Source!AP249),0,$G249)</f>
        <v>0</v>
      </c>
      <c r="AT249" s="134">
        <f>IF(ISBLANK(Governance_Clauses_by_Source!AQ249),0,$G249)</f>
        <v>0</v>
      </c>
      <c r="AU249" s="134">
        <f>IF(ISBLANK(Governance_Clauses_by_Source!AR249),0,$G249)</f>
        <v>0</v>
      </c>
      <c r="AV249" s="134">
        <f>IF(ISBLANK(Governance_Clauses_by_Source!AS249),0,$G249)</f>
        <v>0</v>
      </c>
      <c r="AW249" s="134">
        <f>IF(ISBLANK(Governance_Clauses_by_Source!AT249),0,$G249)</f>
        <v>0</v>
      </c>
      <c r="AX249" s="134">
        <f>IF(ISBLANK(Governance_Clauses_by_Source!AU249),0,$G249)</f>
        <v>0</v>
      </c>
      <c r="AY249" s="134">
        <f>IF(ISBLANK(Governance_Clauses_by_Source!AV249),0,$G249)</f>
        <v>0</v>
      </c>
      <c r="AZ249" s="134">
        <f>IF(ISBLANK(Governance_Clauses_by_Source!AW249),0,$G249)</f>
        <v>0</v>
      </c>
      <c r="BA249" s="134">
        <f>IF(ISBLANK(Governance_Clauses_by_Source!AX249),0,$G249)</f>
        <v>0</v>
      </c>
      <c r="BB249" s="134">
        <f>IF(ISBLANK(Governance_Clauses_by_Source!AY249),0,$G249)</f>
        <v>0</v>
      </c>
      <c r="BC249" s="134">
        <f>IF(ISBLANK(Governance_Clauses_by_Source!AZ249),0,$G249)</f>
        <v>0</v>
      </c>
      <c r="BD249" s="134">
        <f>IF(ISBLANK(Governance_Clauses_by_Source!BA249),0,$G249)</f>
        <v>0</v>
      </c>
      <c r="BE249" s="134">
        <f>IF(ISBLANK(Governance_Clauses_by_Source!BB249),0,$G249)</f>
        <v>0</v>
      </c>
      <c r="BF249" s="134">
        <f>IF(ISBLANK(Governance_Clauses_by_Source!BC249),0,$G249)</f>
        <v>0</v>
      </c>
      <c r="BG249" s="134">
        <f>IF(ISBLANK(Governance_Clauses_by_Source!BD249),0,$G249)*5*5</f>
        <v>7.3529411764705888</v>
      </c>
      <c r="BH249" s="134">
        <f>IF(ISBLANK(Governance_Clauses_by_Source!BE249),0,$G249)</f>
        <v>0</v>
      </c>
      <c r="BI249" s="134">
        <f>IF(ISBLANK(Governance_Clauses_by_Source!BF249),0,$G249)*3*3</f>
        <v>2.6470588235294117</v>
      </c>
      <c r="BJ249" s="134">
        <f>IF(ISBLANK(Governance_Clauses_by_Source!BG249),0,$G249)</f>
        <v>0</v>
      </c>
      <c r="BK249" s="134">
        <f>IF(ISBLANK(Governance_Clauses_by_Source!BH249),0,$G249)</f>
        <v>0</v>
      </c>
      <c r="BL249" s="134">
        <f>IF(ISBLANK(Governance_Clauses_by_Source!BI249),0,$G249)</f>
        <v>0</v>
      </c>
      <c r="BM249" s="134">
        <f>IF(ISBLANK(Governance_Clauses_by_Source!BJ249),0,$G249)</f>
        <v>0</v>
      </c>
      <c r="BN249" s="134">
        <f>IF(ISBLANK(Governance_Clauses_by_Source!BK249),0,$G249)</f>
        <v>0</v>
      </c>
      <c r="BO249" s="134">
        <f>IF(ISBLANK(Governance_Clauses_by_Source!BL249),0,$G249)</f>
        <v>0</v>
      </c>
      <c r="BP249" s="134">
        <f>IF(ISBLANK(Governance_Clauses_by_Source!BM249),0,$G249)</f>
        <v>0</v>
      </c>
      <c r="BQ249" s="134">
        <f>IF(ISBLANK(Governance_Clauses_by_Source!BN249),0,$G249)</f>
        <v>0</v>
      </c>
      <c r="BR249" s="134">
        <f>IF(ISBLANK(Governance_Clauses_by_Source!BO249),0,$G249)</f>
        <v>0</v>
      </c>
      <c r="BS249" s="134">
        <f>IF(ISBLANK(Governance_Clauses_by_Source!BP249),0,$G249)</f>
        <v>0</v>
      </c>
      <c r="BT249" s="134">
        <f>IF(ISBLANK(Governance_Clauses_by_Source!BQ249),0,$G249)</f>
        <v>0</v>
      </c>
      <c r="BU249" s="134">
        <f>IF(ISBLANK(Governance_Clauses_by_Source!BR249),0,$G249)</f>
        <v>0</v>
      </c>
      <c r="BV249" s="134">
        <f>IF(ISBLANK(Governance_Clauses_by_Source!BS249),0,$G249)</f>
        <v>0</v>
      </c>
      <c r="BW249" s="134">
        <f>IF(ISBLANK(Governance_Clauses_by_Source!BT249),0,$G249)</f>
        <v>0</v>
      </c>
      <c r="BX249" s="134">
        <f>IF(ISBLANK(Governance_Clauses_by_Source!BU249),0,$G249)</f>
        <v>0</v>
      </c>
      <c r="BY249" s="134">
        <f>IF(ISBLANK(Governance_Clauses_by_Source!BV249),0,$G249)</f>
        <v>0</v>
      </c>
      <c r="BZ249" s="134">
        <f>IF(ISBLANK(Governance_Clauses_by_Source!BW249),0,$G249)</f>
        <v>0</v>
      </c>
      <c r="CA249" s="134">
        <f>IF(ISBLANK(Governance_Clauses_by_Source!BX249),0,$G249)</f>
        <v>0</v>
      </c>
      <c r="CB249" s="134">
        <f>IF(ISBLANK(Governance_Clauses_by_Source!BY249),0,$G249)</f>
        <v>0</v>
      </c>
      <c r="CC249" s="134">
        <f>IF(ISBLANK(Governance_Clauses_by_Source!BZ249),0,$G249)</f>
        <v>0</v>
      </c>
      <c r="CD249" s="134">
        <f>IF(ISBLANK(Governance_Clauses_by_Source!CA249),0,$G249)*3*3</f>
        <v>2.6470588235294117</v>
      </c>
      <c r="CE249" s="134">
        <f>IF(ISBLANK(Governance_Clauses_by_Source!CB249),0,$G249)</f>
        <v>0</v>
      </c>
      <c r="CF249" s="134">
        <f>IF(ISBLANK(Governance_Clauses_by_Source!CC249),0,$G249)</f>
        <v>0</v>
      </c>
      <c r="CG249" s="134">
        <f>IF(ISBLANK(Governance_Clauses_by_Source!CD249),0,$G249)</f>
        <v>0</v>
      </c>
      <c r="CH249" s="134">
        <f>IF(ISBLANK(Governance_Clauses_by_Source!CE249),0,$G249)</f>
        <v>0</v>
      </c>
      <c r="CI249" s="134">
        <f>IF(ISBLANK(Governance_Clauses_by_Source!CF249),0,$G249)</f>
        <v>0</v>
      </c>
      <c r="CJ249" s="134">
        <f>IF(ISBLANK(Governance_Clauses_by_Source!CG249),0,$G249)</f>
        <v>0</v>
      </c>
      <c r="CK249" s="134">
        <f>IF(ISBLANK(Governance_Clauses_by_Source!CH249),0,$G249)</f>
        <v>0</v>
      </c>
      <c r="CL249" s="134">
        <f>IF(ISBLANK(Governance_Clauses_by_Source!CI249),0,$G249)</f>
        <v>0</v>
      </c>
      <c r="CM249" s="134">
        <f>IF(ISBLANK(Governance_Clauses_by_Source!CJ249),0,$G249)</f>
        <v>0</v>
      </c>
      <c r="CN249" s="134">
        <f>IF(ISBLANK(Governance_Clauses_by_Source!CK249),0,$G249)</f>
        <v>0</v>
      </c>
      <c r="CO249" s="134">
        <f>IF(ISBLANK(Governance_Clauses_by_Source!CL249),0,$G249)</f>
        <v>0</v>
      </c>
      <c r="CP249" s="134">
        <f>IF(ISBLANK(Governance_Clauses_by_Source!CM249),0,$G249)</f>
        <v>0</v>
      </c>
      <c r="CQ249" s="151">
        <f>IF(ISBLANK(Governance_Clauses_by_Source!CN249),0,$G249)</f>
        <v>0</v>
      </c>
    </row>
    <row r="250" spans="1:95">
      <c r="A250" s="2" t="s">
        <v>554</v>
      </c>
      <c r="B250" s="2" t="s">
        <v>565</v>
      </c>
      <c r="C250" s="2" t="s">
        <v>364</v>
      </c>
      <c r="D250" s="2" t="s">
        <v>618</v>
      </c>
      <c r="E250" s="2">
        <f t="shared" si="32"/>
        <v>1</v>
      </c>
      <c r="F250" s="2">
        <v>4</v>
      </c>
      <c r="G250" s="2">
        <f t="shared" si="31"/>
        <v>0.23529411764705882</v>
      </c>
      <c r="H250" s="3" t="s">
        <v>405</v>
      </c>
      <c r="I250" s="120">
        <f>IF(ISBLANK(Governance_Clauses_by_Source!F250),0,G250)</f>
        <v>0</v>
      </c>
      <c r="J250" s="134">
        <f>IF(ISBLANK(Governance_Clauses_by_Source!G250),0,$G250)</f>
        <v>0</v>
      </c>
      <c r="K250" s="134">
        <f>IF(ISBLANK(Governance_Clauses_by_Source!H250),0,$G250)</f>
        <v>0</v>
      </c>
      <c r="L250" s="134">
        <f>IF(ISBLANK(Governance_Clauses_by_Source!I250),0,$G250)</f>
        <v>0</v>
      </c>
      <c r="M250" s="134">
        <f>IF(ISBLANK(Governance_Clauses_by_Source!J250),0,$G250)</f>
        <v>0</v>
      </c>
      <c r="N250" s="134">
        <f>IF(ISBLANK(Governance_Clauses_by_Source!K250),0,$G250)</f>
        <v>0</v>
      </c>
      <c r="O250" s="134">
        <f>IF(ISBLANK(Governance_Clauses_by_Source!L250),0,$G250)</f>
        <v>0</v>
      </c>
      <c r="P250" s="134">
        <f>IF(ISBLANK(Governance_Clauses_by_Source!M250),0,$G250)</f>
        <v>0</v>
      </c>
      <c r="Q250" s="134">
        <f>IF(ISBLANK(Governance_Clauses_by_Source!N250),0,$G250)</f>
        <v>0</v>
      </c>
      <c r="R250" s="134">
        <f>IF(ISBLANK(Governance_Clauses_by_Source!O250),0,$G250)</f>
        <v>0</v>
      </c>
      <c r="S250" s="134">
        <f>IF(ISBLANK(Governance_Clauses_by_Source!P250),0,$G250)*4*5</f>
        <v>4.7058823529411766</v>
      </c>
      <c r="T250" s="134">
        <f>IF(ISBLANK(Governance_Clauses_by_Source!Q250),0,$G250)</f>
        <v>0</v>
      </c>
      <c r="U250" s="134">
        <f>IF(ISBLANK(Governance_Clauses_by_Source!R250),0,$G250)</f>
        <v>0</v>
      </c>
      <c r="V250" s="134">
        <f>IF(ISBLANK(Governance_Clauses_by_Source!S250),0,$G250)</f>
        <v>0</v>
      </c>
      <c r="W250" s="134">
        <f>IF(ISBLANK(Governance_Clauses_by_Source!T250),0,$G250)</f>
        <v>0</v>
      </c>
      <c r="X250" s="134">
        <f>IF(ISBLANK(Governance_Clauses_by_Source!U250),0,$G250)</f>
        <v>0</v>
      </c>
      <c r="Y250" s="134">
        <f>IF(ISBLANK(Governance_Clauses_by_Source!V250),0,$G250)</f>
        <v>0</v>
      </c>
      <c r="Z250" s="134">
        <f>IF(ISBLANK(Governance_Clauses_by_Source!W250),0,$G250)</f>
        <v>0</v>
      </c>
      <c r="AA250" s="134">
        <f>IF(ISBLANK(Governance_Clauses_by_Source!X250),0,$G250)</f>
        <v>0</v>
      </c>
      <c r="AB250" s="134">
        <f>IF(ISBLANK(Governance_Clauses_by_Source!Y250),0,$G250)</f>
        <v>0</v>
      </c>
      <c r="AC250" s="134">
        <f>IF(ISBLANK(Governance_Clauses_by_Source!Z250),0,$G250)</f>
        <v>0</v>
      </c>
      <c r="AD250" s="134">
        <f>IF(ISBLANK(Governance_Clauses_by_Source!AA250),0,$G250)</f>
        <v>0</v>
      </c>
      <c r="AE250" s="134">
        <f>IF(ISBLANK(Governance_Clauses_by_Source!AB250),0,$G250)</f>
        <v>0</v>
      </c>
      <c r="AF250" s="134">
        <f>IF(ISBLANK(Governance_Clauses_by_Source!AC250),0,$G250)</f>
        <v>0</v>
      </c>
      <c r="AG250" s="134">
        <f>IF(ISBLANK(Governance_Clauses_by_Source!AD250),0,$G250)</f>
        <v>0</v>
      </c>
      <c r="AH250" s="134">
        <f>IF(ISBLANK(Governance_Clauses_by_Source!AE250),0,$G250)</f>
        <v>0</v>
      </c>
      <c r="AI250" s="134">
        <f>IF(ISBLANK(Governance_Clauses_by_Source!AF250),0,$G250)</f>
        <v>0</v>
      </c>
      <c r="AJ250" s="134">
        <f>IF(ISBLANK(Governance_Clauses_by_Source!AG250),0,$G250)</f>
        <v>0</v>
      </c>
      <c r="AK250" s="134">
        <f>IF(ISBLANK(Governance_Clauses_by_Source!AH250),0,$G250)</f>
        <v>0</v>
      </c>
      <c r="AL250" s="134">
        <f>IF(ISBLANK(Governance_Clauses_by_Source!AI250),0,$G250)</f>
        <v>0</v>
      </c>
      <c r="AM250" s="134">
        <f>IF(ISBLANK(Governance_Clauses_by_Source!AJ250),0,$G250)</f>
        <v>0</v>
      </c>
      <c r="AN250" s="134">
        <f>IF(ISBLANK(Governance_Clauses_by_Source!AK250),0,$G250)</f>
        <v>0</v>
      </c>
      <c r="AO250" s="134">
        <f>IF(ISBLANK(Governance_Clauses_by_Source!AL250),0,$G250)</f>
        <v>0</v>
      </c>
      <c r="AP250" s="134">
        <f>IF(ISBLANK(Governance_Clauses_by_Source!AM250),0,$G250)</f>
        <v>0</v>
      </c>
      <c r="AQ250" s="134">
        <f>IF(ISBLANK(Governance_Clauses_by_Source!AN250),0,$G250)</f>
        <v>0</v>
      </c>
      <c r="AR250" s="134">
        <f>IF(ISBLANK(Governance_Clauses_by_Source!AO250),0,$G250)</f>
        <v>0</v>
      </c>
      <c r="AS250" s="134">
        <f>IF(ISBLANK(Governance_Clauses_by_Source!AP250),0,$G250)</f>
        <v>0</v>
      </c>
      <c r="AT250" s="134">
        <f>IF(ISBLANK(Governance_Clauses_by_Source!AQ250),0,$G250)</f>
        <v>0</v>
      </c>
      <c r="AU250" s="134">
        <f>IF(ISBLANK(Governance_Clauses_by_Source!AR250),0,$G250)</f>
        <v>0</v>
      </c>
      <c r="AV250" s="134">
        <f>IF(ISBLANK(Governance_Clauses_by_Source!AS250),0,$G250)</f>
        <v>0</v>
      </c>
      <c r="AW250" s="134">
        <f>IF(ISBLANK(Governance_Clauses_by_Source!AT250),0,$G250)</f>
        <v>0</v>
      </c>
      <c r="AX250" s="134">
        <f>IF(ISBLANK(Governance_Clauses_by_Source!AU250),0,$G250)</f>
        <v>0</v>
      </c>
      <c r="AY250" s="134">
        <f>IF(ISBLANK(Governance_Clauses_by_Source!AV250),0,$G250)</f>
        <v>0</v>
      </c>
      <c r="AZ250" s="134">
        <f>IF(ISBLANK(Governance_Clauses_by_Source!AW250),0,$G250)</f>
        <v>0</v>
      </c>
      <c r="BA250" s="134">
        <f>IF(ISBLANK(Governance_Clauses_by_Source!AX250),0,$G250)</f>
        <v>0</v>
      </c>
      <c r="BB250" s="134">
        <f>IF(ISBLANK(Governance_Clauses_by_Source!AY250),0,$G250)</f>
        <v>0</v>
      </c>
      <c r="BC250" s="134">
        <f>IF(ISBLANK(Governance_Clauses_by_Source!AZ250),0,$G250)</f>
        <v>0</v>
      </c>
      <c r="BD250" s="134">
        <f>IF(ISBLANK(Governance_Clauses_by_Source!BA250),0,$G250)</f>
        <v>0</v>
      </c>
      <c r="BE250" s="134">
        <f>IF(ISBLANK(Governance_Clauses_by_Source!BB250),0,$G250)</f>
        <v>0</v>
      </c>
      <c r="BF250" s="134">
        <f>IF(ISBLANK(Governance_Clauses_by_Source!BC250),0,$G250)</f>
        <v>0</v>
      </c>
      <c r="BG250" s="134">
        <f>IF(ISBLANK(Governance_Clauses_by_Source!BD250),0,$G250)</f>
        <v>0</v>
      </c>
      <c r="BH250" s="134">
        <f>IF(ISBLANK(Governance_Clauses_by_Source!BE250),0,$G250)</f>
        <v>0</v>
      </c>
      <c r="BI250" s="134">
        <f>IF(ISBLANK(Governance_Clauses_by_Source!BF250),0,$G250)</f>
        <v>0</v>
      </c>
      <c r="BJ250" s="134">
        <f>IF(ISBLANK(Governance_Clauses_by_Source!BG250),0,$G250)</f>
        <v>0</v>
      </c>
      <c r="BK250" s="134">
        <f>IF(ISBLANK(Governance_Clauses_by_Source!BH250),0,$G250)</f>
        <v>0</v>
      </c>
      <c r="BL250" s="134">
        <f>IF(ISBLANK(Governance_Clauses_by_Source!BI250),0,$G250)</f>
        <v>0</v>
      </c>
      <c r="BM250" s="134">
        <f>IF(ISBLANK(Governance_Clauses_by_Source!BJ250),0,$G250)</f>
        <v>0</v>
      </c>
      <c r="BN250" s="134">
        <f>IF(ISBLANK(Governance_Clauses_by_Source!BK250),0,$G250)</f>
        <v>0</v>
      </c>
      <c r="BO250" s="134">
        <f>IF(ISBLANK(Governance_Clauses_by_Source!BL250),0,$G250)</f>
        <v>0</v>
      </c>
      <c r="BP250" s="134">
        <f>IF(ISBLANK(Governance_Clauses_by_Source!BM250),0,$G250)</f>
        <v>0</v>
      </c>
      <c r="BQ250" s="134">
        <f>IF(ISBLANK(Governance_Clauses_by_Source!BN250),0,$G250)</f>
        <v>0</v>
      </c>
      <c r="BR250" s="134">
        <f>IF(ISBLANK(Governance_Clauses_by_Source!BO250),0,$G250)</f>
        <v>0</v>
      </c>
      <c r="BS250" s="134">
        <f>IF(ISBLANK(Governance_Clauses_by_Source!BP250),0,$G250)</f>
        <v>0</v>
      </c>
      <c r="BT250" s="134">
        <f>IF(ISBLANK(Governance_Clauses_by_Source!BQ250),0,$G250)</f>
        <v>0</v>
      </c>
      <c r="BU250" s="134">
        <f>IF(ISBLANK(Governance_Clauses_by_Source!BR250),0,$G250)</f>
        <v>0</v>
      </c>
      <c r="BV250" s="134">
        <f>IF(ISBLANK(Governance_Clauses_by_Source!BS250),0,$G250)</f>
        <v>0</v>
      </c>
      <c r="BW250" s="134">
        <f>IF(ISBLANK(Governance_Clauses_by_Source!BT250),0,$G250)</f>
        <v>0</v>
      </c>
      <c r="BX250" s="134">
        <f>IF(ISBLANK(Governance_Clauses_by_Source!BU250),0,$G250)</f>
        <v>0</v>
      </c>
      <c r="BY250" s="134">
        <f>IF(ISBLANK(Governance_Clauses_by_Source!BV250),0,$G250)</f>
        <v>0</v>
      </c>
      <c r="BZ250" s="134">
        <f>IF(ISBLANK(Governance_Clauses_by_Source!BW250),0,$G250)</f>
        <v>0</v>
      </c>
      <c r="CA250" s="134">
        <f>IF(ISBLANK(Governance_Clauses_by_Source!BX250),0,$G250)</f>
        <v>0</v>
      </c>
      <c r="CB250" s="134">
        <f>IF(ISBLANK(Governance_Clauses_by_Source!BY250),0,$G250)</f>
        <v>0</v>
      </c>
      <c r="CC250" s="134">
        <f>IF(ISBLANK(Governance_Clauses_by_Source!BZ250),0,$G250)</f>
        <v>0</v>
      </c>
      <c r="CD250" s="134">
        <f>IF(ISBLANK(Governance_Clauses_by_Source!CA250),0,$G250)</f>
        <v>0</v>
      </c>
      <c r="CE250" s="134">
        <f>IF(ISBLANK(Governance_Clauses_by_Source!CB250),0,$G250)</f>
        <v>0</v>
      </c>
      <c r="CF250" s="134">
        <f>IF(ISBLANK(Governance_Clauses_by_Source!CC250),0,$G250)</f>
        <v>0</v>
      </c>
      <c r="CG250" s="134">
        <f>IF(ISBLANK(Governance_Clauses_by_Source!CD250),0,$G250)</f>
        <v>0</v>
      </c>
      <c r="CH250" s="134">
        <f>IF(ISBLANK(Governance_Clauses_by_Source!CE250),0,$G250)</f>
        <v>0</v>
      </c>
      <c r="CI250" s="134">
        <f>IF(ISBLANK(Governance_Clauses_by_Source!CF250),0,$G250)</f>
        <v>0</v>
      </c>
      <c r="CJ250" s="134">
        <f>IF(ISBLANK(Governance_Clauses_by_Source!CG250),0,$G250)</f>
        <v>0</v>
      </c>
      <c r="CK250" s="134">
        <f>IF(ISBLANK(Governance_Clauses_by_Source!CH250),0,$G250)</f>
        <v>0</v>
      </c>
      <c r="CL250" s="134">
        <f>IF(ISBLANK(Governance_Clauses_by_Source!CI250),0,$G250)</f>
        <v>0</v>
      </c>
      <c r="CM250" s="134">
        <f>IF(ISBLANK(Governance_Clauses_by_Source!CJ250),0,$G250)</f>
        <v>0</v>
      </c>
      <c r="CN250" s="134">
        <f>IF(ISBLANK(Governance_Clauses_by_Source!CK250),0,$G250)</f>
        <v>0</v>
      </c>
      <c r="CO250" s="134">
        <f>IF(ISBLANK(Governance_Clauses_by_Source!CL250),0,$G250)</f>
        <v>0</v>
      </c>
      <c r="CP250" s="134">
        <f>IF(ISBLANK(Governance_Clauses_by_Source!CM250),0,$G250)</f>
        <v>0</v>
      </c>
      <c r="CQ250" s="151">
        <f>IF(ISBLANK(Governance_Clauses_by_Source!CN250),0,$G250)</f>
        <v>0</v>
      </c>
    </row>
    <row r="251" spans="1:95">
      <c r="A251" s="2" t="s">
        <v>554</v>
      </c>
      <c r="B251" s="2" t="s">
        <v>565</v>
      </c>
      <c r="C251" s="2" t="s">
        <v>364</v>
      </c>
      <c r="D251" s="2" t="s">
        <v>618</v>
      </c>
      <c r="E251" s="2">
        <f t="shared" si="32"/>
        <v>1</v>
      </c>
      <c r="F251" s="2">
        <v>5</v>
      </c>
      <c r="G251" s="2">
        <f t="shared" si="31"/>
        <v>0.29411764705882354</v>
      </c>
      <c r="H251" s="3" t="s">
        <v>406</v>
      </c>
      <c r="I251" s="120">
        <f>IF(ISBLANK(Governance_Clauses_by_Source!F251),0,G251)</f>
        <v>0</v>
      </c>
      <c r="J251" s="134">
        <f>IF(ISBLANK(Governance_Clauses_by_Source!G251),0,$G251)</f>
        <v>0</v>
      </c>
      <c r="K251" s="134">
        <f>IF(ISBLANK(Governance_Clauses_by_Source!H251),0,$G251)</f>
        <v>0</v>
      </c>
      <c r="L251" s="134">
        <f>IF(ISBLANK(Governance_Clauses_by_Source!I251),0,$G251)</f>
        <v>0</v>
      </c>
      <c r="M251" s="134">
        <f>IF(ISBLANK(Governance_Clauses_by_Source!J251),0,$G251)</f>
        <v>0</v>
      </c>
      <c r="N251" s="134">
        <f>IF(ISBLANK(Governance_Clauses_by_Source!K251),0,$G251)</f>
        <v>0</v>
      </c>
      <c r="O251" s="134">
        <f>IF(ISBLANK(Governance_Clauses_by_Source!L251),0,$G251)</f>
        <v>0</v>
      </c>
      <c r="P251" s="134">
        <f>IF(ISBLANK(Governance_Clauses_by_Source!M251),0,$G251)</f>
        <v>0</v>
      </c>
      <c r="Q251" s="134">
        <f>IF(ISBLANK(Governance_Clauses_by_Source!N251),0,$G251)</f>
        <v>0</v>
      </c>
      <c r="R251" s="134">
        <f>IF(ISBLANK(Governance_Clauses_by_Source!O251),0,$G251)</f>
        <v>0</v>
      </c>
      <c r="S251" s="134">
        <f>IF(ISBLANK(Governance_Clauses_by_Source!P251),0,$G251)*4*5</f>
        <v>5.882352941176471</v>
      </c>
      <c r="T251" s="134">
        <f>IF(ISBLANK(Governance_Clauses_by_Source!Q251),0,$G251)</f>
        <v>0</v>
      </c>
      <c r="U251" s="134">
        <f>IF(ISBLANK(Governance_Clauses_by_Source!R251),0,$G251)</f>
        <v>0</v>
      </c>
      <c r="V251" s="134">
        <f>IF(ISBLANK(Governance_Clauses_by_Source!S251),0,$G251)</f>
        <v>0</v>
      </c>
      <c r="W251" s="134">
        <f>IF(ISBLANK(Governance_Clauses_by_Source!T251),0,$G251)</f>
        <v>0</v>
      </c>
      <c r="X251" s="134">
        <f>IF(ISBLANK(Governance_Clauses_by_Source!U251),0,$G251)</f>
        <v>0</v>
      </c>
      <c r="Y251" s="134">
        <f>IF(ISBLANK(Governance_Clauses_by_Source!V251),0,$G251)</f>
        <v>0</v>
      </c>
      <c r="Z251" s="134">
        <f>IF(ISBLANK(Governance_Clauses_by_Source!W251),0,$G251)</f>
        <v>0</v>
      </c>
      <c r="AA251" s="134">
        <f>IF(ISBLANK(Governance_Clauses_by_Source!X251),0,$G251)</f>
        <v>0</v>
      </c>
      <c r="AB251" s="134">
        <f>IF(ISBLANK(Governance_Clauses_by_Source!Y251),0,$G251)</f>
        <v>0</v>
      </c>
      <c r="AC251" s="134">
        <f>IF(ISBLANK(Governance_Clauses_by_Source!Z251),0,$G251)</f>
        <v>0</v>
      </c>
      <c r="AD251" s="134">
        <f>IF(ISBLANK(Governance_Clauses_by_Source!AA251),0,$G251)</f>
        <v>0</v>
      </c>
      <c r="AE251" s="134">
        <f>IF(ISBLANK(Governance_Clauses_by_Source!AB251),0,$G251)</f>
        <v>0</v>
      </c>
      <c r="AF251" s="134">
        <f>IF(ISBLANK(Governance_Clauses_by_Source!AC251),0,$G251)</f>
        <v>0</v>
      </c>
      <c r="AG251" s="134">
        <f>IF(ISBLANK(Governance_Clauses_by_Source!AD251),0,$G251)</f>
        <v>0</v>
      </c>
      <c r="AH251" s="134">
        <f>IF(ISBLANK(Governance_Clauses_by_Source!AE251),0,$G251)</f>
        <v>0</v>
      </c>
      <c r="AI251" s="134">
        <f>IF(ISBLANK(Governance_Clauses_by_Source!AF251),0,$G251)</f>
        <v>0</v>
      </c>
      <c r="AJ251" s="134">
        <f>IF(ISBLANK(Governance_Clauses_by_Source!AG251),0,$G251)</f>
        <v>0</v>
      </c>
      <c r="AK251" s="134">
        <f>IF(ISBLANK(Governance_Clauses_by_Source!AH251),0,$G251)</f>
        <v>0</v>
      </c>
      <c r="AL251" s="134">
        <f>IF(ISBLANK(Governance_Clauses_by_Source!AI251),0,$G251)</f>
        <v>0</v>
      </c>
      <c r="AM251" s="134">
        <f>IF(ISBLANK(Governance_Clauses_by_Source!AJ251),0,$G251)</f>
        <v>0</v>
      </c>
      <c r="AN251" s="134">
        <f>IF(ISBLANK(Governance_Clauses_by_Source!AK251),0,$G251)</f>
        <v>0</v>
      </c>
      <c r="AO251" s="134">
        <f>IF(ISBLANK(Governance_Clauses_by_Source!AL251),0,$G251)</f>
        <v>0</v>
      </c>
      <c r="AP251" s="134">
        <f>IF(ISBLANK(Governance_Clauses_by_Source!AM251),0,$G251)</f>
        <v>0</v>
      </c>
      <c r="AQ251" s="134">
        <f>IF(ISBLANK(Governance_Clauses_by_Source!AN251),0,$G251)</f>
        <v>0</v>
      </c>
      <c r="AR251" s="134">
        <f>IF(ISBLANK(Governance_Clauses_by_Source!AO251),0,$G251)</f>
        <v>0</v>
      </c>
      <c r="AS251" s="134">
        <f>IF(ISBLANK(Governance_Clauses_by_Source!AP251),0,$G251)</f>
        <v>0</v>
      </c>
      <c r="AT251" s="134">
        <f>IF(ISBLANK(Governance_Clauses_by_Source!AQ251),0,$G251)</f>
        <v>0</v>
      </c>
      <c r="AU251" s="134">
        <f>IF(ISBLANK(Governance_Clauses_by_Source!AR251),0,$G251)</f>
        <v>0</v>
      </c>
      <c r="AV251" s="134">
        <f>IF(ISBLANK(Governance_Clauses_by_Source!AS251),0,$G251)</f>
        <v>0</v>
      </c>
      <c r="AW251" s="134">
        <f>IF(ISBLANK(Governance_Clauses_by_Source!AT251),0,$G251)</f>
        <v>0</v>
      </c>
      <c r="AX251" s="134">
        <f>IF(ISBLANK(Governance_Clauses_by_Source!AU251),0,$G251)</f>
        <v>0</v>
      </c>
      <c r="AY251" s="134">
        <f>IF(ISBLANK(Governance_Clauses_by_Source!AV251),0,$G251)</f>
        <v>0</v>
      </c>
      <c r="AZ251" s="134">
        <f>IF(ISBLANK(Governance_Clauses_by_Source!AW251),0,$G251)</f>
        <v>0</v>
      </c>
      <c r="BA251" s="134">
        <f>IF(ISBLANK(Governance_Clauses_by_Source!AX251),0,$G251)</f>
        <v>0</v>
      </c>
      <c r="BB251" s="134">
        <f>IF(ISBLANK(Governance_Clauses_by_Source!AY251),0,$G251)</f>
        <v>0</v>
      </c>
      <c r="BC251" s="134">
        <f>IF(ISBLANK(Governance_Clauses_by_Source!AZ251),0,$G251)</f>
        <v>0</v>
      </c>
      <c r="BD251" s="134">
        <f>IF(ISBLANK(Governance_Clauses_by_Source!BA251),0,$G251)</f>
        <v>0</v>
      </c>
      <c r="BE251" s="134">
        <f>IF(ISBLANK(Governance_Clauses_by_Source!BB251),0,$G251)</f>
        <v>0</v>
      </c>
      <c r="BF251" s="134">
        <f>IF(ISBLANK(Governance_Clauses_by_Source!BC251),0,$G251)</f>
        <v>0</v>
      </c>
      <c r="BG251" s="134">
        <f>IF(ISBLANK(Governance_Clauses_by_Source!BD251),0,$G251)</f>
        <v>0</v>
      </c>
      <c r="BH251" s="134">
        <f>IF(ISBLANK(Governance_Clauses_by_Source!BE251),0,$G251)</f>
        <v>0</v>
      </c>
      <c r="BI251" s="134">
        <f>IF(ISBLANK(Governance_Clauses_by_Source!BF251),0,$G251)</f>
        <v>0</v>
      </c>
      <c r="BJ251" s="134">
        <f>IF(ISBLANK(Governance_Clauses_by_Source!BG251),0,$G251)</f>
        <v>0</v>
      </c>
      <c r="BK251" s="134">
        <f>IF(ISBLANK(Governance_Clauses_by_Source!BH251),0,$G251)</f>
        <v>0</v>
      </c>
      <c r="BL251" s="134">
        <f>IF(ISBLANK(Governance_Clauses_by_Source!BI251),0,$G251)</f>
        <v>0</v>
      </c>
      <c r="BM251" s="134">
        <f>IF(ISBLANK(Governance_Clauses_by_Source!BJ251),0,$G251)</f>
        <v>0</v>
      </c>
      <c r="BN251" s="134">
        <f>IF(ISBLANK(Governance_Clauses_by_Source!BK251),0,$G251)</f>
        <v>0</v>
      </c>
      <c r="BO251" s="134">
        <f>IF(ISBLANK(Governance_Clauses_by_Source!BL251),0,$G251)</f>
        <v>0</v>
      </c>
      <c r="BP251" s="134">
        <f>IF(ISBLANK(Governance_Clauses_by_Source!BM251),0,$G251)</f>
        <v>0</v>
      </c>
      <c r="BQ251" s="134">
        <f>IF(ISBLANK(Governance_Clauses_by_Source!BN251),0,$G251)</f>
        <v>0</v>
      </c>
      <c r="BR251" s="134">
        <f>IF(ISBLANK(Governance_Clauses_by_Source!BO251),0,$G251)</f>
        <v>0</v>
      </c>
      <c r="BS251" s="134">
        <f>IF(ISBLANK(Governance_Clauses_by_Source!BP251),0,$G251)</f>
        <v>0</v>
      </c>
      <c r="BT251" s="134">
        <f>IF(ISBLANK(Governance_Clauses_by_Source!BQ251),0,$G251)</f>
        <v>0</v>
      </c>
      <c r="BU251" s="134">
        <f>IF(ISBLANK(Governance_Clauses_by_Source!BR251),0,$G251)</f>
        <v>0</v>
      </c>
      <c r="BV251" s="134">
        <f>IF(ISBLANK(Governance_Clauses_by_Source!BS251),0,$G251)</f>
        <v>0</v>
      </c>
      <c r="BW251" s="134">
        <f>IF(ISBLANK(Governance_Clauses_by_Source!BT251),0,$G251)</f>
        <v>0</v>
      </c>
      <c r="BX251" s="134">
        <f>IF(ISBLANK(Governance_Clauses_by_Source!BU251),0,$G251)</f>
        <v>0</v>
      </c>
      <c r="BY251" s="134">
        <f>IF(ISBLANK(Governance_Clauses_by_Source!BV251),0,$G251)</f>
        <v>0</v>
      </c>
      <c r="BZ251" s="134">
        <f>IF(ISBLANK(Governance_Clauses_by_Source!BW251),0,$G251)</f>
        <v>0</v>
      </c>
      <c r="CA251" s="134">
        <f>IF(ISBLANK(Governance_Clauses_by_Source!BX251),0,$G251)</f>
        <v>0</v>
      </c>
      <c r="CB251" s="134">
        <f>IF(ISBLANK(Governance_Clauses_by_Source!BY251),0,$G251)</f>
        <v>0</v>
      </c>
      <c r="CC251" s="134">
        <f>IF(ISBLANK(Governance_Clauses_by_Source!BZ251),0,$G251)</f>
        <v>0</v>
      </c>
      <c r="CD251" s="134">
        <f>IF(ISBLANK(Governance_Clauses_by_Source!CA251),0,$G251)</f>
        <v>0</v>
      </c>
      <c r="CE251" s="134">
        <f>IF(ISBLANK(Governance_Clauses_by_Source!CB251),0,$G251)</f>
        <v>0</v>
      </c>
      <c r="CF251" s="134">
        <f>IF(ISBLANK(Governance_Clauses_by_Source!CC251),0,$G251)</f>
        <v>0</v>
      </c>
      <c r="CG251" s="134">
        <f>IF(ISBLANK(Governance_Clauses_by_Source!CD251),0,$G251)</f>
        <v>0</v>
      </c>
      <c r="CH251" s="134">
        <f>IF(ISBLANK(Governance_Clauses_by_Source!CE251),0,$G251)</f>
        <v>0</v>
      </c>
      <c r="CI251" s="134">
        <f>IF(ISBLANK(Governance_Clauses_by_Source!CF251),0,$G251)</f>
        <v>0</v>
      </c>
      <c r="CJ251" s="134">
        <f>IF(ISBLANK(Governance_Clauses_by_Source!CG251),0,$G251)</f>
        <v>0</v>
      </c>
      <c r="CK251" s="134">
        <f>IF(ISBLANK(Governance_Clauses_by_Source!CH251),0,$G251)</f>
        <v>0</v>
      </c>
      <c r="CL251" s="134">
        <f>IF(ISBLANK(Governance_Clauses_by_Source!CI251),0,$G251)</f>
        <v>0</v>
      </c>
      <c r="CM251" s="134">
        <f>IF(ISBLANK(Governance_Clauses_by_Source!CJ251),0,$G251)</f>
        <v>0</v>
      </c>
      <c r="CN251" s="134">
        <f>IF(ISBLANK(Governance_Clauses_by_Source!CK251),0,$G251)</f>
        <v>0</v>
      </c>
      <c r="CO251" s="134">
        <f>IF(ISBLANK(Governance_Clauses_by_Source!CL251),0,$G251)</f>
        <v>0</v>
      </c>
      <c r="CP251" s="134">
        <f>IF(ISBLANK(Governance_Clauses_by_Source!CM251),0,$G251)</f>
        <v>0</v>
      </c>
      <c r="CQ251" s="151">
        <f>IF(ISBLANK(Governance_Clauses_by_Source!CN251),0,$G251)</f>
        <v>0</v>
      </c>
    </row>
    <row r="252" spans="1:95">
      <c r="A252" s="2" t="s">
        <v>554</v>
      </c>
      <c r="B252" s="2" t="s">
        <v>565</v>
      </c>
      <c r="C252" s="2" t="s">
        <v>577</v>
      </c>
      <c r="D252" s="2" t="s">
        <v>618</v>
      </c>
      <c r="E252" s="2">
        <f t="shared" si="32"/>
        <v>1</v>
      </c>
      <c r="F252" s="2">
        <v>3</v>
      </c>
      <c r="G252" s="2">
        <f t="shared" si="31"/>
        <v>0.17647058823529413</v>
      </c>
      <c r="H252" s="3" t="s">
        <v>574</v>
      </c>
      <c r="I252" s="120">
        <f>IF(ISBLANK(Governance_Clauses_by_Source!F252),0,G252)</f>
        <v>0</v>
      </c>
      <c r="J252" s="134">
        <f>IF(ISBLANK(Governance_Clauses_by_Source!G252),0,$G252)</f>
        <v>0</v>
      </c>
      <c r="K252" s="134">
        <f>IF(ISBLANK(Governance_Clauses_by_Source!H252),0,$G252)</f>
        <v>0</v>
      </c>
      <c r="L252" s="134">
        <f>IF(ISBLANK(Governance_Clauses_by_Source!I252),0,$G252)</f>
        <v>0</v>
      </c>
      <c r="M252" s="134">
        <f>IF(ISBLANK(Governance_Clauses_by_Source!J252),0,$G252)</f>
        <v>0</v>
      </c>
      <c r="N252" s="134">
        <f>IF(ISBLANK(Governance_Clauses_by_Source!K252),0,$G252)</f>
        <v>0</v>
      </c>
      <c r="O252" s="134">
        <f>IF(ISBLANK(Governance_Clauses_by_Source!L252),0,$G252)</f>
        <v>0</v>
      </c>
      <c r="P252" s="134">
        <f>IF(ISBLANK(Governance_Clauses_by_Source!M252),0,$G252)</f>
        <v>0</v>
      </c>
      <c r="Q252" s="134">
        <f>IF(ISBLANK(Governance_Clauses_by_Source!N252),0,$G252)*1.5*1</f>
        <v>0.26470588235294118</v>
      </c>
      <c r="R252" s="134">
        <f>IF(ISBLANK(Governance_Clauses_by_Source!O252),0,$G252)</f>
        <v>0</v>
      </c>
      <c r="S252" s="134">
        <f>IF(ISBLANK(Governance_Clauses_by_Source!P252),0,$G252)</f>
        <v>0</v>
      </c>
      <c r="T252" s="134">
        <f>IF(ISBLANK(Governance_Clauses_by_Source!Q252),0,$G252)</f>
        <v>0</v>
      </c>
      <c r="U252" s="134">
        <f>IF(ISBLANK(Governance_Clauses_by_Source!R252),0,$G252)</f>
        <v>0</v>
      </c>
      <c r="V252" s="134">
        <f>IF(ISBLANK(Governance_Clauses_by_Source!S252),0,$G252)</f>
        <v>0</v>
      </c>
      <c r="W252" s="134">
        <f>IF(ISBLANK(Governance_Clauses_by_Source!T252),0,$G252)</f>
        <v>0</v>
      </c>
      <c r="X252" s="134">
        <f>IF(ISBLANK(Governance_Clauses_by_Source!U252),0,$G252)</f>
        <v>0</v>
      </c>
      <c r="Y252" s="134">
        <f>IF(ISBLANK(Governance_Clauses_by_Source!V252),0,$G252)</f>
        <v>0</v>
      </c>
      <c r="Z252" s="134">
        <f>IF(ISBLANK(Governance_Clauses_by_Source!W252),0,$G252)</f>
        <v>0</v>
      </c>
      <c r="AA252" s="134">
        <f>IF(ISBLANK(Governance_Clauses_by_Source!X252),0,$G252)</f>
        <v>0</v>
      </c>
      <c r="AB252" s="134">
        <f>IF(ISBLANK(Governance_Clauses_by_Source!Y252),0,$G252)</f>
        <v>0</v>
      </c>
      <c r="AC252" s="134">
        <f>IF(ISBLANK(Governance_Clauses_by_Source!Z252),0,$G252)</f>
        <v>0</v>
      </c>
      <c r="AD252" s="134">
        <f>IF(ISBLANK(Governance_Clauses_by_Source!AA252),0,$G252)</f>
        <v>0</v>
      </c>
      <c r="AE252" s="134">
        <f>IF(ISBLANK(Governance_Clauses_by_Source!AB252),0,$G252)</f>
        <v>0</v>
      </c>
      <c r="AF252" s="134">
        <f>IF(ISBLANK(Governance_Clauses_by_Source!AC252),0,$G252)</f>
        <v>0</v>
      </c>
      <c r="AG252" s="134">
        <f>IF(ISBLANK(Governance_Clauses_by_Source!AD252),0,$G252)</f>
        <v>0</v>
      </c>
      <c r="AH252" s="134">
        <f>IF(ISBLANK(Governance_Clauses_by_Source!AE252),0,$G252)</f>
        <v>0</v>
      </c>
      <c r="AI252" s="134">
        <f>IF(ISBLANK(Governance_Clauses_by_Source!AF252),0,$G252)</f>
        <v>0</v>
      </c>
      <c r="AJ252" s="134">
        <f>IF(ISBLANK(Governance_Clauses_by_Source!AG252),0,$G252)</f>
        <v>0</v>
      </c>
      <c r="AK252" s="134">
        <f>IF(ISBLANK(Governance_Clauses_by_Source!AH252),0,$G252)</f>
        <v>0</v>
      </c>
      <c r="AL252" s="134">
        <f>IF(ISBLANK(Governance_Clauses_by_Source!AI252),0,$G252)</f>
        <v>0</v>
      </c>
      <c r="AM252" s="134">
        <f>IF(ISBLANK(Governance_Clauses_by_Source!AJ252),0,$G252)</f>
        <v>0</v>
      </c>
      <c r="AN252" s="134">
        <f>IF(ISBLANK(Governance_Clauses_by_Source!AK252),0,$G252)</f>
        <v>0</v>
      </c>
      <c r="AO252" s="134">
        <f>IF(ISBLANK(Governance_Clauses_by_Source!AL252),0,$G252)</f>
        <v>0</v>
      </c>
      <c r="AP252" s="134">
        <f>IF(ISBLANK(Governance_Clauses_by_Source!AM252),0,$G252)</f>
        <v>0</v>
      </c>
      <c r="AQ252" s="134">
        <f>IF(ISBLANK(Governance_Clauses_by_Source!AN252),0,$G252)</f>
        <v>0</v>
      </c>
      <c r="AR252" s="134">
        <f>IF(ISBLANK(Governance_Clauses_by_Source!AO252),0,$G252)</f>
        <v>0</v>
      </c>
      <c r="AS252" s="134">
        <f>IF(ISBLANK(Governance_Clauses_by_Source!AP252),0,$G252)</f>
        <v>0</v>
      </c>
      <c r="AT252" s="134">
        <f>IF(ISBLANK(Governance_Clauses_by_Source!AQ252),0,$G252)</f>
        <v>0</v>
      </c>
      <c r="AU252" s="134">
        <f>IF(ISBLANK(Governance_Clauses_by_Source!AR252),0,$G252)</f>
        <v>0</v>
      </c>
      <c r="AV252" s="134">
        <f>IF(ISBLANK(Governance_Clauses_by_Source!AS252),0,$G252)</f>
        <v>0</v>
      </c>
      <c r="AW252" s="134">
        <f>IF(ISBLANK(Governance_Clauses_by_Source!AT252),0,$G252)</f>
        <v>0</v>
      </c>
      <c r="AX252" s="134">
        <f>IF(ISBLANK(Governance_Clauses_by_Source!AU252),0,$G252)</f>
        <v>0</v>
      </c>
      <c r="AY252" s="134">
        <f>IF(ISBLANK(Governance_Clauses_by_Source!AV252),0,$G252)</f>
        <v>0</v>
      </c>
      <c r="AZ252" s="134">
        <f>IF(ISBLANK(Governance_Clauses_by_Source!AW252),0,$G252)</f>
        <v>0</v>
      </c>
      <c r="BA252" s="134">
        <f>IF(ISBLANK(Governance_Clauses_by_Source!AX252),0,$G252)</f>
        <v>0</v>
      </c>
      <c r="BB252" s="134">
        <f>IF(ISBLANK(Governance_Clauses_by_Source!AY252),0,$G252)</f>
        <v>0</v>
      </c>
      <c r="BC252" s="134">
        <f>IF(ISBLANK(Governance_Clauses_by_Source!AZ252),0,$G252)</f>
        <v>0</v>
      </c>
      <c r="BD252" s="134">
        <f>IF(ISBLANK(Governance_Clauses_by_Source!BA252),0,$G252)</f>
        <v>0</v>
      </c>
      <c r="BE252" s="134">
        <f>IF(ISBLANK(Governance_Clauses_by_Source!BB252),0,$G252)</f>
        <v>0</v>
      </c>
      <c r="BF252" s="134">
        <f>IF(ISBLANK(Governance_Clauses_by_Source!BC252),0,$G252)</f>
        <v>0</v>
      </c>
      <c r="BG252" s="134">
        <f>IF(ISBLANK(Governance_Clauses_by_Source!BD252),0,$G252)</f>
        <v>0</v>
      </c>
      <c r="BH252" s="134">
        <f>IF(ISBLANK(Governance_Clauses_by_Source!BE252),0,$G252)</f>
        <v>0</v>
      </c>
      <c r="BI252" s="134">
        <f>IF(ISBLANK(Governance_Clauses_by_Source!BF252),0,$G252)</f>
        <v>0</v>
      </c>
      <c r="BJ252" s="134">
        <f>IF(ISBLANK(Governance_Clauses_by_Source!BG252),0,$G252)</f>
        <v>0</v>
      </c>
      <c r="BK252" s="134">
        <f>IF(ISBLANK(Governance_Clauses_by_Source!BH252),0,$G252)</f>
        <v>0</v>
      </c>
      <c r="BL252" s="134">
        <f>IF(ISBLANK(Governance_Clauses_by_Source!BI252),0,$G252)</f>
        <v>0</v>
      </c>
      <c r="BM252" s="134">
        <f>IF(ISBLANK(Governance_Clauses_by_Source!BJ252),0,$G252)</f>
        <v>0</v>
      </c>
      <c r="BN252" s="134">
        <f>IF(ISBLANK(Governance_Clauses_by_Source!BK252),0,$G252)</f>
        <v>0</v>
      </c>
      <c r="BO252" s="134">
        <f>IF(ISBLANK(Governance_Clauses_by_Source!BL252),0,$G252)</f>
        <v>0</v>
      </c>
      <c r="BP252" s="134">
        <f>IF(ISBLANK(Governance_Clauses_by_Source!BM252),0,$G252)</f>
        <v>0</v>
      </c>
      <c r="BQ252" s="134">
        <f>IF(ISBLANK(Governance_Clauses_by_Source!BN252),0,$G252)</f>
        <v>0</v>
      </c>
      <c r="BR252" s="134">
        <f>IF(ISBLANK(Governance_Clauses_by_Source!BO252),0,$G252)</f>
        <v>0</v>
      </c>
      <c r="BS252" s="134">
        <f>IF(ISBLANK(Governance_Clauses_by_Source!BP252),0,$G252)</f>
        <v>0</v>
      </c>
      <c r="BT252" s="134">
        <f>IF(ISBLANK(Governance_Clauses_by_Source!BQ252),0,$G252)</f>
        <v>0</v>
      </c>
      <c r="BU252" s="134">
        <f>IF(ISBLANK(Governance_Clauses_by_Source!BR252),0,$G252)</f>
        <v>0</v>
      </c>
      <c r="BV252" s="134">
        <f>IF(ISBLANK(Governance_Clauses_by_Source!BS252),0,$G252)</f>
        <v>0</v>
      </c>
      <c r="BW252" s="134">
        <f>IF(ISBLANK(Governance_Clauses_by_Source!BT252),0,$G252)</f>
        <v>0</v>
      </c>
      <c r="BX252" s="134">
        <f>IF(ISBLANK(Governance_Clauses_by_Source!BU252),0,$G252)</f>
        <v>0</v>
      </c>
      <c r="BY252" s="134">
        <f>IF(ISBLANK(Governance_Clauses_by_Source!BV252),0,$G252)</f>
        <v>0</v>
      </c>
      <c r="BZ252" s="134">
        <f>IF(ISBLANK(Governance_Clauses_by_Source!BW252),0,$G252)</f>
        <v>0</v>
      </c>
      <c r="CA252" s="134">
        <f>IF(ISBLANK(Governance_Clauses_by_Source!BX252),0,$G252)</f>
        <v>0</v>
      </c>
      <c r="CB252" s="134">
        <f>IF(ISBLANK(Governance_Clauses_by_Source!BY252),0,$G252)</f>
        <v>0</v>
      </c>
      <c r="CC252" s="134">
        <f>IF(ISBLANK(Governance_Clauses_by_Source!BZ252),0,$G252)</f>
        <v>0</v>
      </c>
      <c r="CD252" s="134">
        <f>IF(ISBLANK(Governance_Clauses_by_Source!CA252),0,$G252)</f>
        <v>0</v>
      </c>
      <c r="CE252" s="134">
        <f>IF(ISBLANK(Governance_Clauses_by_Source!CB252),0,$G252)</f>
        <v>0</v>
      </c>
      <c r="CF252" s="134">
        <f>IF(ISBLANK(Governance_Clauses_by_Source!CC252),0,$G252)</f>
        <v>0</v>
      </c>
      <c r="CG252" s="134">
        <f>IF(ISBLANK(Governance_Clauses_by_Source!CD252),0,$G252)</f>
        <v>0</v>
      </c>
      <c r="CH252" s="134">
        <f>IF(ISBLANK(Governance_Clauses_by_Source!CE252),0,$G252)</f>
        <v>0</v>
      </c>
      <c r="CI252" s="134">
        <f>IF(ISBLANK(Governance_Clauses_by_Source!CF252),0,$G252)</f>
        <v>0</v>
      </c>
      <c r="CJ252" s="134">
        <f>IF(ISBLANK(Governance_Clauses_by_Source!CG252),0,$G252)</f>
        <v>0</v>
      </c>
      <c r="CK252" s="134">
        <f>IF(ISBLANK(Governance_Clauses_by_Source!CH252),0,$G252)</f>
        <v>0</v>
      </c>
      <c r="CL252" s="134">
        <f>IF(ISBLANK(Governance_Clauses_by_Source!CI252),0,$G252)</f>
        <v>0</v>
      </c>
      <c r="CM252" s="134">
        <f>IF(ISBLANK(Governance_Clauses_by_Source!CJ252),0,$G252)</f>
        <v>0</v>
      </c>
      <c r="CN252" s="134">
        <f>IF(ISBLANK(Governance_Clauses_by_Source!CK252),0,$G252)</f>
        <v>0</v>
      </c>
      <c r="CO252" s="134">
        <f>IF(ISBLANK(Governance_Clauses_by_Source!CL252),0,$G252)</f>
        <v>0</v>
      </c>
      <c r="CP252" s="134">
        <f>IF(ISBLANK(Governance_Clauses_by_Source!CM252),0,$G252)</f>
        <v>0</v>
      </c>
      <c r="CQ252" s="151">
        <f>IF(ISBLANK(Governance_Clauses_by_Source!CN252),0,$G252)</f>
        <v>0</v>
      </c>
    </row>
    <row r="253" spans="1:95">
      <c r="A253" s="2" t="s">
        <v>554</v>
      </c>
      <c r="B253" s="2" t="s">
        <v>642</v>
      </c>
      <c r="C253" s="2" t="s">
        <v>607</v>
      </c>
      <c r="D253" s="2" t="s">
        <v>618</v>
      </c>
      <c r="E253" s="2">
        <f t="shared" si="32"/>
        <v>1</v>
      </c>
      <c r="F253" s="2">
        <v>5</v>
      </c>
      <c r="G253" s="2">
        <f t="shared" si="31"/>
        <v>0.29411764705882354</v>
      </c>
      <c r="H253" s="3" t="s">
        <v>1314</v>
      </c>
      <c r="I253" s="120">
        <f>IF(ISBLANK(Governance_Clauses_by_Source!F253),0,G253)</f>
        <v>0</v>
      </c>
      <c r="J253" s="134">
        <f>IF(ISBLANK(Governance_Clauses_by_Source!G253),0,$G253)</f>
        <v>0</v>
      </c>
      <c r="K253" s="134">
        <f>IF(ISBLANK(Governance_Clauses_by_Source!H253),0,$G253)</f>
        <v>0</v>
      </c>
      <c r="L253" s="134">
        <f>IF(ISBLANK(Governance_Clauses_by_Source!I253),0,$G253)</f>
        <v>0</v>
      </c>
      <c r="M253" s="134">
        <f>IF(ISBLANK(Governance_Clauses_by_Source!J253),0,$G253)</f>
        <v>0</v>
      </c>
      <c r="N253" s="134">
        <f>IF(ISBLANK(Governance_Clauses_by_Source!K253),0,$G253)</f>
        <v>0</v>
      </c>
      <c r="O253" s="134">
        <f>IF(ISBLANK(Governance_Clauses_by_Source!L253),0,$G253)</f>
        <v>0</v>
      </c>
      <c r="P253" s="134">
        <f>IF(ISBLANK(Governance_Clauses_by_Source!M253),0,$G253)</f>
        <v>0</v>
      </c>
      <c r="Q253" s="134">
        <f>IF(ISBLANK(Governance_Clauses_by_Source!N253),0,$G253)</f>
        <v>0</v>
      </c>
      <c r="R253" s="134">
        <f>IF(ISBLANK(Governance_Clauses_by_Source!O253),0,$G253)</f>
        <v>0</v>
      </c>
      <c r="S253" s="134">
        <f>IF(ISBLANK(Governance_Clauses_by_Source!P253),0,$G253)</f>
        <v>0</v>
      </c>
      <c r="T253" s="134">
        <f>IF(ISBLANK(Governance_Clauses_by_Source!Q253),0,$G253)</f>
        <v>0</v>
      </c>
      <c r="U253" s="134">
        <f>IF(ISBLANK(Governance_Clauses_by_Source!R253),0,$G253)</f>
        <v>0</v>
      </c>
      <c r="V253" s="134">
        <f>IF(ISBLANK(Governance_Clauses_by_Source!S253),0,$G253)</f>
        <v>0</v>
      </c>
      <c r="W253" s="134">
        <f>IF(ISBLANK(Governance_Clauses_by_Source!T253),0,$G253)</f>
        <v>0</v>
      </c>
      <c r="X253" s="134">
        <f>IF(ISBLANK(Governance_Clauses_by_Source!U253),0,$G253)</f>
        <v>0</v>
      </c>
      <c r="Y253" s="134">
        <f>IF(ISBLANK(Governance_Clauses_by_Source!V253),0,$G253)</f>
        <v>0</v>
      </c>
      <c r="Z253" s="134">
        <f>IF(ISBLANK(Governance_Clauses_by_Source!W253),0,$G253)</f>
        <v>0</v>
      </c>
      <c r="AA253" s="134">
        <f>IF(ISBLANK(Governance_Clauses_by_Source!X253),0,$G253)</f>
        <v>0</v>
      </c>
      <c r="AB253" s="134">
        <f>IF(ISBLANK(Governance_Clauses_by_Source!Y253),0,$G253)</f>
        <v>0</v>
      </c>
      <c r="AC253" s="134">
        <f>IF(ISBLANK(Governance_Clauses_by_Source!Z253),0,$G253)</f>
        <v>0</v>
      </c>
      <c r="AD253" s="134">
        <f>IF(ISBLANK(Governance_Clauses_by_Source!AA253),0,$G253)</f>
        <v>0</v>
      </c>
      <c r="AE253" s="134">
        <f>IF(ISBLANK(Governance_Clauses_by_Source!AB253),0,$G253)</f>
        <v>0</v>
      </c>
      <c r="AF253" s="134">
        <f>IF(ISBLANK(Governance_Clauses_by_Source!AC253),0,$G253)</f>
        <v>0</v>
      </c>
      <c r="AG253" s="134">
        <f>IF(ISBLANK(Governance_Clauses_by_Source!AD253),0,$G253)</f>
        <v>0</v>
      </c>
      <c r="AH253" s="134">
        <f>IF(ISBLANK(Governance_Clauses_by_Source!AE253),0,$G253)</f>
        <v>0</v>
      </c>
      <c r="AI253" s="134">
        <f>IF(ISBLANK(Governance_Clauses_by_Source!AF253),0,$G253)</f>
        <v>0</v>
      </c>
      <c r="AJ253" s="134">
        <f>IF(ISBLANK(Governance_Clauses_by_Source!AG253),0,$G253)</f>
        <v>0</v>
      </c>
      <c r="AK253" s="134">
        <f>IF(ISBLANK(Governance_Clauses_by_Source!AH253),0,$G253)</f>
        <v>0</v>
      </c>
      <c r="AL253" s="134">
        <f>IF(ISBLANK(Governance_Clauses_by_Source!AI253),0,$G253)</f>
        <v>0</v>
      </c>
      <c r="AM253" s="134">
        <f>IF(ISBLANK(Governance_Clauses_by_Source!AJ253),0,$G253)</f>
        <v>0</v>
      </c>
      <c r="AN253" s="134">
        <f>IF(ISBLANK(Governance_Clauses_by_Source!AK253),0,$G253)</f>
        <v>0</v>
      </c>
      <c r="AO253" s="134">
        <f>IF(ISBLANK(Governance_Clauses_by_Source!AL253),0,$G253)</f>
        <v>0</v>
      </c>
      <c r="AP253" s="134">
        <f>IF(ISBLANK(Governance_Clauses_by_Source!AM253),0,$G253)</f>
        <v>0</v>
      </c>
      <c r="AQ253" s="134">
        <f>IF(ISBLANK(Governance_Clauses_by_Source!AN253),0,$G253)</f>
        <v>0</v>
      </c>
      <c r="AR253" s="134">
        <f>IF(ISBLANK(Governance_Clauses_by_Source!AO253),0,$G253)*1*0.5</f>
        <v>0.14705882352941177</v>
      </c>
      <c r="AS253" s="134">
        <f>IF(ISBLANK(Governance_Clauses_by_Source!AP253),0,$G253)</f>
        <v>0</v>
      </c>
      <c r="AT253" s="134">
        <f>IF(ISBLANK(Governance_Clauses_by_Source!AQ253),0,$G253)</f>
        <v>0</v>
      </c>
      <c r="AU253" s="134">
        <f>IF(ISBLANK(Governance_Clauses_by_Source!AR253),0,$G253)</f>
        <v>0</v>
      </c>
      <c r="AV253" s="134">
        <f>IF(ISBLANK(Governance_Clauses_by_Source!AS253),0,$G253)</f>
        <v>0</v>
      </c>
      <c r="AW253" s="134">
        <f>IF(ISBLANK(Governance_Clauses_by_Source!AT253),0,$G253)</f>
        <v>0</v>
      </c>
      <c r="AX253" s="134">
        <f>IF(ISBLANK(Governance_Clauses_by_Source!AU253),0,$G253)</f>
        <v>0</v>
      </c>
      <c r="AY253" s="134">
        <f>IF(ISBLANK(Governance_Clauses_by_Source!AV253),0,$G253)</f>
        <v>0</v>
      </c>
      <c r="AZ253" s="134">
        <f>IF(ISBLANK(Governance_Clauses_by_Source!AW253),0,$G253)</f>
        <v>0</v>
      </c>
      <c r="BA253" s="134">
        <f>IF(ISBLANK(Governance_Clauses_by_Source!AX253),0,$G253)</f>
        <v>0</v>
      </c>
      <c r="BB253" s="134">
        <f>IF(ISBLANK(Governance_Clauses_by_Source!AY253),0,$G253)</f>
        <v>0</v>
      </c>
      <c r="BC253" s="134">
        <f>IF(ISBLANK(Governance_Clauses_by_Source!AZ253),0,$G253)</f>
        <v>0</v>
      </c>
      <c r="BD253" s="134">
        <f>IF(ISBLANK(Governance_Clauses_by_Source!BA253),0,$G253)</f>
        <v>0</v>
      </c>
      <c r="BE253" s="134">
        <f>IF(ISBLANK(Governance_Clauses_by_Source!BB253),0,$G253)</f>
        <v>0</v>
      </c>
      <c r="BF253" s="134">
        <f>IF(ISBLANK(Governance_Clauses_by_Source!BC253),0,$G253)</f>
        <v>0</v>
      </c>
      <c r="BG253" s="134">
        <f>IF(ISBLANK(Governance_Clauses_by_Source!BD253),0,$G253)</f>
        <v>0</v>
      </c>
      <c r="BH253" s="134">
        <f>IF(ISBLANK(Governance_Clauses_by_Source!BE253),0,$G253)</f>
        <v>0</v>
      </c>
      <c r="BI253" s="134">
        <f>IF(ISBLANK(Governance_Clauses_by_Source!BF253),0,$G253)</f>
        <v>0</v>
      </c>
      <c r="BJ253" s="134">
        <f>IF(ISBLANK(Governance_Clauses_by_Source!BG253),0,$G253)</f>
        <v>0</v>
      </c>
      <c r="BK253" s="134">
        <f>IF(ISBLANK(Governance_Clauses_by_Source!BH253),0,$G253)</f>
        <v>0</v>
      </c>
      <c r="BL253" s="134">
        <f>IF(ISBLANK(Governance_Clauses_by_Source!BI253),0,$G253)</f>
        <v>0</v>
      </c>
      <c r="BM253" s="134">
        <f>IF(ISBLANK(Governance_Clauses_by_Source!BJ253),0,$G253)</f>
        <v>0</v>
      </c>
      <c r="BN253" s="134">
        <f>IF(ISBLANK(Governance_Clauses_by_Source!BK253),0,$G253)</f>
        <v>0</v>
      </c>
      <c r="BO253" s="134">
        <f>IF(ISBLANK(Governance_Clauses_by_Source!BL253),0,$G253)</f>
        <v>0</v>
      </c>
      <c r="BP253" s="134">
        <f>IF(ISBLANK(Governance_Clauses_by_Source!BM253),0,$G253)</f>
        <v>0</v>
      </c>
      <c r="BQ253" s="134">
        <f>IF(ISBLANK(Governance_Clauses_by_Source!BN253),0,$G253)</f>
        <v>0</v>
      </c>
      <c r="BR253" s="134">
        <f>IF(ISBLANK(Governance_Clauses_by_Source!BO253),0,$G253)</f>
        <v>0</v>
      </c>
      <c r="BS253" s="134">
        <f>IF(ISBLANK(Governance_Clauses_by_Source!BP253),0,$G253)</f>
        <v>0</v>
      </c>
      <c r="BT253" s="134">
        <f>IF(ISBLANK(Governance_Clauses_by_Source!BQ253),0,$G253)</f>
        <v>0</v>
      </c>
      <c r="BU253" s="134">
        <f>IF(ISBLANK(Governance_Clauses_by_Source!BR253),0,$G253)</f>
        <v>0</v>
      </c>
      <c r="BV253" s="134">
        <f>IF(ISBLANK(Governance_Clauses_by_Source!BS253),0,$G253)</f>
        <v>0</v>
      </c>
      <c r="BW253" s="134">
        <f>IF(ISBLANK(Governance_Clauses_by_Source!BT253),0,$G253)</f>
        <v>0</v>
      </c>
      <c r="BX253" s="134">
        <f>IF(ISBLANK(Governance_Clauses_by_Source!BU253),0,$G253)</f>
        <v>0</v>
      </c>
      <c r="BY253" s="134">
        <f>IF(ISBLANK(Governance_Clauses_by_Source!BV253),0,$G253)</f>
        <v>0</v>
      </c>
      <c r="BZ253" s="134">
        <f>IF(ISBLANK(Governance_Clauses_by_Source!BW253),0,$G253)</f>
        <v>0</v>
      </c>
      <c r="CA253" s="134">
        <f>IF(ISBLANK(Governance_Clauses_by_Source!BX253),0,$G253)</f>
        <v>0</v>
      </c>
      <c r="CB253" s="134">
        <f>IF(ISBLANK(Governance_Clauses_by_Source!BY253),0,$G253)</f>
        <v>0</v>
      </c>
      <c r="CC253" s="134">
        <f>IF(ISBLANK(Governance_Clauses_by_Source!BZ253),0,$G253)</f>
        <v>0</v>
      </c>
      <c r="CD253" s="134">
        <f>IF(ISBLANK(Governance_Clauses_by_Source!CA253),0,$G253)</f>
        <v>0</v>
      </c>
      <c r="CE253" s="134">
        <f>IF(ISBLANK(Governance_Clauses_by_Source!CB253),0,$G253)</f>
        <v>0</v>
      </c>
      <c r="CF253" s="134">
        <f>IF(ISBLANK(Governance_Clauses_by_Source!CC253),0,$G253)</f>
        <v>0</v>
      </c>
      <c r="CG253" s="134">
        <f>IF(ISBLANK(Governance_Clauses_by_Source!CD253),0,$G253)</f>
        <v>0</v>
      </c>
      <c r="CH253" s="134">
        <f>IF(ISBLANK(Governance_Clauses_by_Source!CE253),0,$G253)</f>
        <v>0</v>
      </c>
      <c r="CI253" s="134">
        <f>IF(ISBLANK(Governance_Clauses_by_Source!CF253),0,$G253)</f>
        <v>0</v>
      </c>
      <c r="CJ253" s="134">
        <f>IF(ISBLANK(Governance_Clauses_by_Source!CG253),0,$G253)</f>
        <v>0</v>
      </c>
      <c r="CK253" s="134">
        <f>IF(ISBLANK(Governance_Clauses_by_Source!CH253),0,$G253)</f>
        <v>0</v>
      </c>
      <c r="CL253" s="134">
        <f>IF(ISBLANK(Governance_Clauses_by_Source!CI253),0,$G253)</f>
        <v>0</v>
      </c>
      <c r="CM253" s="134">
        <f>IF(ISBLANK(Governance_Clauses_by_Source!CJ253),0,$G253)</f>
        <v>0</v>
      </c>
      <c r="CN253" s="134">
        <f>IF(ISBLANK(Governance_Clauses_by_Source!CK253),0,$G253)</f>
        <v>0</v>
      </c>
      <c r="CO253" s="134">
        <f>IF(ISBLANK(Governance_Clauses_by_Source!CL253),0,$G253)</f>
        <v>0</v>
      </c>
      <c r="CP253" s="134">
        <f>IF(ISBLANK(Governance_Clauses_by_Source!CM253),0,$G253)</f>
        <v>0</v>
      </c>
      <c r="CQ253" s="151">
        <f>IF(ISBLANK(Governance_Clauses_by_Source!CN253),0,$G253)</f>
        <v>0</v>
      </c>
    </row>
    <row r="254" spans="1:95">
      <c r="A254" s="2" t="s">
        <v>554</v>
      </c>
      <c r="B254" s="2" t="s">
        <v>565</v>
      </c>
      <c r="C254" s="2" t="s">
        <v>540</v>
      </c>
      <c r="D254" s="2" t="s">
        <v>618</v>
      </c>
      <c r="E254" s="2">
        <f t="shared" si="32"/>
        <v>3</v>
      </c>
      <c r="F254" s="2">
        <v>5</v>
      </c>
      <c r="G254" s="2">
        <f t="shared" si="31"/>
        <v>0.29411764705882354</v>
      </c>
      <c r="H254" s="3" t="s">
        <v>596</v>
      </c>
      <c r="I254" s="120">
        <f>IF(ISBLANK(Governance_Clauses_by_Source!F254),0,G254)</f>
        <v>0</v>
      </c>
      <c r="J254" s="134">
        <f>IF(ISBLANK(Governance_Clauses_by_Source!G254),0,$G254)</f>
        <v>0</v>
      </c>
      <c r="K254" s="134">
        <f>IF(ISBLANK(Governance_Clauses_by_Source!H254),0,$G254)</f>
        <v>0</v>
      </c>
      <c r="L254" s="134">
        <f>IF(ISBLANK(Governance_Clauses_by_Source!I254),0,$G254)</f>
        <v>0</v>
      </c>
      <c r="M254" s="134">
        <f>IF(ISBLANK(Governance_Clauses_by_Source!J254),0,$G254)</f>
        <v>0</v>
      </c>
      <c r="N254" s="134">
        <f>IF(ISBLANK(Governance_Clauses_by_Source!K254),0,$G254)</f>
        <v>0</v>
      </c>
      <c r="O254" s="134">
        <f>IF(ISBLANK(Governance_Clauses_by_Source!L254),0,$G254)</f>
        <v>0</v>
      </c>
      <c r="P254" s="134">
        <f>IF(ISBLANK(Governance_Clauses_by_Source!M254),0,$G254)</f>
        <v>0</v>
      </c>
      <c r="Q254" s="134">
        <f>IF(ISBLANK(Governance_Clauses_by_Source!N254),0,$G254)*2*1.5</f>
        <v>0.88235294117647056</v>
      </c>
      <c r="R254" s="134">
        <f>IF(ISBLANK(Governance_Clauses_by_Source!O254),0,$G254)</f>
        <v>0</v>
      </c>
      <c r="S254" s="134">
        <f>IF(ISBLANK(Governance_Clauses_by_Source!P254),0,$G254)</f>
        <v>0</v>
      </c>
      <c r="T254" s="134">
        <f>IF(ISBLANK(Governance_Clauses_by_Source!Q254),0,$G254)</f>
        <v>0</v>
      </c>
      <c r="U254" s="134">
        <f>IF(ISBLANK(Governance_Clauses_by_Source!R254),0,$G254)</f>
        <v>0</v>
      </c>
      <c r="V254" s="134">
        <f>IF(ISBLANK(Governance_Clauses_by_Source!S254),0,$G254)</f>
        <v>0</v>
      </c>
      <c r="W254" s="134">
        <f>IF(ISBLANK(Governance_Clauses_by_Source!T254),0,$G254)*3.5*3.5</f>
        <v>3.6029411764705888</v>
      </c>
      <c r="X254" s="134">
        <f>IF(ISBLANK(Governance_Clauses_by_Source!U254),0,$G254)</f>
        <v>0</v>
      </c>
      <c r="Y254" s="134">
        <f>IF(ISBLANK(Governance_Clauses_by_Source!V254),0,$G254)</f>
        <v>0</v>
      </c>
      <c r="Z254" s="134">
        <f>IF(ISBLANK(Governance_Clauses_by_Source!W254),0,$G254)</f>
        <v>0</v>
      </c>
      <c r="AA254" s="134">
        <f>IF(ISBLANK(Governance_Clauses_by_Source!X254),0,$G254)</f>
        <v>0</v>
      </c>
      <c r="AB254" s="134">
        <f>IF(ISBLANK(Governance_Clauses_by_Source!Y254),0,$G254)</f>
        <v>0</v>
      </c>
      <c r="AC254" s="134">
        <f>IF(ISBLANK(Governance_Clauses_by_Source!Z254),0,$G254)</f>
        <v>0</v>
      </c>
      <c r="AD254" s="134">
        <f>IF(ISBLANK(Governance_Clauses_by_Source!AA254),0,$G254)</f>
        <v>0</v>
      </c>
      <c r="AE254" s="134">
        <f>IF(ISBLANK(Governance_Clauses_by_Source!AB254),0,$G254)</f>
        <v>0</v>
      </c>
      <c r="AF254" s="134">
        <f>IF(ISBLANK(Governance_Clauses_by_Source!AC254),0,$G254)</f>
        <v>0</v>
      </c>
      <c r="AG254" s="134">
        <f>IF(ISBLANK(Governance_Clauses_by_Source!AD254),0,$G254)</f>
        <v>0</v>
      </c>
      <c r="AH254" s="134">
        <f>IF(ISBLANK(Governance_Clauses_by_Source!AE254),0,$G254)</f>
        <v>0</v>
      </c>
      <c r="AI254" s="134">
        <f>IF(ISBLANK(Governance_Clauses_by_Source!AF254),0,$G254)</f>
        <v>0</v>
      </c>
      <c r="AJ254" s="134">
        <f>IF(ISBLANK(Governance_Clauses_by_Source!AG254),0,$G254)</f>
        <v>0</v>
      </c>
      <c r="AK254" s="134">
        <f>IF(ISBLANK(Governance_Clauses_by_Source!AH254),0,$G254)</f>
        <v>0</v>
      </c>
      <c r="AL254" s="134">
        <f>IF(ISBLANK(Governance_Clauses_by_Source!AI254),0,$G254)</f>
        <v>0</v>
      </c>
      <c r="AM254" s="134">
        <f>IF(ISBLANK(Governance_Clauses_by_Source!AJ254),0,$G254)</f>
        <v>0</v>
      </c>
      <c r="AN254" s="134">
        <f>IF(ISBLANK(Governance_Clauses_by_Source!AK254),0,$G254)</f>
        <v>0</v>
      </c>
      <c r="AO254" s="134">
        <f>IF(ISBLANK(Governance_Clauses_by_Source!AL254),0,$G254)</f>
        <v>0</v>
      </c>
      <c r="AP254" s="134">
        <f>IF(ISBLANK(Governance_Clauses_by_Source!AM254),0,$G254)</f>
        <v>0</v>
      </c>
      <c r="AQ254" s="134">
        <f>IF(ISBLANK(Governance_Clauses_by_Source!AN254),0,$G254)</f>
        <v>0</v>
      </c>
      <c r="AR254" s="134">
        <f>IF(ISBLANK(Governance_Clauses_by_Source!AO254),0,$G254)</f>
        <v>0</v>
      </c>
      <c r="AS254" s="134">
        <f>IF(ISBLANK(Governance_Clauses_by_Source!AP254),0,$G254)</f>
        <v>0</v>
      </c>
      <c r="AT254" s="134">
        <f>IF(ISBLANK(Governance_Clauses_by_Source!AQ254),0,$G254)</f>
        <v>0</v>
      </c>
      <c r="AU254" s="134">
        <f>IF(ISBLANK(Governance_Clauses_by_Source!AR254),0,$G254)</f>
        <v>0</v>
      </c>
      <c r="AV254" s="134">
        <f>IF(ISBLANK(Governance_Clauses_by_Source!AS254),0,$G254)</f>
        <v>0</v>
      </c>
      <c r="AW254" s="134">
        <f>IF(ISBLANK(Governance_Clauses_by_Source!AT254),0,$G254)</f>
        <v>0</v>
      </c>
      <c r="AX254" s="134">
        <f>IF(ISBLANK(Governance_Clauses_by_Source!AU254),0,$G254)</f>
        <v>0</v>
      </c>
      <c r="AY254" s="134">
        <f>IF(ISBLANK(Governance_Clauses_by_Source!AV254),0,$G254)</f>
        <v>0</v>
      </c>
      <c r="AZ254" s="134">
        <f>IF(ISBLANK(Governance_Clauses_by_Source!AW254),0,$G254)</f>
        <v>0</v>
      </c>
      <c r="BA254" s="134">
        <f>IF(ISBLANK(Governance_Clauses_by_Source!AX254),0,$G254)</f>
        <v>0</v>
      </c>
      <c r="BB254" s="134">
        <f>IF(ISBLANK(Governance_Clauses_by_Source!AY254),0,$G254)</f>
        <v>0</v>
      </c>
      <c r="BC254" s="134">
        <f>IF(ISBLANK(Governance_Clauses_by_Source!AZ254),0,$G254)</f>
        <v>0</v>
      </c>
      <c r="BD254" s="134">
        <f>IF(ISBLANK(Governance_Clauses_by_Source!BA254),0,$G254)</f>
        <v>0</v>
      </c>
      <c r="BE254" s="134">
        <f>IF(ISBLANK(Governance_Clauses_by_Source!BB254),0,$G254)</f>
        <v>0</v>
      </c>
      <c r="BF254" s="134">
        <f>IF(ISBLANK(Governance_Clauses_by_Source!BC254),0,$G254)</f>
        <v>0</v>
      </c>
      <c r="BG254" s="134">
        <f>IF(ISBLANK(Governance_Clauses_by_Source!BD254),0,$G254)</f>
        <v>0</v>
      </c>
      <c r="BH254" s="134">
        <f>IF(ISBLANK(Governance_Clauses_by_Source!BE254),0,$G254)</f>
        <v>0</v>
      </c>
      <c r="BI254" s="134">
        <f>IF(ISBLANK(Governance_Clauses_by_Source!BF254),0,$G254)</f>
        <v>0</v>
      </c>
      <c r="BJ254" s="134">
        <f>IF(ISBLANK(Governance_Clauses_by_Source!BG254),0,$G254)</f>
        <v>0</v>
      </c>
      <c r="BK254" s="134">
        <f>IF(ISBLANK(Governance_Clauses_by_Source!BH254),0,$G254)</f>
        <v>0</v>
      </c>
      <c r="BL254" s="134">
        <f>IF(ISBLANK(Governance_Clauses_by_Source!BI254),0,$G254)</f>
        <v>0</v>
      </c>
      <c r="BM254" s="134">
        <f>IF(ISBLANK(Governance_Clauses_by_Source!BJ254),0,$G254)</f>
        <v>0</v>
      </c>
      <c r="BN254" s="134">
        <f>IF(ISBLANK(Governance_Clauses_by_Source!BK254),0,$G254)</f>
        <v>0</v>
      </c>
      <c r="BO254" s="134">
        <f>IF(ISBLANK(Governance_Clauses_by_Source!BL254),0,$G254)</f>
        <v>0</v>
      </c>
      <c r="BP254" s="134">
        <f>IF(ISBLANK(Governance_Clauses_by_Source!BM254),0,$G254)</f>
        <v>0</v>
      </c>
      <c r="BQ254" s="134">
        <f>IF(ISBLANK(Governance_Clauses_by_Source!BN254),0,$G254)</f>
        <v>0</v>
      </c>
      <c r="BR254" s="134">
        <f>IF(ISBLANK(Governance_Clauses_by_Source!BO254),0,$G254)</f>
        <v>0</v>
      </c>
      <c r="BS254" s="134">
        <f>IF(ISBLANK(Governance_Clauses_by_Source!BP254),0,$G254)</f>
        <v>0</v>
      </c>
      <c r="BT254" s="134">
        <f>IF(ISBLANK(Governance_Clauses_by_Source!BQ254),0,$G254)</f>
        <v>0</v>
      </c>
      <c r="BU254" s="134">
        <f>IF(ISBLANK(Governance_Clauses_by_Source!BR254),0,$G254)</f>
        <v>0</v>
      </c>
      <c r="BV254" s="134">
        <f>IF(ISBLANK(Governance_Clauses_by_Source!BS254),0,$G254)</f>
        <v>0</v>
      </c>
      <c r="BW254" s="134">
        <f>IF(ISBLANK(Governance_Clauses_by_Source!BT254),0,$G254)</f>
        <v>0</v>
      </c>
      <c r="BX254" s="134">
        <f>IF(ISBLANK(Governance_Clauses_by_Source!BU254),0,$G254)</f>
        <v>0</v>
      </c>
      <c r="BY254" s="134">
        <f>IF(ISBLANK(Governance_Clauses_by_Source!BV254),0,$G254)</f>
        <v>0</v>
      </c>
      <c r="BZ254" s="134">
        <f>IF(ISBLANK(Governance_Clauses_by_Source!BW254),0,$G254)</f>
        <v>0</v>
      </c>
      <c r="CA254" s="134">
        <f>IF(ISBLANK(Governance_Clauses_by_Source!BX254),0,$G254)</f>
        <v>0</v>
      </c>
      <c r="CB254" s="134">
        <f>IF(ISBLANK(Governance_Clauses_by_Source!BY254),0,$G254)</f>
        <v>0</v>
      </c>
      <c r="CC254" s="134">
        <f>IF(ISBLANK(Governance_Clauses_by_Source!BZ254),0,$G254)*2*2</f>
        <v>1.1764705882352942</v>
      </c>
      <c r="CD254" s="134">
        <f>IF(ISBLANK(Governance_Clauses_by_Source!CA254),0,$G254)</f>
        <v>0</v>
      </c>
      <c r="CE254" s="134">
        <f>IF(ISBLANK(Governance_Clauses_by_Source!CB254),0,$G254)</f>
        <v>0</v>
      </c>
      <c r="CF254" s="134">
        <f>IF(ISBLANK(Governance_Clauses_by_Source!CC254),0,$G254)</f>
        <v>0</v>
      </c>
      <c r="CG254" s="134">
        <f>IF(ISBLANK(Governance_Clauses_by_Source!CD254),0,$G254)</f>
        <v>0</v>
      </c>
      <c r="CH254" s="134">
        <f>IF(ISBLANK(Governance_Clauses_by_Source!CE254),0,$G254)</f>
        <v>0</v>
      </c>
      <c r="CI254" s="134">
        <f>IF(ISBLANK(Governance_Clauses_by_Source!CF254),0,$G254)</f>
        <v>0</v>
      </c>
      <c r="CJ254" s="134">
        <f>IF(ISBLANK(Governance_Clauses_by_Source!CG254),0,$G254)</f>
        <v>0</v>
      </c>
      <c r="CK254" s="134">
        <f>IF(ISBLANK(Governance_Clauses_by_Source!CH254),0,$G254)</f>
        <v>0</v>
      </c>
      <c r="CL254" s="134">
        <f>IF(ISBLANK(Governance_Clauses_by_Source!CI254),0,$G254)</f>
        <v>0</v>
      </c>
      <c r="CM254" s="134">
        <f>IF(ISBLANK(Governance_Clauses_by_Source!CJ254),0,$G254)</f>
        <v>0</v>
      </c>
      <c r="CN254" s="134">
        <f>IF(ISBLANK(Governance_Clauses_by_Source!CK254),0,$G254)</f>
        <v>0</v>
      </c>
      <c r="CO254" s="134">
        <f>IF(ISBLANK(Governance_Clauses_by_Source!CL254),0,$G254)</f>
        <v>0</v>
      </c>
      <c r="CP254" s="134">
        <f>IF(ISBLANK(Governance_Clauses_by_Source!CM254),0,$G254)</f>
        <v>0</v>
      </c>
      <c r="CQ254" s="151">
        <f>IF(ISBLANK(Governance_Clauses_by_Source!CN254),0,$G254)</f>
        <v>0</v>
      </c>
    </row>
    <row r="255" spans="1:95">
      <c r="A255" s="2" t="s">
        <v>554</v>
      </c>
      <c r="B255" s="2" t="s">
        <v>565</v>
      </c>
      <c r="C255" s="2" t="s">
        <v>364</v>
      </c>
      <c r="D255" s="2" t="s">
        <v>360</v>
      </c>
      <c r="E255" s="2">
        <f t="shared" si="32"/>
        <v>3</v>
      </c>
      <c r="F255" s="2">
        <v>3</v>
      </c>
      <c r="G255" s="2">
        <f t="shared" si="31"/>
        <v>0.17647058823529413</v>
      </c>
      <c r="H255" s="3" t="s">
        <v>1344</v>
      </c>
      <c r="I255" s="120">
        <f>IF(ISBLANK(Governance_Clauses_by_Source!F255),0,G255)</f>
        <v>0</v>
      </c>
      <c r="J255" s="134">
        <f>IF(ISBLANK(Governance_Clauses_by_Source!G255),0,$G255)</f>
        <v>0</v>
      </c>
      <c r="K255" s="134">
        <f>IF(ISBLANK(Governance_Clauses_by_Source!H255),0,$G255)</f>
        <v>0</v>
      </c>
      <c r="L255" s="134">
        <f>IF(ISBLANK(Governance_Clauses_by_Source!I255),0,$G255)</f>
        <v>0</v>
      </c>
      <c r="M255" s="134">
        <f>IF(ISBLANK(Governance_Clauses_by_Source!J255),0,$G255)</f>
        <v>0</v>
      </c>
      <c r="N255" s="134">
        <f>IF(ISBLANK(Governance_Clauses_by_Source!K255),0,$G255)</f>
        <v>0</v>
      </c>
      <c r="O255" s="134">
        <f>IF(ISBLANK(Governance_Clauses_by_Source!L255),0,$G255)</f>
        <v>0</v>
      </c>
      <c r="P255" s="134">
        <f>IF(ISBLANK(Governance_Clauses_by_Source!M255),0,$G255)</f>
        <v>0</v>
      </c>
      <c r="Q255" s="134">
        <f>IF(ISBLANK(Governance_Clauses_by_Source!N255),0,$G255)*1.5*1.5</f>
        <v>0.3970588235294118</v>
      </c>
      <c r="R255" s="134">
        <f>IF(ISBLANK(Governance_Clauses_by_Source!O255),0,$G255)</f>
        <v>0</v>
      </c>
      <c r="S255" s="134">
        <f>IF(ISBLANK(Governance_Clauses_by_Source!P255),0,$G255)</f>
        <v>0</v>
      </c>
      <c r="T255" s="134">
        <f>IF(ISBLANK(Governance_Clauses_by_Source!Q255),0,$G255)</f>
        <v>0</v>
      </c>
      <c r="U255" s="134">
        <f>IF(ISBLANK(Governance_Clauses_by_Source!R255),0,$G255)</f>
        <v>0</v>
      </c>
      <c r="V255" s="134">
        <f>IF(ISBLANK(Governance_Clauses_by_Source!S255),0,$G255)</f>
        <v>0</v>
      </c>
      <c r="W255" s="134">
        <f>IF(ISBLANK(Governance_Clauses_by_Source!T255),0,$G255)</f>
        <v>0</v>
      </c>
      <c r="X255" s="134">
        <f>IF(ISBLANK(Governance_Clauses_by_Source!U255),0,$G255)</f>
        <v>0</v>
      </c>
      <c r="Y255" s="134">
        <f>IF(ISBLANK(Governance_Clauses_by_Source!V255),0,$G255)</f>
        <v>0</v>
      </c>
      <c r="Z255" s="134">
        <f>IF(ISBLANK(Governance_Clauses_by_Source!W255),0,$G255)</f>
        <v>0</v>
      </c>
      <c r="AA255" s="134">
        <f>IF(ISBLANK(Governance_Clauses_by_Source!X255),0,$G255)</f>
        <v>0</v>
      </c>
      <c r="AB255" s="134">
        <f>IF(ISBLANK(Governance_Clauses_by_Source!Y255),0,$G255)</f>
        <v>0</v>
      </c>
      <c r="AC255" s="134">
        <f>IF(ISBLANK(Governance_Clauses_by_Source!Z255),0,$G255)</f>
        <v>0</v>
      </c>
      <c r="AD255" s="134">
        <f>IF(ISBLANK(Governance_Clauses_by_Source!AA255),0,$G255)</f>
        <v>0</v>
      </c>
      <c r="AE255" s="134">
        <f>IF(ISBLANK(Governance_Clauses_by_Source!AB255),0,$G255)</f>
        <v>0</v>
      </c>
      <c r="AF255" s="134">
        <f>IF(ISBLANK(Governance_Clauses_by_Source!AC255),0,$G255)</f>
        <v>0</v>
      </c>
      <c r="AG255" s="134">
        <f>IF(ISBLANK(Governance_Clauses_by_Source!AD255),0,$G255)</f>
        <v>0</v>
      </c>
      <c r="AH255" s="134">
        <f>IF(ISBLANK(Governance_Clauses_by_Source!AE255),0,$G255)</f>
        <v>0</v>
      </c>
      <c r="AI255" s="134">
        <f>IF(ISBLANK(Governance_Clauses_by_Source!AF255),0,$G255)</f>
        <v>0</v>
      </c>
      <c r="AJ255" s="134">
        <f>IF(ISBLANK(Governance_Clauses_by_Source!AG255),0,$G255)</f>
        <v>0</v>
      </c>
      <c r="AK255" s="134">
        <f>IF(ISBLANK(Governance_Clauses_by_Source!AH255),0,$G255)</f>
        <v>0</v>
      </c>
      <c r="AL255" s="134">
        <f>IF(ISBLANK(Governance_Clauses_by_Source!AI255),0,$G255)</f>
        <v>0</v>
      </c>
      <c r="AM255" s="134">
        <f>IF(ISBLANK(Governance_Clauses_by_Source!AJ255),0,$G255)</f>
        <v>0</v>
      </c>
      <c r="AN255" s="134">
        <f>IF(ISBLANK(Governance_Clauses_by_Source!AK255),0,$G255)</f>
        <v>0</v>
      </c>
      <c r="AO255" s="134">
        <f>IF(ISBLANK(Governance_Clauses_by_Source!AL255),0,$G255)</f>
        <v>0</v>
      </c>
      <c r="AP255" s="134">
        <f>IF(ISBLANK(Governance_Clauses_by_Source!AM255),0,$G255)</f>
        <v>0</v>
      </c>
      <c r="AQ255" s="134">
        <f>IF(ISBLANK(Governance_Clauses_by_Source!AN255),0,$G255)</f>
        <v>0</v>
      </c>
      <c r="AR255" s="134">
        <f>IF(ISBLANK(Governance_Clauses_by_Source!AO255),0,$G255)</f>
        <v>0</v>
      </c>
      <c r="AS255" s="134">
        <f>IF(ISBLANK(Governance_Clauses_by_Source!AP255),0,$G255)</f>
        <v>0</v>
      </c>
      <c r="AT255" s="134">
        <f>IF(ISBLANK(Governance_Clauses_by_Source!AQ255),0,$G255)</f>
        <v>0</v>
      </c>
      <c r="AU255" s="134">
        <f>IF(ISBLANK(Governance_Clauses_by_Source!AR255),0,$G255)</f>
        <v>0</v>
      </c>
      <c r="AV255" s="134">
        <f>IF(ISBLANK(Governance_Clauses_by_Source!AS255),0,$G255)</f>
        <v>0</v>
      </c>
      <c r="AW255" s="134">
        <f>IF(ISBLANK(Governance_Clauses_by_Source!AT255),0,$G255)</f>
        <v>0</v>
      </c>
      <c r="AX255" s="134">
        <f>IF(ISBLANK(Governance_Clauses_by_Source!AU255),0,$G255)</f>
        <v>0</v>
      </c>
      <c r="AY255" s="134">
        <f>IF(ISBLANK(Governance_Clauses_by_Source!AV255),0,$G255)</f>
        <v>0</v>
      </c>
      <c r="AZ255" s="134">
        <f>IF(ISBLANK(Governance_Clauses_by_Source!AW255),0,$G255)</f>
        <v>0</v>
      </c>
      <c r="BA255" s="134">
        <f>IF(ISBLANK(Governance_Clauses_by_Source!AX255),0,$G255)</f>
        <v>0</v>
      </c>
      <c r="BB255" s="134">
        <f>IF(ISBLANK(Governance_Clauses_by_Source!AY255),0,$G255)</f>
        <v>0</v>
      </c>
      <c r="BC255" s="134">
        <f>IF(ISBLANK(Governance_Clauses_by_Source!AZ255),0,$G255)</f>
        <v>0</v>
      </c>
      <c r="BD255" s="134">
        <f>IF(ISBLANK(Governance_Clauses_by_Source!BA255),0,$G255)</f>
        <v>0</v>
      </c>
      <c r="BE255" s="134">
        <f>IF(ISBLANK(Governance_Clauses_by_Source!BB255),0,$G255)</f>
        <v>0</v>
      </c>
      <c r="BF255" s="134">
        <f>IF(ISBLANK(Governance_Clauses_by_Source!BC255),0,$G255)*3*3</f>
        <v>1.5882352941176472</v>
      </c>
      <c r="BG255" s="134">
        <f>IF(ISBLANK(Governance_Clauses_by_Source!BD255),0,$G255)</f>
        <v>0</v>
      </c>
      <c r="BH255" s="134">
        <f>IF(ISBLANK(Governance_Clauses_by_Source!BE255),0,$G255)</f>
        <v>0</v>
      </c>
      <c r="BI255" s="134">
        <f>IF(ISBLANK(Governance_Clauses_by_Source!BF255),0,$G255)*4*3</f>
        <v>2.1176470588235294</v>
      </c>
      <c r="BJ255" s="134">
        <f>IF(ISBLANK(Governance_Clauses_by_Source!BG255),0,$G255)</f>
        <v>0</v>
      </c>
      <c r="BK255" s="134">
        <f>IF(ISBLANK(Governance_Clauses_by_Source!BH255),0,$G255)</f>
        <v>0</v>
      </c>
      <c r="BL255" s="134">
        <f>IF(ISBLANK(Governance_Clauses_by_Source!BI255),0,$G255)</f>
        <v>0</v>
      </c>
      <c r="BM255" s="134">
        <f>IF(ISBLANK(Governance_Clauses_by_Source!BJ255),0,$G255)</f>
        <v>0</v>
      </c>
      <c r="BN255" s="134">
        <f>IF(ISBLANK(Governance_Clauses_by_Source!BK255),0,$G255)</f>
        <v>0</v>
      </c>
      <c r="BO255" s="134">
        <f>IF(ISBLANK(Governance_Clauses_by_Source!BL255),0,$G255)</f>
        <v>0</v>
      </c>
      <c r="BP255" s="134">
        <f>IF(ISBLANK(Governance_Clauses_by_Source!BM255),0,$G255)</f>
        <v>0</v>
      </c>
      <c r="BQ255" s="134">
        <f>IF(ISBLANK(Governance_Clauses_by_Source!BN255),0,$G255)</f>
        <v>0</v>
      </c>
      <c r="BR255" s="134">
        <f>IF(ISBLANK(Governance_Clauses_by_Source!BO255),0,$G255)</f>
        <v>0</v>
      </c>
      <c r="BS255" s="134">
        <f>IF(ISBLANK(Governance_Clauses_by_Source!BP255),0,$G255)</f>
        <v>0</v>
      </c>
      <c r="BT255" s="134">
        <f>IF(ISBLANK(Governance_Clauses_by_Source!BQ255),0,$G255)</f>
        <v>0</v>
      </c>
      <c r="BU255" s="134">
        <f>IF(ISBLANK(Governance_Clauses_by_Source!BR255),0,$G255)</f>
        <v>0</v>
      </c>
      <c r="BV255" s="134">
        <f>IF(ISBLANK(Governance_Clauses_by_Source!BS255),0,$G255)</f>
        <v>0</v>
      </c>
      <c r="BW255" s="134">
        <f>IF(ISBLANK(Governance_Clauses_by_Source!BT255),0,$G255)</f>
        <v>0</v>
      </c>
      <c r="BX255" s="134">
        <f>IF(ISBLANK(Governance_Clauses_by_Source!BU255),0,$G255)</f>
        <v>0</v>
      </c>
      <c r="BY255" s="134">
        <f>IF(ISBLANK(Governance_Clauses_by_Source!BV255),0,$G255)</f>
        <v>0</v>
      </c>
      <c r="BZ255" s="134">
        <f>IF(ISBLANK(Governance_Clauses_by_Source!BW255),0,$G255)</f>
        <v>0</v>
      </c>
      <c r="CA255" s="134">
        <f>IF(ISBLANK(Governance_Clauses_by_Source!BX255),0,$G255)</f>
        <v>0</v>
      </c>
      <c r="CB255" s="134">
        <f>IF(ISBLANK(Governance_Clauses_by_Source!BY255),0,$G255)</f>
        <v>0</v>
      </c>
      <c r="CC255" s="134">
        <f>IF(ISBLANK(Governance_Clauses_by_Source!BZ255),0,$G255)</f>
        <v>0</v>
      </c>
      <c r="CD255" s="134">
        <f>IF(ISBLANK(Governance_Clauses_by_Source!CA255),0,$G255)</f>
        <v>0</v>
      </c>
      <c r="CE255" s="134">
        <f>IF(ISBLANK(Governance_Clauses_by_Source!CB255),0,$G255)</f>
        <v>0</v>
      </c>
      <c r="CF255" s="134">
        <f>IF(ISBLANK(Governance_Clauses_by_Source!CC255),0,$G255)</f>
        <v>0</v>
      </c>
      <c r="CG255" s="134">
        <f>IF(ISBLANK(Governance_Clauses_by_Source!CD255),0,$G255)</f>
        <v>0</v>
      </c>
      <c r="CH255" s="134">
        <f>IF(ISBLANK(Governance_Clauses_by_Source!CE255),0,$G255)</f>
        <v>0</v>
      </c>
      <c r="CI255" s="134">
        <f>IF(ISBLANK(Governance_Clauses_by_Source!CF255),0,$G255)</f>
        <v>0</v>
      </c>
      <c r="CJ255" s="134">
        <f>IF(ISBLANK(Governance_Clauses_by_Source!CG255),0,$G255)</f>
        <v>0</v>
      </c>
      <c r="CK255" s="134">
        <f>IF(ISBLANK(Governance_Clauses_by_Source!CH255),0,$G255)</f>
        <v>0</v>
      </c>
      <c r="CL255" s="134">
        <f>IF(ISBLANK(Governance_Clauses_by_Source!CI255),0,$G255)</f>
        <v>0</v>
      </c>
      <c r="CM255" s="134">
        <f>IF(ISBLANK(Governance_Clauses_by_Source!CJ255),0,$G255)</f>
        <v>0</v>
      </c>
      <c r="CN255" s="134">
        <f>IF(ISBLANK(Governance_Clauses_by_Source!CK255),0,$G255)</f>
        <v>0</v>
      </c>
      <c r="CO255" s="134">
        <f>IF(ISBLANK(Governance_Clauses_by_Source!CL255),0,$G255)</f>
        <v>0</v>
      </c>
      <c r="CP255" s="134">
        <f>IF(ISBLANK(Governance_Clauses_by_Source!CM255),0,$G255)</f>
        <v>0</v>
      </c>
      <c r="CQ255" s="151">
        <f>IF(ISBLANK(Governance_Clauses_by_Source!CN255),0,$G255)</f>
        <v>0</v>
      </c>
    </row>
    <row r="256" spans="1:95">
      <c r="A256" s="2" t="s">
        <v>554</v>
      </c>
      <c r="B256" s="2" t="s">
        <v>642</v>
      </c>
      <c r="C256" s="2" t="s">
        <v>607</v>
      </c>
      <c r="D256" s="2" t="s">
        <v>618</v>
      </c>
      <c r="E256" s="2">
        <f t="shared" si="32"/>
        <v>6</v>
      </c>
      <c r="F256" s="2">
        <v>4</v>
      </c>
      <c r="G256" s="2">
        <f t="shared" si="31"/>
        <v>0.23529411764705882</v>
      </c>
      <c r="H256" s="3" t="s">
        <v>735</v>
      </c>
      <c r="I256" s="120">
        <f>IF(ISBLANK(Governance_Clauses_by_Source!F256),0,G256)</f>
        <v>0</v>
      </c>
      <c r="J256" s="134">
        <f>IF(ISBLANK(Governance_Clauses_by_Source!G256),0,$G256)</f>
        <v>0</v>
      </c>
      <c r="K256" s="134">
        <f>IF(ISBLANK(Governance_Clauses_by_Source!H256),0,$G256)</f>
        <v>0</v>
      </c>
      <c r="L256" s="134">
        <f>IF(ISBLANK(Governance_Clauses_by_Source!I256),0,$G256)</f>
        <v>0</v>
      </c>
      <c r="M256" s="134">
        <f>IF(ISBLANK(Governance_Clauses_by_Source!J256),0,$G256)</f>
        <v>0</v>
      </c>
      <c r="N256" s="134">
        <f>IF(ISBLANK(Governance_Clauses_by_Source!K256),0,$G256)</f>
        <v>0</v>
      </c>
      <c r="O256" s="134">
        <f>IF(ISBLANK(Governance_Clauses_by_Source!L256),0,$G256)</f>
        <v>0</v>
      </c>
      <c r="P256" s="134">
        <f>IF(ISBLANK(Governance_Clauses_by_Source!M256),0,$G256)</f>
        <v>0</v>
      </c>
      <c r="Q256" s="134">
        <f>IF(ISBLANK(Governance_Clauses_by_Source!N256),0,$G256)</f>
        <v>0</v>
      </c>
      <c r="R256" s="134">
        <f>IF(ISBLANK(Governance_Clauses_by_Source!O256),0,$G256)</f>
        <v>0</v>
      </c>
      <c r="S256" s="134">
        <f>IF(ISBLANK(Governance_Clauses_by_Source!P256),0,$G256)</f>
        <v>0</v>
      </c>
      <c r="T256" s="134">
        <f>IF(ISBLANK(Governance_Clauses_by_Source!Q256),0,$G256)</f>
        <v>0</v>
      </c>
      <c r="U256" s="134">
        <f>IF(ISBLANK(Governance_Clauses_by_Source!R256),0,$G256)</f>
        <v>0</v>
      </c>
      <c r="V256" s="134">
        <f>IF(ISBLANK(Governance_Clauses_by_Source!S256),0,$G256)</f>
        <v>0</v>
      </c>
      <c r="W256" s="134">
        <f>IF(ISBLANK(Governance_Clauses_by_Source!T256),0,$G256)*3.5*3.5</f>
        <v>2.8823529411764706</v>
      </c>
      <c r="X256" s="134">
        <f>IF(ISBLANK(Governance_Clauses_by_Source!U256),0,$G256)</f>
        <v>0</v>
      </c>
      <c r="Y256" s="134">
        <f>IF(ISBLANK(Governance_Clauses_by_Source!V256),0,$G256)</f>
        <v>0</v>
      </c>
      <c r="Z256" s="134">
        <f>IF(ISBLANK(Governance_Clauses_by_Source!W256),0,$G256)</f>
        <v>0</v>
      </c>
      <c r="AA256" s="134">
        <f>IF(ISBLANK(Governance_Clauses_by_Source!X256),0,$G256)</f>
        <v>0</v>
      </c>
      <c r="AB256" s="134">
        <f>IF(ISBLANK(Governance_Clauses_by_Source!Y256),0,$G256)</f>
        <v>0</v>
      </c>
      <c r="AC256" s="134">
        <f>IF(ISBLANK(Governance_Clauses_by_Source!Z256),0,$G256)</f>
        <v>0</v>
      </c>
      <c r="AD256" s="134">
        <f>IF(ISBLANK(Governance_Clauses_by_Source!AA256),0,$G256)</f>
        <v>0</v>
      </c>
      <c r="AE256" s="134">
        <f>IF(ISBLANK(Governance_Clauses_by_Source!AB256),0,$G256)</f>
        <v>0</v>
      </c>
      <c r="AF256" s="134">
        <f>IF(ISBLANK(Governance_Clauses_by_Source!AC256),0,$G256)</f>
        <v>0</v>
      </c>
      <c r="AG256" s="134">
        <f>IF(ISBLANK(Governance_Clauses_by_Source!AD256),0,$G256)</f>
        <v>0</v>
      </c>
      <c r="AH256" s="134">
        <f>IF(ISBLANK(Governance_Clauses_by_Source!AE256),0,$G256)*1.5*1.5</f>
        <v>0.52941176470588225</v>
      </c>
      <c r="AI256" s="134">
        <f>IF(ISBLANK(Governance_Clauses_by_Source!AF256),0,$G256)</f>
        <v>0</v>
      </c>
      <c r="AJ256" s="134">
        <f>IF(ISBLANK(Governance_Clauses_by_Source!AG256),0,$G256)</f>
        <v>0</v>
      </c>
      <c r="AK256" s="134">
        <f>IF(ISBLANK(Governance_Clauses_by_Source!AH256),0,$G256)</f>
        <v>0</v>
      </c>
      <c r="AL256" s="134">
        <f>IF(ISBLANK(Governance_Clauses_by_Source!AI256),0,$G256)</f>
        <v>0</v>
      </c>
      <c r="AM256" s="134">
        <f>IF(ISBLANK(Governance_Clauses_by_Source!AJ256),0,$G256)</f>
        <v>0</v>
      </c>
      <c r="AN256" s="134">
        <f>IF(ISBLANK(Governance_Clauses_by_Source!AK256),0,$G256)</f>
        <v>0</v>
      </c>
      <c r="AO256" s="134">
        <f>IF(ISBLANK(Governance_Clauses_by_Source!AL256),0,$G256)</f>
        <v>0</v>
      </c>
      <c r="AP256" s="134">
        <f>IF(ISBLANK(Governance_Clauses_by_Source!AM256),0,$G256)</f>
        <v>0</v>
      </c>
      <c r="AQ256" s="134">
        <f>IF(ISBLANK(Governance_Clauses_by_Source!AN256),0,$G256)</f>
        <v>0</v>
      </c>
      <c r="AR256" s="134">
        <f>IF(ISBLANK(Governance_Clauses_by_Source!AO256),0,$G256)*2*2</f>
        <v>0.94117647058823528</v>
      </c>
      <c r="AS256" s="134">
        <f>IF(ISBLANK(Governance_Clauses_by_Source!AP256),0,$G256)</f>
        <v>0</v>
      </c>
      <c r="AT256" s="134">
        <f>IF(ISBLANK(Governance_Clauses_by_Source!AQ256),0,$G256)</f>
        <v>0</v>
      </c>
      <c r="AU256" s="134">
        <f>IF(ISBLANK(Governance_Clauses_by_Source!AR256),0,$G256)</f>
        <v>0</v>
      </c>
      <c r="AV256" s="134">
        <f>IF(ISBLANK(Governance_Clauses_by_Source!AS256),0,$G256)</f>
        <v>0</v>
      </c>
      <c r="AW256" s="134">
        <f>IF(ISBLANK(Governance_Clauses_by_Source!AT256),0,$G256)</f>
        <v>0</v>
      </c>
      <c r="AX256" s="134">
        <f>IF(ISBLANK(Governance_Clauses_by_Source!AU256),0,$G256)</f>
        <v>0</v>
      </c>
      <c r="AY256" s="134">
        <f>IF(ISBLANK(Governance_Clauses_by_Source!AV256),0,$G256)</f>
        <v>0</v>
      </c>
      <c r="AZ256" s="134">
        <f>IF(ISBLANK(Governance_Clauses_by_Source!AW256),0,$G256)</f>
        <v>0</v>
      </c>
      <c r="BA256" s="134">
        <f>IF(ISBLANK(Governance_Clauses_by_Source!AX256),0,$G256)</f>
        <v>0</v>
      </c>
      <c r="BB256" s="134">
        <f>IF(ISBLANK(Governance_Clauses_by_Source!AY256),0,$G256)</f>
        <v>0</v>
      </c>
      <c r="BC256" s="134">
        <f>IF(ISBLANK(Governance_Clauses_by_Source!AZ256),0,$G256)</f>
        <v>0</v>
      </c>
      <c r="BD256" s="134">
        <f>IF(ISBLANK(Governance_Clauses_by_Source!BA256),0,$G256)</f>
        <v>0</v>
      </c>
      <c r="BE256" s="134">
        <f>IF(ISBLANK(Governance_Clauses_by_Source!BB256),0,$G256)</f>
        <v>0</v>
      </c>
      <c r="BF256" s="134">
        <f>IF(ISBLANK(Governance_Clauses_by_Source!BC256),0,$G256)</f>
        <v>0</v>
      </c>
      <c r="BG256" s="134">
        <f>IF(ISBLANK(Governance_Clauses_by_Source!BD256),0,$G256)</f>
        <v>0</v>
      </c>
      <c r="BH256" s="134">
        <f>IF(ISBLANK(Governance_Clauses_by_Source!BE256),0,$G256)</f>
        <v>0</v>
      </c>
      <c r="BI256" s="134">
        <f>IF(ISBLANK(Governance_Clauses_by_Source!BF256),0,$G256)</f>
        <v>0</v>
      </c>
      <c r="BJ256" s="134">
        <f>IF(ISBLANK(Governance_Clauses_by_Source!BG256),0,$G256)</f>
        <v>0</v>
      </c>
      <c r="BK256" s="134">
        <f>IF(ISBLANK(Governance_Clauses_by_Source!BH256),0,$G256)</f>
        <v>0</v>
      </c>
      <c r="BL256" s="134">
        <f>IF(ISBLANK(Governance_Clauses_by_Source!BI256),0,$G256)</f>
        <v>0</v>
      </c>
      <c r="BM256" s="134">
        <f>IF(ISBLANK(Governance_Clauses_by_Source!BJ256),0,$G256)</f>
        <v>0</v>
      </c>
      <c r="BN256" s="134">
        <f>IF(ISBLANK(Governance_Clauses_by_Source!BK256),0,$G256)</f>
        <v>0</v>
      </c>
      <c r="BO256" s="134">
        <f>IF(ISBLANK(Governance_Clauses_by_Source!BL256),0,$G256)</f>
        <v>0</v>
      </c>
      <c r="BP256" s="134">
        <f>IF(ISBLANK(Governance_Clauses_by_Source!BM256),0,$G256)*3*4</f>
        <v>2.8235294117647056</v>
      </c>
      <c r="BQ256" s="134">
        <f>IF(ISBLANK(Governance_Clauses_by_Source!BN256),0,$G256)</f>
        <v>0</v>
      </c>
      <c r="BR256" s="134">
        <f>IF(ISBLANK(Governance_Clauses_by_Source!BO256),0,$G256)</f>
        <v>0</v>
      </c>
      <c r="BS256" s="134">
        <f>IF(ISBLANK(Governance_Clauses_by_Source!BP256),0,$G256)*3*3</f>
        <v>2.117647058823529</v>
      </c>
      <c r="BT256" s="134">
        <f>IF(ISBLANK(Governance_Clauses_by_Source!BQ256),0,$G256)</f>
        <v>0</v>
      </c>
      <c r="BU256" s="134">
        <f>IF(ISBLANK(Governance_Clauses_by_Source!BR256),0,$G256)</f>
        <v>0</v>
      </c>
      <c r="BV256" s="134">
        <f>IF(ISBLANK(Governance_Clauses_by_Source!BS256),0,$G256)</f>
        <v>0</v>
      </c>
      <c r="BW256" s="134">
        <f>IF(ISBLANK(Governance_Clauses_by_Source!BT256),0,$G256)</f>
        <v>0</v>
      </c>
      <c r="BX256" s="134">
        <f>IF(ISBLANK(Governance_Clauses_by_Source!BU256),0,$G256)</f>
        <v>0</v>
      </c>
      <c r="BY256" s="134">
        <f>IF(ISBLANK(Governance_Clauses_by_Source!BV256),0,$G256)</f>
        <v>0</v>
      </c>
      <c r="BZ256" s="134">
        <f>IF(ISBLANK(Governance_Clauses_by_Source!BW256),0,$G256)</f>
        <v>0</v>
      </c>
      <c r="CA256" s="134">
        <f>IF(ISBLANK(Governance_Clauses_by_Source!BX256),0,$G256)</f>
        <v>0</v>
      </c>
      <c r="CB256" s="134">
        <f>IF(ISBLANK(Governance_Clauses_by_Source!BY256),0,$G256)*2*2</f>
        <v>0.94117647058823528</v>
      </c>
      <c r="CC256" s="134">
        <f>IF(ISBLANK(Governance_Clauses_by_Source!BZ256),0,$G256)</f>
        <v>0</v>
      </c>
      <c r="CD256" s="134">
        <f>IF(ISBLANK(Governance_Clauses_by_Source!CA256),0,$G256)</f>
        <v>0</v>
      </c>
      <c r="CE256" s="134">
        <f>IF(ISBLANK(Governance_Clauses_by_Source!CB256),0,$G256)</f>
        <v>0</v>
      </c>
      <c r="CF256" s="134">
        <f>IF(ISBLANK(Governance_Clauses_by_Source!CC256),0,$G256)</f>
        <v>0</v>
      </c>
      <c r="CG256" s="134">
        <f>IF(ISBLANK(Governance_Clauses_by_Source!CD256),0,$G256)</f>
        <v>0</v>
      </c>
      <c r="CH256" s="134">
        <f>IF(ISBLANK(Governance_Clauses_by_Source!CE256),0,$G256)</f>
        <v>0</v>
      </c>
      <c r="CI256" s="134">
        <f>IF(ISBLANK(Governance_Clauses_by_Source!CF256),0,$G256)</f>
        <v>0</v>
      </c>
      <c r="CJ256" s="134">
        <f>IF(ISBLANK(Governance_Clauses_by_Source!CG256),0,$G256)</f>
        <v>0</v>
      </c>
      <c r="CK256" s="134">
        <f>IF(ISBLANK(Governance_Clauses_by_Source!CH256),0,$G256)</f>
        <v>0</v>
      </c>
      <c r="CL256" s="134">
        <f>IF(ISBLANK(Governance_Clauses_by_Source!CI256),0,$G256)</f>
        <v>0</v>
      </c>
      <c r="CM256" s="134">
        <f>IF(ISBLANK(Governance_Clauses_by_Source!CJ256),0,$G256)</f>
        <v>0</v>
      </c>
      <c r="CN256" s="134">
        <f>IF(ISBLANK(Governance_Clauses_by_Source!CK256),0,$G256)</f>
        <v>0</v>
      </c>
      <c r="CO256" s="134">
        <f>IF(ISBLANK(Governance_Clauses_by_Source!CL256),0,$G256)</f>
        <v>0</v>
      </c>
      <c r="CP256" s="134">
        <f>IF(ISBLANK(Governance_Clauses_by_Source!CM256),0,$G256)</f>
        <v>0</v>
      </c>
      <c r="CQ256" s="151">
        <f>IF(ISBLANK(Governance_Clauses_by_Source!CN256),0,$G256)</f>
        <v>0</v>
      </c>
    </row>
    <row r="257" spans="1:95">
      <c r="A257" s="2" t="s">
        <v>277</v>
      </c>
      <c r="B257" s="2" t="s">
        <v>565</v>
      </c>
      <c r="C257" s="2" t="s">
        <v>282</v>
      </c>
      <c r="D257" s="2" t="s">
        <v>618</v>
      </c>
      <c r="E257" s="2">
        <f t="shared" si="32"/>
        <v>1</v>
      </c>
      <c r="F257" s="2">
        <v>2</v>
      </c>
      <c r="G257" s="2">
        <f>F257/SUM($F$257:$F$260)*4</f>
        <v>0.53333333333333333</v>
      </c>
      <c r="H257" s="3" t="s">
        <v>13</v>
      </c>
      <c r="I257" s="120">
        <f>IF(ISBLANK(Governance_Clauses_by_Source!F257),0,G257)*3*3</f>
        <v>4.8000000000000007</v>
      </c>
      <c r="J257" s="134">
        <f>IF(ISBLANK(Governance_Clauses_by_Source!G257),0,$G257)</f>
        <v>0</v>
      </c>
      <c r="K257" s="134">
        <f>IF(ISBLANK(Governance_Clauses_by_Source!H257),0,$G257)</f>
        <v>0</v>
      </c>
      <c r="L257" s="134">
        <f>IF(ISBLANK(Governance_Clauses_by_Source!I257),0,$G257)</f>
        <v>0</v>
      </c>
      <c r="M257" s="134">
        <f>IF(ISBLANK(Governance_Clauses_by_Source!J257),0,$G257)</f>
        <v>0</v>
      </c>
      <c r="N257" s="134">
        <f>IF(ISBLANK(Governance_Clauses_by_Source!K257),0,$G257)</f>
        <v>0</v>
      </c>
      <c r="O257" s="134">
        <f>IF(ISBLANK(Governance_Clauses_by_Source!L257),0,$G257)</f>
        <v>0</v>
      </c>
      <c r="P257" s="134">
        <f>IF(ISBLANK(Governance_Clauses_by_Source!M257),0,$G257)</f>
        <v>0</v>
      </c>
      <c r="Q257" s="134">
        <f>IF(ISBLANK(Governance_Clauses_by_Source!N257),0,$G257)</f>
        <v>0</v>
      </c>
      <c r="R257" s="134">
        <f>IF(ISBLANK(Governance_Clauses_by_Source!O257),0,$G257)</f>
        <v>0</v>
      </c>
      <c r="S257" s="134">
        <f>IF(ISBLANK(Governance_Clauses_by_Source!P257),0,$G257)</f>
        <v>0</v>
      </c>
      <c r="T257" s="134">
        <f>IF(ISBLANK(Governance_Clauses_by_Source!Q257),0,$G257)</f>
        <v>0</v>
      </c>
      <c r="U257" s="134">
        <f>IF(ISBLANK(Governance_Clauses_by_Source!R257),0,$G257)</f>
        <v>0</v>
      </c>
      <c r="V257" s="134">
        <f>IF(ISBLANK(Governance_Clauses_by_Source!S257),0,$G257)</f>
        <v>0</v>
      </c>
      <c r="W257" s="134">
        <f>IF(ISBLANK(Governance_Clauses_by_Source!T257),0,$G257)</f>
        <v>0</v>
      </c>
      <c r="X257" s="134">
        <f>IF(ISBLANK(Governance_Clauses_by_Source!U257),0,$G257)</f>
        <v>0</v>
      </c>
      <c r="Y257" s="134">
        <f>IF(ISBLANK(Governance_Clauses_by_Source!V257),0,$G257)</f>
        <v>0</v>
      </c>
      <c r="Z257" s="134">
        <f>IF(ISBLANK(Governance_Clauses_by_Source!W257),0,$G257)</f>
        <v>0</v>
      </c>
      <c r="AA257" s="134">
        <f>IF(ISBLANK(Governance_Clauses_by_Source!X257),0,$G257)</f>
        <v>0</v>
      </c>
      <c r="AB257" s="134">
        <f>IF(ISBLANK(Governance_Clauses_by_Source!Y257),0,$G257)</f>
        <v>0</v>
      </c>
      <c r="AC257" s="134">
        <f>IF(ISBLANK(Governance_Clauses_by_Source!Z257),0,$G257)</f>
        <v>0</v>
      </c>
      <c r="AD257" s="134">
        <f>IF(ISBLANK(Governance_Clauses_by_Source!AA257),0,$G257)</f>
        <v>0</v>
      </c>
      <c r="AE257" s="134">
        <f>IF(ISBLANK(Governance_Clauses_by_Source!AB257),0,$G257)</f>
        <v>0</v>
      </c>
      <c r="AF257" s="134">
        <f>IF(ISBLANK(Governance_Clauses_by_Source!AC257),0,$G257)</f>
        <v>0</v>
      </c>
      <c r="AG257" s="134">
        <f>IF(ISBLANK(Governance_Clauses_by_Source!AD257),0,$G257)</f>
        <v>0</v>
      </c>
      <c r="AH257" s="134">
        <f>IF(ISBLANK(Governance_Clauses_by_Source!AE257),0,$G257)</f>
        <v>0</v>
      </c>
      <c r="AI257" s="134">
        <f>IF(ISBLANK(Governance_Clauses_by_Source!AF257),0,$G257)</f>
        <v>0</v>
      </c>
      <c r="AJ257" s="134">
        <f>IF(ISBLANK(Governance_Clauses_by_Source!AG257),0,$G257)</f>
        <v>0</v>
      </c>
      <c r="AK257" s="134">
        <f>IF(ISBLANK(Governance_Clauses_by_Source!AH257),0,$G257)</f>
        <v>0</v>
      </c>
      <c r="AL257" s="134">
        <f>IF(ISBLANK(Governance_Clauses_by_Source!AI257),0,$G257)</f>
        <v>0</v>
      </c>
      <c r="AM257" s="134">
        <f>IF(ISBLANK(Governance_Clauses_by_Source!AJ257),0,$G257)</f>
        <v>0</v>
      </c>
      <c r="AN257" s="134">
        <f>IF(ISBLANK(Governance_Clauses_by_Source!AK257),0,$G257)</f>
        <v>0</v>
      </c>
      <c r="AO257" s="134">
        <f>IF(ISBLANK(Governance_Clauses_by_Source!AL257),0,$G257)</f>
        <v>0</v>
      </c>
      <c r="AP257" s="134">
        <f>IF(ISBLANK(Governance_Clauses_by_Source!AM257),0,$G257)</f>
        <v>0</v>
      </c>
      <c r="AQ257" s="134">
        <f>IF(ISBLANK(Governance_Clauses_by_Source!AN257),0,$G257)</f>
        <v>0</v>
      </c>
      <c r="AR257" s="134">
        <f>IF(ISBLANK(Governance_Clauses_by_Source!AO257),0,$G257)</f>
        <v>0</v>
      </c>
      <c r="AS257" s="134">
        <f>IF(ISBLANK(Governance_Clauses_by_Source!AP257),0,$G257)</f>
        <v>0</v>
      </c>
      <c r="AT257" s="134">
        <f>IF(ISBLANK(Governance_Clauses_by_Source!AQ257),0,$G257)</f>
        <v>0</v>
      </c>
      <c r="AU257" s="134">
        <f>IF(ISBLANK(Governance_Clauses_by_Source!AR257),0,$G257)</f>
        <v>0</v>
      </c>
      <c r="AV257" s="134">
        <f>IF(ISBLANK(Governance_Clauses_by_Source!AS257),0,$G257)</f>
        <v>0</v>
      </c>
      <c r="AW257" s="134">
        <f>IF(ISBLANK(Governance_Clauses_by_Source!AT257),0,$G257)</f>
        <v>0</v>
      </c>
      <c r="AX257" s="134">
        <f>IF(ISBLANK(Governance_Clauses_by_Source!AU257),0,$G257)</f>
        <v>0</v>
      </c>
      <c r="AY257" s="134">
        <f>IF(ISBLANK(Governance_Clauses_by_Source!AV257),0,$G257)</f>
        <v>0</v>
      </c>
      <c r="AZ257" s="134">
        <f>IF(ISBLANK(Governance_Clauses_by_Source!AW257),0,$G257)</f>
        <v>0</v>
      </c>
      <c r="BA257" s="134">
        <f>IF(ISBLANK(Governance_Clauses_by_Source!AX257),0,$G257)</f>
        <v>0</v>
      </c>
      <c r="BB257" s="134">
        <f>IF(ISBLANK(Governance_Clauses_by_Source!AY257),0,$G257)</f>
        <v>0</v>
      </c>
      <c r="BC257" s="134">
        <f>IF(ISBLANK(Governance_Clauses_by_Source!AZ257),0,$G257)</f>
        <v>0</v>
      </c>
      <c r="BD257" s="134">
        <f>IF(ISBLANK(Governance_Clauses_by_Source!BA257),0,$G257)</f>
        <v>0</v>
      </c>
      <c r="BE257" s="134">
        <f>IF(ISBLANK(Governance_Clauses_by_Source!BB257),0,$G257)</f>
        <v>0</v>
      </c>
      <c r="BF257" s="134">
        <f>IF(ISBLANK(Governance_Clauses_by_Source!BC257),0,$G257)</f>
        <v>0</v>
      </c>
      <c r="BG257" s="134">
        <f>IF(ISBLANK(Governance_Clauses_by_Source!BD257),0,$G257)</f>
        <v>0</v>
      </c>
      <c r="BH257" s="134">
        <f>IF(ISBLANK(Governance_Clauses_by_Source!BE257),0,$G257)</f>
        <v>0</v>
      </c>
      <c r="BI257" s="134">
        <f>IF(ISBLANK(Governance_Clauses_by_Source!BF257),0,$G257)</f>
        <v>0</v>
      </c>
      <c r="BJ257" s="134">
        <f>IF(ISBLANK(Governance_Clauses_by_Source!BG257),0,$G257)</f>
        <v>0</v>
      </c>
      <c r="BK257" s="134">
        <f>IF(ISBLANK(Governance_Clauses_by_Source!BH257),0,$G257)</f>
        <v>0</v>
      </c>
      <c r="BL257" s="134">
        <f>IF(ISBLANK(Governance_Clauses_by_Source!BI257),0,$G257)</f>
        <v>0</v>
      </c>
      <c r="BM257" s="134">
        <f>IF(ISBLANK(Governance_Clauses_by_Source!BJ257),0,$G257)</f>
        <v>0</v>
      </c>
      <c r="BN257" s="134">
        <f>IF(ISBLANK(Governance_Clauses_by_Source!BK257),0,$G257)</f>
        <v>0</v>
      </c>
      <c r="BO257" s="134">
        <f>IF(ISBLANK(Governance_Clauses_by_Source!BL257),0,$G257)</f>
        <v>0</v>
      </c>
      <c r="BP257" s="134">
        <f>IF(ISBLANK(Governance_Clauses_by_Source!BM257),0,$G257)</f>
        <v>0</v>
      </c>
      <c r="BQ257" s="134">
        <f>IF(ISBLANK(Governance_Clauses_by_Source!BN257),0,$G257)</f>
        <v>0</v>
      </c>
      <c r="BR257" s="134">
        <f>IF(ISBLANK(Governance_Clauses_by_Source!BO257),0,$G257)</f>
        <v>0</v>
      </c>
      <c r="BS257" s="134">
        <f>IF(ISBLANK(Governance_Clauses_by_Source!BP257),0,$G257)</f>
        <v>0</v>
      </c>
      <c r="BT257" s="134">
        <f>IF(ISBLANK(Governance_Clauses_by_Source!BQ257),0,$G257)</f>
        <v>0</v>
      </c>
      <c r="BU257" s="134">
        <f>IF(ISBLANK(Governance_Clauses_by_Source!BR257),0,$G257)</f>
        <v>0</v>
      </c>
      <c r="BV257" s="134">
        <f>IF(ISBLANK(Governance_Clauses_by_Source!BS257),0,$G257)</f>
        <v>0</v>
      </c>
      <c r="BW257" s="134">
        <f>IF(ISBLANK(Governance_Clauses_by_Source!BT257),0,$G257)</f>
        <v>0</v>
      </c>
      <c r="BX257" s="134">
        <f>IF(ISBLANK(Governance_Clauses_by_Source!BU257),0,$G257)</f>
        <v>0</v>
      </c>
      <c r="BY257" s="134">
        <f>IF(ISBLANK(Governance_Clauses_by_Source!BV257),0,$G257)</f>
        <v>0</v>
      </c>
      <c r="BZ257" s="134">
        <f>IF(ISBLANK(Governance_Clauses_by_Source!BW257),0,$G257)</f>
        <v>0</v>
      </c>
      <c r="CA257" s="134">
        <f>IF(ISBLANK(Governance_Clauses_by_Source!BX257),0,$G257)</f>
        <v>0</v>
      </c>
      <c r="CB257" s="134">
        <f>IF(ISBLANK(Governance_Clauses_by_Source!BY257),0,$G257)</f>
        <v>0</v>
      </c>
      <c r="CC257" s="134">
        <f>IF(ISBLANK(Governance_Clauses_by_Source!BZ257),0,$G257)</f>
        <v>0</v>
      </c>
      <c r="CD257" s="134">
        <f>IF(ISBLANK(Governance_Clauses_by_Source!CA257),0,$G257)</f>
        <v>0</v>
      </c>
      <c r="CE257" s="134">
        <f>IF(ISBLANK(Governance_Clauses_by_Source!CB257),0,$G257)</f>
        <v>0</v>
      </c>
      <c r="CF257" s="134">
        <f>IF(ISBLANK(Governance_Clauses_by_Source!CC257),0,$G257)</f>
        <v>0</v>
      </c>
      <c r="CG257" s="134">
        <f>IF(ISBLANK(Governance_Clauses_by_Source!CD257),0,$G257)</f>
        <v>0</v>
      </c>
      <c r="CH257" s="134">
        <f>IF(ISBLANK(Governance_Clauses_by_Source!CE257),0,$G257)</f>
        <v>0</v>
      </c>
      <c r="CI257" s="134">
        <f>IF(ISBLANK(Governance_Clauses_by_Source!CF257),0,$G257)</f>
        <v>0</v>
      </c>
      <c r="CJ257" s="134">
        <f>IF(ISBLANK(Governance_Clauses_by_Source!CG257),0,$G257)</f>
        <v>0</v>
      </c>
      <c r="CK257" s="134">
        <f>IF(ISBLANK(Governance_Clauses_by_Source!CH257),0,$G257)</f>
        <v>0</v>
      </c>
      <c r="CL257" s="134">
        <f>IF(ISBLANK(Governance_Clauses_by_Source!CI257),0,$G257)</f>
        <v>0</v>
      </c>
      <c r="CM257" s="134">
        <f>IF(ISBLANK(Governance_Clauses_by_Source!CJ257),0,$G257)</f>
        <v>0</v>
      </c>
      <c r="CN257" s="134">
        <f>IF(ISBLANK(Governance_Clauses_by_Source!CK257),0,$G257)</f>
        <v>0</v>
      </c>
      <c r="CO257" s="134">
        <f>IF(ISBLANK(Governance_Clauses_by_Source!CL257),0,$G257)</f>
        <v>0</v>
      </c>
      <c r="CP257" s="134">
        <f>IF(ISBLANK(Governance_Clauses_by_Source!CM257),0,$G257)</f>
        <v>0</v>
      </c>
      <c r="CQ257" s="151">
        <f>IF(ISBLANK(Governance_Clauses_by_Source!CN257),0,$G257)</f>
        <v>0</v>
      </c>
    </row>
    <row r="258" spans="1:95">
      <c r="A258" s="2" t="s">
        <v>277</v>
      </c>
      <c r="B258" s="2" t="s">
        <v>565</v>
      </c>
      <c r="C258" s="2" t="s">
        <v>364</v>
      </c>
      <c r="D258" s="2" t="s">
        <v>618</v>
      </c>
      <c r="E258" s="2">
        <f t="shared" si="32"/>
        <v>3</v>
      </c>
      <c r="F258" s="2">
        <v>4</v>
      </c>
      <c r="G258" s="2">
        <f t="shared" ref="G258:G260" si="33">F258/SUM($F$257:$F$260)*4</f>
        <v>1.0666666666666667</v>
      </c>
      <c r="H258" s="3" t="s">
        <v>504</v>
      </c>
      <c r="I258" s="120">
        <f>IF(ISBLANK(Governance_Clauses_by_Source!F258),0,G258)*4*1</f>
        <v>4.2666666666666666</v>
      </c>
      <c r="J258" s="134">
        <f>IF(ISBLANK(Governance_Clauses_by_Source!G258),0,$G258)</f>
        <v>0</v>
      </c>
      <c r="K258" s="134">
        <f>IF(ISBLANK(Governance_Clauses_by_Source!H258),0,$G258)</f>
        <v>0</v>
      </c>
      <c r="L258" s="134">
        <f>IF(ISBLANK(Governance_Clauses_by_Source!I258),0,$G258)</f>
        <v>0</v>
      </c>
      <c r="M258" s="134">
        <f>IF(ISBLANK(Governance_Clauses_by_Source!J258),0,$G258)</f>
        <v>0</v>
      </c>
      <c r="N258" s="134">
        <f>IF(ISBLANK(Governance_Clauses_by_Source!K258),0,$G258)</f>
        <v>0</v>
      </c>
      <c r="O258" s="134">
        <f>IF(ISBLANK(Governance_Clauses_by_Source!L258),0,$G258)</f>
        <v>0</v>
      </c>
      <c r="P258" s="134">
        <f>IF(ISBLANK(Governance_Clauses_by_Source!M258),0,$G258)</f>
        <v>0</v>
      </c>
      <c r="Q258" s="134">
        <f>IF(ISBLANK(Governance_Clauses_by_Source!N258),0,$G258)*1*0.5</f>
        <v>0.53333333333333333</v>
      </c>
      <c r="R258" s="134">
        <f>IF(ISBLANK(Governance_Clauses_by_Source!O258),0,$G258)</f>
        <v>0</v>
      </c>
      <c r="S258" s="134">
        <f>IF(ISBLANK(Governance_Clauses_by_Source!P258),0,$G258)</f>
        <v>0</v>
      </c>
      <c r="T258" s="134">
        <f>IF(ISBLANK(Governance_Clauses_by_Source!Q258),0,$G258)</f>
        <v>0</v>
      </c>
      <c r="U258" s="134">
        <f>IF(ISBLANK(Governance_Clauses_by_Source!R258),0,$G258)</f>
        <v>0</v>
      </c>
      <c r="V258" s="134">
        <f>IF(ISBLANK(Governance_Clauses_by_Source!S258),0,$G258)</f>
        <v>0</v>
      </c>
      <c r="W258" s="134">
        <f>IF(ISBLANK(Governance_Clauses_by_Source!T258),0,$G258)</f>
        <v>0</v>
      </c>
      <c r="X258" s="134">
        <f>IF(ISBLANK(Governance_Clauses_by_Source!U258),0,$G258)</f>
        <v>0</v>
      </c>
      <c r="Y258" s="134">
        <f>IF(ISBLANK(Governance_Clauses_by_Source!V258),0,$G258)</f>
        <v>0</v>
      </c>
      <c r="Z258" s="134">
        <f>IF(ISBLANK(Governance_Clauses_by_Source!W258),0,$G258)</f>
        <v>0</v>
      </c>
      <c r="AA258" s="134">
        <f>IF(ISBLANK(Governance_Clauses_by_Source!X258),0,$G258)</f>
        <v>0</v>
      </c>
      <c r="AB258" s="134">
        <f>IF(ISBLANK(Governance_Clauses_by_Source!Y258),0,$G258)</f>
        <v>0</v>
      </c>
      <c r="AC258" s="134">
        <f>IF(ISBLANK(Governance_Clauses_by_Source!Z258),0,$G258)</f>
        <v>0</v>
      </c>
      <c r="AD258" s="134">
        <f>IF(ISBLANK(Governance_Clauses_by_Source!AA258),0,$G258)</f>
        <v>0</v>
      </c>
      <c r="AE258" s="134">
        <f>IF(ISBLANK(Governance_Clauses_by_Source!AB258),0,$G258)</f>
        <v>0</v>
      </c>
      <c r="AF258" s="134">
        <f>IF(ISBLANK(Governance_Clauses_by_Source!AC258),0,$G258)</f>
        <v>0</v>
      </c>
      <c r="AG258" s="134">
        <f>IF(ISBLANK(Governance_Clauses_by_Source!AD258),0,$G258)</f>
        <v>0</v>
      </c>
      <c r="AH258" s="134">
        <f>IF(ISBLANK(Governance_Clauses_by_Source!AE258),0,$G258)</f>
        <v>0</v>
      </c>
      <c r="AI258" s="134">
        <f>IF(ISBLANK(Governance_Clauses_by_Source!AF258),0,$G258)</f>
        <v>0</v>
      </c>
      <c r="AJ258" s="134">
        <f>IF(ISBLANK(Governance_Clauses_by_Source!AG258),0,$G258)</f>
        <v>0</v>
      </c>
      <c r="AK258" s="134">
        <f>IF(ISBLANK(Governance_Clauses_by_Source!AH258),0,$G258)</f>
        <v>0</v>
      </c>
      <c r="AL258" s="134">
        <f>IF(ISBLANK(Governance_Clauses_by_Source!AI258),0,$G258)</f>
        <v>0</v>
      </c>
      <c r="AM258" s="134">
        <f>IF(ISBLANK(Governance_Clauses_by_Source!AJ258),0,$G258)</f>
        <v>0</v>
      </c>
      <c r="AN258" s="134">
        <f>IF(ISBLANK(Governance_Clauses_by_Source!AK258),0,$G258)</f>
        <v>0</v>
      </c>
      <c r="AO258" s="134">
        <f>IF(ISBLANK(Governance_Clauses_by_Source!AL258),0,$G258)</f>
        <v>0</v>
      </c>
      <c r="AP258" s="134">
        <f>IF(ISBLANK(Governance_Clauses_by_Source!AM258),0,$G258)</f>
        <v>0</v>
      </c>
      <c r="AQ258" s="134">
        <f>IF(ISBLANK(Governance_Clauses_by_Source!AN258),0,$G258)</f>
        <v>0</v>
      </c>
      <c r="AR258" s="134">
        <f>IF(ISBLANK(Governance_Clauses_by_Source!AO258),0,$G258)</f>
        <v>0</v>
      </c>
      <c r="AS258" s="134">
        <f>IF(ISBLANK(Governance_Clauses_by_Source!AP258),0,$G258)</f>
        <v>0</v>
      </c>
      <c r="AT258" s="134">
        <f>IF(ISBLANK(Governance_Clauses_by_Source!AQ258),0,$G258)</f>
        <v>0</v>
      </c>
      <c r="AU258" s="134">
        <f>IF(ISBLANK(Governance_Clauses_by_Source!AR258),0,$G258)</f>
        <v>0</v>
      </c>
      <c r="AV258" s="134">
        <f>IF(ISBLANK(Governance_Clauses_by_Source!AS258),0,$G258)</f>
        <v>0</v>
      </c>
      <c r="AW258" s="134">
        <f>IF(ISBLANK(Governance_Clauses_by_Source!AT258),0,$G258)</f>
        <v>0</v>
      </c>
      <c r="AX258" s="134">
        <f>IF(ISBLANK(Governance_Clauses_by_Source!AU258),0,$G258)</f>
        <v>0</v>
      </c>
      <c r="AY258" s="134">
        <f>IF(ISBLANK(Governance_Clauses_by_Source!AV258),0,$G258)</f>
        <v>0</v>
      </c>
      <c r="AZ258" s="134">
        <f>IF(ISBLANK(Governance_Clauses_by_Source!AW258),0,$G258)</f>
        <v>0</v>
      </c>
      <c r="BA258" s="134">
        <f>IF(ISBLANK(Governance_Clauses_by_Source!AX258),0,$G258)</f>
        <v>0</v>
      </c>
      <c r="BB258" s="134">
        <f>IF(ISBLANK(Governance_Clauses_by_Source!AY258),0,$G258)</f>
        <v>0</v>
      </c>
      <c r="BC258" s="134">
        <f>IF(ISBLANK(Governance_Clauses_by_Source!AZ258),0,$G258)</f>
        <v>0</v>
      </c>
      <c r="BD258" s="134">
        <f>IF(ISBLANK(Governance_Clauses_by_Source!BA258),0,$G258)</f>
        <v>0</v>
      </c>
      <c r="BE258" s="134">
        <f>IF(ISBLANK(Governance_Clauses_by_Source!BB258),0,$G258)</f>
        <v>0</v>
      </c>
      <c r="BF258" s="134">
        <f>IF(ISBLANK(Governance_Clauses_by_Source!BC258),0,$G258)</f>
        <v>0</v>
      </c>
      <c r="BG258" s="134">
        <f>IF(ISBLANK(Governance_Clauses_by_Source!BD258),0,$G258)</f>
        <v>0</v>
      </c>
      <c r="BH258" s="134">
        <f>IF(ISBLANK(Governance_Clauses_by_Source!BE258),0,$G258)</f>
        <v>0</v>
      </c>
      <c r="BI258" s="134">
        <f>IF(ISBLANK(Governance_Clauses_by_Source!BF258),0,$G258)</f>
        <v>0</v>
      </c>
      <c r="BJ258" s="134">
        <f>IF(ISBLANK(Governance_Clauses_by_Source!BG258),0,$G258)</f>
        <v>0</v>
      </c>
      <c r="BK258" s="134">
        <f>IF(ISBLANK(Governance_Clauses_by_Source!BH258),0,$G258)</f>
        <v>0</v>
      </c>
      <c r="BL258" s="134">
        <f>IF(ISBLANK(Governance_Clauses_by_Source!BI258),0,$G258)</f>
        <v>0</v>
      </c>
      <c r="BM258" s="134">
        <f>IF(ISBLANK(Governance_Clauses_by_Source!BJ258),0,$G258)</f>
        <v>0</v>
      </c>
      <c r="BN258" s="134">
        <f>IF(ISBLANK(Governance_Clauses_by_Source!BK258),0,$G258)</f>
        <v>0</v>
      </c>
      <c r="BO258" s="134">
        <f>IF(ISBLANK(Governance_Clauses_by_Source!BL258),0,$G258)</f>
        <v>0</v>
      </c>
      <c r="BP258" s="134">
        <f>IF(ISBLANK(Governance_Clauses_by_Source!BM258),0,$G258)</f>
        <v>0</v>
      </c>
      <c r="BQ258" s="134">
        <f>IF(ISBLANK(Governance_Clauses_by_Source!BN258),0,$G258)</f>
        <v>0</v>
      </c>
      <c r="BR258" s="134">
        <f>IF(ISBLANK(Governance_Clauses_by_Source!BO258),0,$G258)</f>
        <v>0</v>
      </c>
      <c r="BS258" s="134">
        <f>IF(ISBLANK(Governance_Clauses_by_Source!BP258),0,$G258)</f>
        <v>0</v>
      </c>
      <c r="BT258" s="134">
        <f>IF(ISBLANK(Governance_Clauses_by_Source!BQ258),0,$G258)</f>
        <v>0</v>
      </c>
      <c r="BU258" s="134">
        <f>IF(ISBLANK(Governance_Clauses_by_Source!BR258),0,$G258)</f>
        <v>0</v>
      </c>
      <c r="BV258" s="134">
        <f>IF(ISBLANK(Governance_Clauses_by_Source!BS258),0,$G258)</f>
        <v>0</v>
      </c>
      <c r="BW258" s="134">
        <f>IF(ISBLANK(Governance_Clauses_by_Source!BT258),0,$G258)</f>
        <v>0</v>
      </c>
      <c r="BX258" s="134">
        <f>IF(ISBLANK(Governance_Clauses_by_Source!BU258),0,$G258)</f>
        <v>0</v>
      </c>
      <c r="BY258" s="134">
        <f>IF(ISBLANK(Governance_Clauses_by_Source!BV258),0,$G258)</f>
        <v>0</v>
      </c>
      <c r="BZ258" s="134">
        <f>IF(ISBLANK(Governance_Clauses_by_Source!BW258),0,$G258)</f>
        <v>0</v>
      </c>
      <c r="CA258" s="134">
        <f>IF(ISBLANK(Governance_Clauses_by_Source!BX258),0,$G258)</f>
        <v>0</v>
      </c>
      <c r="CB258" s="134">
        <f>IF(ISBLANK(Governance_Clauses_by_Source!BY258),0,$G258)</f>
        <v>0</v>
      </c>
      <c r="CC258" s="134">
        <f>IF(ISBLANK(Governance_Clauses_by_Source!BZ258),0,$G258)*2*2</f>
        <v>4.2666666666666666</v>
      </c>
      <c r="CD258" s="134">
        <f>IF(ISBLANK(Governance_Clauses_by_Source!CA258),0,$G258)</f>
        <v>0</v>
      </c>
      <c r="CE258" s="134">
        <f>IF(ISBLANK(Governance_Clauses_by_Source!CB258),0,$G258)</f>
        <v>0</v>
      </c>
      <c r="CF258" s="134">
        <f>IF(ISBLANK(Governance_Clauses_by_Source!CC258),0,$G258)</f>
        <v>0</v>
      </c>
      <c r="CG258" s="134">
        <f>IF(ISBLANK(Governance_Clauses_by_Source!CD258),0,$G258)</f>
        <v>0</v>
      </c>
      <c r="CH258" s="134">
        <f>IF(ISBLANK(Governance_Clauses_by_Source!CE258),0,$G258)</f>
        <v>0</v>
      </c>
      <c r="CI258" s="134">
        <f>IF(ISBLANK(Governance_Clauses_by_Source!CF258),0,$G258)</f>
        <v>0</v>
      </c>
      <c r="CJ258" s="134">
        <f>IF(ISBLANK(Governance_Clauses_by_Source!CG258),0,$G258)</f>
        <v>0</v>
      </c>
      <c r="CK258" s="134">
        <f>IF(ISBLANK(Governance_Clauses_by_Source!CH258),0,$G258)</f>
        <v>0</v>
      </c>
      <c r="CL258" s="134">
        <f>IF(ISBLANK(Governance_Clauses_by_Source!CI258),0,$G258)</f>
        <v>0</v>
      </c>
      <c r="CM258" s="134">
        <f>IF(ISBLANK(Governance_Clauses_by_Source!CJ258),0,$G258)</f>
        <v>0</v>
      </c>
      <c r="CN258" s="134">
        <f>IF(ISBLANK(Governance_Clauses_by_Source!CK258),0,$G258)</f>
        <v>0</v>
      </c>
      <c r="CO258" s="134">
        <f>IF(ISBLANK(Governance_Clauses_by_Source!CL258),0,$G258)</f>
        <v>0</v>
      </c>
      <c r="CP258" s="134">
        <f>IF(ISBLANK(Governance_Clauses_by_Source!CM258),0,$G258)</f>
        <v>0</v>
      </c>
      <c r="CQ258" s="151">
        <f>IF(ISBLANK(Governance_Clauses_by_Source!CN258),0,$G258)</f>
        <v>0</v>
      </c>
    </row>
    <row r="259" spans="1:95">
      <c r="A259" s="2" t="s">
        <v>277</v>
      </c>
      <c r="B259" s="2" t="s">
        <v>565</v>
      </c>
      <c r="C259" s="2" t="s">
        <v>364</v>
      </c>
      <c r="D259" s="2" t="s">
        <v>618</v>
      </c>
      <c r="E259" s="2">
        <f t="shared" si="32"/>
        <v>2</v>
      </c>
      <c r="F259" s="2">
        <v>5</v>
      </c>
      <c r="G259" s="2">
        <f t="shared" si="33"/>
        <v>1.3333333333333333</v>
      </c>
      <c r="H259" s="3" t="s">
        <v>575</v>
      </c>
      <c r="I259" s="120">
        <f>IF(ISBLANK(Governance_Clauses_by_Source!F259),0,G259)*2*1</f>
        <v>2.6666666666666665</v>
      </c>
      <c r="J259" s="134">
        <f>IF(ISBLANK(Governance_Clauses_by_Source!G259),0,$G259)</f>
        <v>0</v>
      </c>
      <c r="K259" s="134">
        <f>IF(ISBLANK(Governance_Clauses_by_Source!H259),0,$G259)</f>
        <v>0</v>
      </c>
      <c r="L259" s="134">
        <f>IF(ISBLANK(Governance_Clauses_by_Source!I259),0,$G259)</f>
        <v>0</v>
      </c>
      <c r="M259" s="134">
        <f>IF(ISBLANK(Governance_Clauses_by_Source!J259),0,$G259)</f>
        <v>0</v>
      </c>
      <c r="N259" s="134">
        <f>IF(ISBLANK(Governance_Clauses_by_Source!K259),0,$G259)</f>
        <v>0</v>
      </c>
      <c r="O259" s="134">
        <f>IF(ISBLANK(Governance_Clauses_by_Source!L259),0,$G259)</f>
        <v>0</v>
      </c>
      <c r="P259" s="134">
        <f>IF(ISBLANK(Governance_Clauses_by_Source!M259),0,$G259)</f>
        <v>0</v>
      </c>
      <c r="Q259" s="134">
        <f>IF(ISBLANK(Governance_Clauses_by_Source!N259),0,$G259)</f>
        <v>0</v>
      </c>
      <c r="R259" s="134">
        <f>IF(ISBLANK(Governance_Clauses_by_Source!O259),0,$G259)</f>
        <v>0</v>
      </c>
      <c r="S259" s="134">
        <f>IF(ISBLANK(Governance_Clauses_by_Source!P259),0,$G259)</f>
        <v>0</v>
      </c>
      <c r="T259" s="134">
        <f>IF(ISBLANK(Governance_Clauses_by_Source!Q259),0,$G259)</f>
        <v>0</v>
      </c>
      <c r="U259" s="134">
        <f>IF(ISBLANK(Governance_Clauses_by_Source!R259),0,$G259)</f>
        <v>0</v>
      </c>
      <c r="V259" s="134">
        <f>IF(ISBLANK(Governance_Clauses_by_Source!S259),0,$G259)</f>
        <v>0</v>
      </c>
      <c r="W259" s="134">
        <f>IF(ISBLANK(Governance_Clauses_by_Source!T259),0,$G259)</f>
        <v>0</v>
      </c>
      <c r="X259" s="134">
        <f>IF(ISBLANK(Governance_Clauses_by_Source!U259),0,$G259)</f>
        <v>0</v>
      </c>
      <c r="Y259" s="134">
        <f>IF(ISBLANK(Governance_Clauses_by_Source!V259),0,$G259)</f>
        <v>0</v>
      </c>
      <c r="Z259" s="134">
        <f>IF(ISBLANK(Governance_Clauses_by_Source!W259),0,$G259)</f>
        <v>0</v>
      </c>
      <c r="AA259" s="134">
        <f>IF(ISBLANK(Governance_Clauses_by_Source!X259),0,$G259)</f>
        <v>0</v>
      </c>
      <c r="AB259" s="134">
        <f>IF(ISBLANK(Governance_Clauses_by_Source!Y259),0,$G259)</f>
        <v>0</v>
      </c>
      <c r="AC259" s="134">
        <f>IF(ISBLANK(Governance_Clauses_by_Source!Z259),0,$G259)</f>
        <v>0</v>
      </c>
      <c r="AD259" s="134">
        <f>IF(ISBLANK(Governance_Clauses_by_Source!AA259),0,$G259)</f>
        <v>0</v>
      </c>
      <c r="AE259" s="134">
        <f>IF(ISBLANK(Governance_Clauses_by_Source!AB259),0,$G259)</f>
        <v>0</v>
      </c>
      <c r="AF259" s="134">
        <f>IF(ISBLANK(Governance_Clauses_by_Source!AC259),0,$G259)</f>
        <v>0</v>
      </c>
      <c r="AG259" s="134">
        <f>IF(ISBLANK(Governance_Clauses_by_Source!AD259),0,$G259)</f>
        <v>0</v>
      </c>
      <c r="AH259" s="134">
        <f>IF(ISBLANK(Governance_Clauses_by_Source!AE259),0,$G259)</f>
        <v>0</v>
      </c>
      <c r="AI259" s="134">
        <f>IF(ISBLANK(Governance_Clauses_by_Source!AF259),0,$G259)</f>
        <v>0</v>
      </c>
      <c r="AJ259" s="134">
        <f>IF(ISBLANK(Governance_Clauses_by_Source!AG259),0,$G259)</f>
        <v>0</v>
      </c>
      <c r="AK259" s="134">
        <f>IF(ISBLANK(Governance_Clauses_by_Source!AH259),0,$G259)</f>
        <v>0</v>
      </c>
      <c r="AL259" s="134">
        <f>IF(ISBLANK(Governance_Clauses_by_Source!AI259),0,$G259)</f>
        <v>0</v>
      </c>
      <c r="AM259" s="134">
        <f>IF(ISBLANK(Governance_Clauses_by_Source!AJ259),0,$G259)</f>
        <v>0</v>
      </c>
      <c r="AN259" s="134">
        <f>IF(ISBLANK(Governance_Clauses_by_Source!AK259),0,$G259)</f>
        <v>0</v>
      </c>
      <c r="AO259" s="134">
        <f>IF(ISBLANK(Governance_Clauses_by_Source!AL259),0,$G259)</f>
        <v>0</v>
      </c>
      <c r="AP259" s="134">
        <f>IF(ISBLANK(Governance_Clauses_by_Source!AM259),0,$G259)</f>
        <v>0</v>
      </c>
      <c r="AQ259" s="134">
        <f>IF(ISBLANK(Governance_Clauses_by_Source!AN259),0,$G259)</f>
        <v>0</v>
      </c>
      <c r="AR259" s="134">
        <f>IF(ISBLANK(Governance_Clauses_by_Source!AO259),0,$G259)</f>
        <v>0</v>
      </c>
      <c r="AS259" s="134">
        <f>IF(ISBLANK(Governance_Clauses_by_Source!AP259),0,$G259)</f>
        <v>0</v>
      </c>
      <c r="AT259" s="134">
        <f>IF(ISBLANK(Governance_Clauses_by_Source!AQ259),0,$G259)</f>
        <v>0</v>
      </c>
      <c r="AU259" s="134">
        <f>IF(ISBLANK(Governance_Clauses_by_Source!AR259),0,$G259)</f>
        <v>0</v>
      </c>
      <c r="AV259" s="134">
        <f>IF(ISBLANK(Governance_Clauses_by_Source!AS259),0,$G259)</f>
        <v>0</v>
      </c>
      <c r="AW259" s="134">
        <f>IF(ISBLANK(Governance_Clauses_by_Source!AT259),0,$G259)</f>
        <v>0</v>
      </c>
      <c r="AX259" s="134">
        <f>IF(ISBLANK(Governance_Clauses_by_Source!AU259),0,$G259)</f>
        <v>0</v>
      </c>
      <c r="AY259" s="134">
        <f>IF(ISBLANK(Governance_Clauses_by_Source!AV259),0,$G259)</f>
        <v>0</v>
      </c>
      <c r="AZ259" s="134">
        <f>IF(ISBLANK(Governance_Clauses_by_Source!AW259),0,$G259)</f>
        <v>0</v>
      </c>
      <c r="BA259" s="134">
        <f>IF(ISBLANK(Governance_Clauses_by_Source!AX259),0,$G259)</f>
        <v>0</v>
      </c>
      <c r="BB259" s="134">
        <f>IF(ISBLANK(Governance_Clauses_by_Source!AY259),0,$G259)</f>
        <v>0</v>
      </c>
      <c r="BC259" s="134">
        <f>IF(ISBLANK(Governance_Clauses_by_Source!AZ259),0,$G259)</f>
        <v>0</v>
      </c>
      <c r="BD259" s="134">
        <f>IF(ISBLANK(Governance_Clauses_by_Source!BA259),0,$G259)</f>
        <v>0</v>
      </c>
      <c r="BE259" s="134">
        <f>IF(ISBLANK(Governance_Clauses_by_Source!BB259),0,$G259)</f>
        <v>0</v>
      </c>
      <c r="BF259" s="134">
        <f>IF(ISBLANK(Governance_Clauses_by_Source!BC259),0,$G259)</f>
        <v>0</v>
      </c>
      <c r="BG259" s="134">
        <f>IF(ISBLANK(Governance_Clauses_by_Source!BD259),0,$G259)</f>
        <v>0</v>
      </c>
      <c r="BH259" s="134">
        <f>IF(ISBLANK(Governance_Clauses_by_Source!BE259),0,$G259)</f>
        <v>0</v>
      </c>
      <c r="BI259" s="134">
        <f>IF(ISBLANK(Governance_Clauses_by_Source!BF259),0,$G259)</f>
        <v>0</v>
      </c>
      <c r="BJ259" s="134">
        <f>IF(ISBLANK(Governance_Clauses_by_Source!BG259),0,$G259)</f>
        <v>0</v>
      </c>
      <c r="BK259" s="134">
        <f>IF(ISBLANK(Governance_Clauses_by_Source!BH259),0,$G259)</f>
        <v>0</v>
      </c>
      <c r="BL259" s="134">
        <f>IF(ISBLANK(Governance_Clauses_by_Source!BI259),0,$G259)</f>
        <v>0</v>
      </c>
      <c r="BM259" s="134">
        <f>IF(ISBLANK(Governance_Clauses_by_Source!BJ259),0,$G259)</f>
        <v>0</v>
      </c>
      <c r="BN259" s="134">
        <f>IF(ISBLANK(Governance_Clauses_by_Source!BK259),0,$G259)</f>
        <v>0</v>
      </c>
      <c r="BO259" s="134">
        <f>IF(ISBLANK(Governance_Clauses_by_Source!BL259),0,$G259)</f>
        <v>0</v>
      </c>
      <c r="BP259" s="134">
        <f>IF(ISBLANK(Governance_Clauses_by_Source!BM259),0,$G259)</f>
        <v>0</v>
      </c>
      <c r="BQ259" s="134">
        <f>IF(ISBLANK(Governance_Clauses_by_Source!BN259),0,$G259)</f>
        <v>0</v>
      </c>
      <c r="BR259" s="134">
        <f>IF(ISBLANK(Governance_Clauses_by_Source!BO259),0,$G259)</f>
        <v>0</v>
      </c>
      <c r="BS259" s="134">
        <f>IF(ISBLANK(Governance_Clauses_by_Source!BP259),0,$G259)</f>
        <v>0</v>
      </c>
      <c r="BT259" s="134">
        <f>IF(ISBLANK(Governance_Clauses_by_Source!BQ259),0,$G259)</f>
        <v>0</v>
      </c>
      <c r="BU259" s="134">
        <f>IF(ISBLANK(Governance_Clauses_by_Source!BR259),0,$G259)</f>
        <v>0</v>
      </c>
      <c r="BV259" s="134">
        <f>IF(ISBLANK(Governance_Clauses_by_Source!BS259),0,$G259)</f>
        <v>0</v>
      </c>
      <c r="BW259" s="134">
        <f>IF(ISBLANK(Governance_Clauses_by_Source!BT259),0,$G259)</f>
        <v>0</v>
      </c>
      <c r="BX259" s="134">
        <f>IF(ISBLANK(Governance_Clauses_by_Source!BU259),0,$G259)</f>
        <v>0</v>
      </c>
      <c r="BY259" s="134">
        <f>IF(ISBLANK(Governance_Clauses_by_Source!BV259),0,$G259)</f>
        <v>0</v>
      </c>
      <c r="BZ259" s="134">
        <f>IF(ISBLANK(Governance_Clauses_by_Source!BW259),0,$G259)</f>
        <v>0</v>
      </c>
      <c r="CA259" s="134">
        <f>IF(ISBLANK(Governance_Clauses_by_Source!BX259),0,$G259)</f>
        <v>0</v>
      </c>
      <c r="CB259" s="134">
        <f>IF(ISBLANK(Governance_Clauses_by_Source!BY259),0,$G259)*1*1.01</f>
        <v>1.3466666666666667</v>
      </c>
      <c r="CC259" s="134">
        <f>IF(ISBLANK(Governance_Clauses_by_Source!BZ259),0,$G259)</f>
        <v>0</v>
      </c>
      <c r="CD259" s="134">
        <f>IF(ISBLANK(Governance_Clauses_by_Source!CA259),0,$G259)</f>
        <v>0</v>
      </c>
      <c r="CE259" s="134">
        <f>IF(ISBLANK(Governance_Clauses_by_Source!CB259),0,$G259)</f>
        <v>0</v>
      </c>
      <c r="CF259" s="134">
        <f>IF(ISBLANK(Governance_Clauses_by_Source!CC259),0,$G259)</f>
        <v>0</v>
      </c>
      <c r="CG259" s="134">
        <f>IF(ISBLANK(Governance_Clauses_by_Source!CD259),0,$G259)</f>
        <v>0</v>
      </c>
      <c r="CH259" s="134">
        <f>IF(ISBLANK(Governance_Clauses_by_Source!CE259),0,$G259)</f>
        <v>0</v>
      </c>
      <c r="CI259" s="134">
        <f>IF(ISBLANK(Governance_Clauses_by_Source!CF259),0,$G259)</f>
        <v>0</v>
      </c>
      <c r="CJ259" s="134">
        <f>IF(ISBLANK(Governance_Clauses_by_Source!CG259),0,$G259)</f>
        <v>0</v>
      </c>
      <c r="CK259" s="134">
        <f>IF(ISBLANK(Governance_Clauses_by_Source!CH259),0,$G259)</f>
        <v>0</v>
      </c>
      <c r="CL259" s="134">
        <f>IF(ISBLANK(Governance_Clauses_by_Source!CI259),0,$G259)</f>
        <v>0</v>
      </c>
      <c r="CM259" s="134">
        <f>IF(ISBLANK(Governance_Clauses_by_Source!CJ259),0,$G259)</f>
        <v>0</v>
      </c>
      <c r="CN259" s="134">
        <f>IF(ISBLANK(Governance_Clauses_by_Source!CK259),0,$G259)</f>
        <v>0</v>
      </c>
      <c r="CO259" s="134">
        <f>IF(ISBLANK(Governance_Clauses_by_Source!CL259),0,$G259)</f>
        <v>0</v>
      </c>
      <c r="CP259" s="134">
        <f>IF(ISBLANK(Governance_Clauses_by_Source!CM259),0,$G259)</f>
        <v>0</v>
      </c>
      <c r="CQ259" s="151">
        <f>IF(ISBLANK(Governance_Clauses_by_Source!CN259),0,$G259)</f>
        <v>0</v>
      </c>
    </row>
    <row r="260" spans="1:95">
      <c r="A260" s="2" t="s">
        <v>277</v>
      </c>
      <c r="B260" s="2" t="s">
        <v>645</v>
      </c>
      <c r="C260" s="2" t="s">
        <v>607</v>
      </c>
      <c r="D260" s="2" t="s">
        <v>638</v>
      </c>
      <c r="E260" s="2">
        <f t="shared" si="32"/>
        <v>4</v>
      </c>
      <c r="F260" s="2">
        <v>4</v>
      </c>
      <c r="G260" s="2">
        <f t="shared" si="33"/>
        <v>1.0666666666666667</v>
      </c>
      <c r="H260" s="3" t="s">
        <v>655</v>
      </c>
      <c r="I260" s="120">
        <f>IF(ISBLANK(Governance_Clauses_by_Source!F260),0,$G260)*3*3</f>
        <v>9.6000000000000014</v>
      </c>
      <c r="J260" s="134">
        <f>IF(ISBLANK(Governance_Clauses_by_Source!G260),0,$G260)</f>
        <v>0</v>
      </c>
      <c r="K260" s="134">
        <f>IF(ISBLANK(Governance_Clauses_by_Source!H260),0,$G260)</f>
        <v>0</v>
      </c>
      <c r="L260" s="134">
        <f>IF(ISBLANK(Governance_Clauses_by_Source!I260),0,$G260)</f>
        <v>0</v>
      </c>
      <c r="M260" s="134">
        <f>IF(ISBLANK(Governance_Clauses_by_Source!J260),0,$G260)</f>
        <v>0</v>
      </c>
      <c r="N260" s="134">
        <f>IF(ISBLANK(Governance_Clauses_by_Source!K260),0,$G260)</f>
        <v>0</v>
      </c>
      <c r="O260" s="134">
        <f>IF(ISBLANK(Governance_Clauses_by_Source!L260),0,$G260)</f>
        <v>0</v>
      </c>
      <c r="P260" s="134">
        <f>IF(ISBLANK(Governance_Clauses_by_Source!M260),0,$G260)</f>
        <v>0</v>
      </c>
      <c r="Q260" s="134">
        <f>IF(ISBLANK(Governance_Clauses_by_Source!N260),0,$G260)</f>
        <v>0</v>
      </c>
      <c r="R260" s="134">
        <f>IF(ISBLANK(Governance_Clauses_by_Source!O260),0,$G260)</f>
        <v>0</v>
      </c>
      <c r="S260" s="134">
        <f>IF(ISBLANK(Governance_Clauses_by_Source!P260),0,$G260)</f>
        <v>0</v>
      </c>
      <c r="T260" s="134">
        <f>IF(ISBLANK(Governance_Clauses_by_Source!Q260),0,$G260)</f>
        <v>0</v>
      </c>
      <c r="U260" s="134">
        <f>IF(ISBLANK(Governance_Clauses_by_Source!R260),0,$G260)</f>
        <v>0</v>
      </c>
      <c r="V260" s="134">
        <f>IF(ISBLANK(Governance_Clauses_by_Source!S260),0,$G260)</f>
        <v>0</v>
      </c>
      <c r="W260" s="134">
        <f>IF(ISBLANK(Governance_Clauses_by_Source!T260),0,$G260)</f>
        <v>0</v>
      </c>
      <c r="X260" s="134">
        <f>IF(ISBLANK(Governance_Clauses_by_Source!U260),0,$G260)</f>
        <v>0</v>
      </c>
      <c r="Y260" s="134">
        <f>IF(ISBLANK(Governance_Clauses_by_Source!V260),0,$G260)</f>
        <v>0</v>
      </c>
      <c r="Z260" s="134">
        <f>IF(ISBLANK(Governance_Clauses_by_Source!W260),0,$G260)</f>
        <v>0</v>
      </c>
      <c r="AA260" s="134">
        <f>IF(ISBLANK(Governance_Clauses_by_Source!X260),0,$G260)</f>
        <v>0</v>
      </c>
      <c r="AB260" s="134">
        <f>IF(ISBLANK(Governance_Clauses_by_Source!Y260),0,$G260)</f>
        <v>0</v>
      </c>
      <c r="AC260" s="134">
        <f>IF(ISBLANK(Governance_Clauses_by_Source!Z260),0,$G260)</f>
        <v>0</v>
      </c>
      <c r="AD260" s="134">
        <f>IF(ISBLANK(Governance_Clauses_by_Source!AA260),0,$G260)</f>
        <v>0</v>
      </c>
      <c r="AE260" s="134">
        <f>IF(ISBLANK(Governance_Clauses_by_Source!AB260),0,$G260)</f>
        <v>0</v>
      </c>
      <c r="AF260" s="134">
        <f>IF(ISBLANK(Governance_Clauses_by_Source!AC260),0,$G260)</f>
        <v>0</v>
      </c>
      <c r="AG260" s="134">
        <f>IF(ISBLANK(Governance_Clauses_by_Source!AD260),0,$G260)</f>
        <v>0</v>
      </c>
      <c r="AH260" s="134">
        <f>IF(ISBLANK(Governance_Clauses_by_Source!AE260),0,$G260)</f>
        <v>0</v>
      </c>
      <c r="AI260" s="134">
        <f>IF(ISBLANK(Governance_Clauses_by_Source!AF260),0,$G260)</f>
        <v>0</v>
      </c>
      <c r="AJ260" s="134">
        <f>IF(ISBLANK(Governance_Clauses_by_Source!AG260),0,$G260)</f>
        <v>0</v>
      </c>
      <c r="AK260" s="134">
        <f>IF(ISBLANK(Governance_Clauses_by_Source!AH260),0,$G260)</f>
        <v>0</v>
      </c>
      <c r="AL260" s="134">
        <f>IF(ISBLANK(Governance_Clauses_by_Source!AI260),0,$G260)</f>
        <v>0</v>
      </c>
      <c r="AM260" s="134">
        <f>IF(ISBLANK(Governance_Clauses_by_Source!AJ260),0,$G260)</f>
        <v>0</v>
      </c>
      <c r="AN260" s="134">
        <f>IF(ISBLANK(Governance_Clauses_by_Source!AK260),0,$G260)</f>
        <v>0</v>
      </c>
      <c r="AO260" s="134">
        <f>IF(ISBLANK(Governance_Clauses_by_Source!AL260),0,$G260)</f>
        <v>0</v>
      </c>
      <c r="AP260" s="134">
        <f>IF(ISBLANK(Governance_Clauses_by_Source!AM260),0,$G260)</f>
        <v>0</v>
      </c>
      <c r="AQ260" s="134">
        <f>IF(ISBLANK(Governance_Clauses_by_Source!AN260),0,$G260)</f>
        <v>0</v>
      </c>
      <c r="AR260" s="134">
        <f>IF(ISBLANK(Governance_Clauses_by_Source!AO260),0,$G260)</f>
        <v>0</v>
      </c>
      <c r="AS260" s="134">
        <f>IF(ISBLANK(Governance_Clauses_by_Source!AP260),0,$G260)</f>
        <v>0</v>
      </c>
      <c r="AT260" s="134">
        <f>IF(ISBLANK(Governance_Clauses_by_Source!AQ260),0,$G260)</f>
        <v>0</v>
      </c>
      <c r="AU260" s="134">
        <f>IF(ISBLANK(Governance_Clauses_by_Source!AR260),0,$G260)</f>
        <v>0</v>
      </c>
      <c r="AV260" s="134">
        <f>IF(ISBLANK(Governance_Clauses_by_Source!AS260),0,$G260)</f>
        <v>0</v>
      </c>
      <c r="AW260" s="134">
        <f>IF(ISBLANK(Governance_Clauses_by_Source!AT260),0,$G260)</f>
        <v>0</v>
      </c>
      <c r="AX260" s="134">
        <f>IF(ISBLANK(Governance_Clauses_by_Source!AU260),0,$G260)</f>
        <v>0</v>
      </c>
      <c r="AY260" s="134">
        <f>IF(ISBLANK(Governance_Clauses_by_Source!AV260),0,$G260)</f>
        <v>0</v>
      </c>
      <c r="AZ260" s="134">
        <f>IF(ISBLANK(Governance_Clauses_by_Source!AW260),0,$G260)</f>
        <v>0</v>
      </c>
      <c r="BA260" s="134">
        <f>IF(ISBLANK(Governance_Clauses_by_Source!AX260),0,$G260)</f>
        <v>0</v>
      </c>
      <c r="BB260" s="134">
        <f>IF(ISBLANK(Governance_Clauses_by_Source!AY260),0,$G260)</f>
        <v>0</v>
      </c>
      <c r="BC260" s="134">
        <f>IF(ISBLANK(Governance_Clauses_by_Source!AZ260),0,$G260)</f>
        <v>0</v>
      </c>
      <c r="BD260" s="134">
        <f>IF(ISBLANK(Governance_Clauses_by_Source!BA260),0,$G260)</f>
        <v>0</v>
      </c>
      <c r="BE260" s="134">
        <f>IF(ISBLANK(Governance_Clauses_by_Source!BB260),0,$G260)</f>
        <v>0</v>
      </c>
      <c r="BF260" s="134">
        <f>IF(ISBLANK(Governance_Clauses_by_Source!BC260),0,$G260)</f>
        <v>0</v>
      </c>
      <c r="BG260" s="134">
        <f>IF(ISBLANK(Governance_Clauses_by_Source!BD260),0,$G260)</f>
        <v>0</v>
      </c>
      <c r="BH260" s="134">
        <f>IF(ISBLANK(Governance_Clauses_by_Source!BE260),0,$G260)</f>
        <v>0</v>
      </c>
      <c r="BI260" s="134">
        <f>IF(ISBLANK(Governance_Clauses_by_Source!BF260),0,$G260)</f>
        <v>0</v>
      </c>
      <c r="BJ260" s="134">
        <f>IF(ISBLANK(Governance_Clauses_by_Source!BG260),0,$G260)</f>
        <v>0</v>
      </c>
      <c r="BK260" s="134">
        <f>IF(ISBLANK(Governance_Clauses_by_Source!BH260),0,$G260)</f>
        <v>0</v>
      </c>
      <c r="BL260" s="134">
        <f>IF(ISBLANK(Governance_Clauses_by_Source!BI260),0,$G260)</f>
        <v>0</v>
      </c>
      <c r="BM260" s="134">
        <f>IF(ISBLANK(Governance_Clauses_by_Source!BJ260),0,$G260)</f>
        <v>0</v>
      </c>
      <c r="BN260" s="134">
        <f>IF(ISBLANK(Governance_Clauses_by_Source!BK260),0,$G260)</f>
        <v>0</v>
      </c>
      <c r="BO260" s="134">
        <f>IF(ISBLANK(Governance_Clauses_by_Source!BL260),0,$G260)</f>
        <v>0</v>
      </c>
      <c r="BP260" s="134">
        <f>IF(ISBLANK(Governance_Clauses_by_Source!BM260),0,$G260)</f>
        <v>0</v>
      </c>
      <c r="BQ260" s="134">
        <f>IF(ISBLANK(Governance_Clauses_by_Source!BN260),0,$G260)</f>
        <v>0</v>
      </c>
      <c r="BR260" s="134">
        <f>IF(ISBLANK(Governance_Clauses_by_Source!BO260),0,$G260)</f>
        <v>0</v>
      </c>
      <c r="BS260" s="134">
        <f>IF(ISBLANK(Governance_Clauses_by_Source!BP260),0,$G260)</f>
        <v>0</v>
      </c>
      <c r="BT260" s="134">
        <f>IF(ISBLANK(Governance_Clauses_by_Source!BQ260),0,$G260)</f>
        <v>0</v>
      </c>
      <c r="BU260" s="134">
        <f>IF(ISBLANK(Governance_Clauses_by_Source!BR260),0,$G260)</f>
        <v>0</v>
      </c>
      <c r="BV260" s="134">
        <f>IF(ISBLANK(Governance_Clauses_by_Source!BS260),0,$G260)</f>
        <v>0</v>
      </c>
      <c r="BW260" s="134">
        <f>IF(ISBLANK(Governance_Clauses_by_Source!BT260),0,$G260)</f>
        <v>0</v>
      </c>
      <c r="BX260" s="134">
        <f>IF(ISBLANK(Governance_Clauses_by_Source!BU260),0,$G260)</f>
        <v>0</v>
      </c>
      <c r="BY260" s="134">
        <f>IF(ISBLANK(Governance_Clauses_by_Source!BV260),0,$G260)</f>
        <v>0</v>
      </c>
      <c r="BZ260" s="134">
        <f>IF(ISBLANK(Governance_Clauses_by_Source!BW260),0,$G260)</f>
        <v>0</v>
      </c>
      <c r="CA260" s="134">
        <f>IF(ISBLANK(Governance_Clauses_by_Source!BX260),0,$G260)</f>
        <v>0</v>
      </c>
      <c r="CB260" s="134">
        <f>IF(ISBLANK(Governance_Clauses_by_Source!BY260),0,$G260)*1*1.01</f>
        <v>1.0773333333333333</v>
      </c>
      <c r="CC260" s="134">
        <f>IF(ISBLANK(Governance_Clauses_by_Source!BZ260),0,$G260)*3*3</f>
        <v>9.6000000000000014</v>
      </c>
      <c r="CD260" s="134">
        <f>IF(ISBLANK(Governance_Clauses_by_Source!CA260),0,$G260)</f>
        <v>0</v>
      </c>
      <c r="CE260" s="134">
        <f>IF(ISBLANK(Governance_Clauses_by_Source!CB260),0,$G260)*3*3</f>
        <v>9.6000000000000014</v>
      </c>
      <c r="CF260" s="134">
        <f>IF(ISBLANK(Governance_Clauses_by_Source!CC260),0,$G260)</f>
        <v>0</v>
      </c>
      <c r="CG260" s="134">
        <f>IF(ISBLANK(Governance_Clauses_by_Source!CD260),0,$G260)</f>
        <v>0</v>
      </c>
      <c r="CH260" s="134">
        <f>IF(ISBLANK(Governance_Clauses_by_Source!CE260),0,$G260)</f>
        <v>0</v>
      </c>
      <c r="CI260" s="134">
        <f>IF(ISBLANK(Governance_Clauses_by_Source!CF260),0,$G260)</f>
        <v>0</v>
      </c>
      <c r="CJ260" s="134">
        <f>IF(ISBLANK(Governance_Clauses_by_Source!CG260),0,$G260)</f>
        <v>0</v>
      </c>
      <c r="CK260" s="134">
        <f>IF(ISBLANK(Governance_Clauses_by_Source!CH260),0,$G260)</f>
        <v>0</v>
      </c>
      <c r="CL260" s="134">
        <f>IF(ISBLANK(Governance_Clauses_by_Source!CI260),0,$G260)</f>
        <v>0</v>
      </c>
      <c r="CM260" s="134">
        <f>IF(ISBLANK(Governance_Clauses_by_Source!CJ260),0,$G260)</f>
        <v>0</v>
      </c>
      <c r="CN260" s="134">
        <f>IF(ISBLANK(Governance_Clauses_by_Source!CK260),0,$G260)</f>
        <v>0</v>
      </c>
      <c r="CO260" s="134">
        <f>IF(ISBLANK(Governance_Clauses_by_Source!CL260),0,$G260)</f>
        <v>0</v>
      </c>
      <c r="CP260" s="134">
        <f>IF(ISBLANK(Governance_Clauses_by_Source!CM260),0,$G260)</f>
        <v>0</v>
      </c>
      <c r="CQ260" s="151">
        <f>IF(ISBLANK(Governance_Clauses_by_Source!CN260),0,$G260)</f>
        <v>0</v>
      </c>
    </row>
    <row r="261" spans="1:95" ht="20.399999999999999" customHeight="1">
      <c r="A261" s="2"/>
      <c r="B261" s="2"/>
      <c r="C261" s="2"/>
      <c r="D261" s="2"/>
      <c r="E261" s="2">
        <f t="shared" si="32"/>
        <v>0</v>
      </c>
      <c r="F261" s="2"/>
      <c r="G261" s="2"/>
      <c r="H261" s="165" t="s">
        <v>367</v>
      </c>
      <c r="I261" s="120">
        <f>IF(ISBLANK(Governance_Clauses_by_Source!F261),0,$G261)</f>
        <v>0</v>
      </c>
      <c r="J261" s="134">
        <f>IF(ISBLANK(Governance_Clauses_by_Source!G261),0,$G261)</f>
        <v>0</v>
      </c>
      <c r="K261" s="134">
        <f>IF(ISBLANK(Governance_Clauses_by_Source!H261),0,$G261)</f>
        <v>0</v>
      </c>
      <c r="L261" s="134">
        <f>IF(ISBLANK(Governance_Clauses_by_Source!I261),0,$G261)</f>
        <v>0</v>
      </c>
      <c r="M261" s="134">
        <f>IF(ISBLANK(Governance_Clauses_by_Source!J261),0,$G261)</f>
        <v>0</v>
      </c>
      <c r="N261" s="134">
        <f>IF(ISBLANK(Governance_Clauses_by_Source!K261),0,$G261)</f>
        <v>0</v>
      </c>
      <c r="O261" s="134">
        <f>IF(ISBLANK(Governance_Clauses_by_Source!L261),0,$G261)</f>
        <v>0</v>
      </c>
      <c r="P261" s="134">
        <f>IF(ISBLANK(Governance_Clauses_by_Source!M261),0,$G261)</f>
        <v>0</v>
      </c>
      <c r="Q261" s="134">
        <f>IF(ISBLANK(Governance_Clauses_by_Source!N261),0,$G261)</f>
        <v>0</v>
      </c>
      <c r="R261" s="134">
        <f>IF(ISBLANK(Governance_Clauses_by_Source!O261),0,$G261)</f>
        <v>0</v>
      </c>
      <c r="S261" s="134">
        <f>IF(ISBLANK(Governance_Clauses_by_Source!P261),0,$G261)</f>
        <v>0</v>
      </c>
      <c r="T261" s="134">
        <f>IF(ISBLANK(Governance_Clauses_by_Source!Q261),0,$G261)</f>
        <v>0</v>
      </c>
      <c r="U261" s="134">
        <f>IF(ISBLANK(Governance_Clauses_by_Source!R261),0,$G261)</f>
        <v>0</v>
      </c>
      <c r="V261" s="134">
        <f>IF(ISBLANK(Governance_Clauses_by_Source!S261),0,$G261)</f>
        <v>0</v>
      </c>
      <c r="W261" s="134">
        <f>IF(ISBLANK(Governance_Clauses_by_Source!T261),0,$G261)</f>
        <v>0</v>
      </c>
      <c r="X261" s="134">
        <f>IF(ISBLANK(Governance_Clauses_by_Source!U261),0,$G261)</f>
        <v>0</v>
      </c>
      <c r="Y261" s="134">
        <f>IF(ISBLANK(Governance_Clauses_by_Source!V261),0,$G261)</f>
        <v>0</v>
      </c>
      <c r="Z261" s="134">
        <f>IF(ISBLANK(Governance_Clauses_by_Source!W261),0,$G261)</f>
        <v>0</v>
      </c>
      <c r="AA261" s="134">
        <f>IF(ISBLANK(Governance_Clauses_by_Source!X261),0,$G261)</f>
        <v>0</v>
      </c>
      <c r="AB261" s="134">
        <f>IF(ISBLANK(Governance_Clauses_by_Source!Y261),0,$G261)</f>
        <v>0</v>
      </c>
      <c r="AC261" s="134">
        <f>IF(ISBLANK(Governance_Clauses_by_Source!Z261),0,$G261)</f>
        <v>0</v>
      </c>
      <c r="AD261" s="134">
        <f>IF(ISBLANK(Governance_Clauses_by_Source!AA261),0,$G261)</f>
        <v>0</v>
      </c>
      <c r="AE261" s="134">
        <f>IF(ISBLANK(Governance_Clauses_by_Source!AB261),0,$G261)</f>
        <v>0</v>
      </c>
      <c r="AF261" s="134">
        <f>IF(ISBLANK(Governance_Clauses_by_Source!AC261),0,$G261)</f>
        <v>0</v>
      </c>
      <c r="AG261" s="134">
        <f>IF(ISBLANK(Governance_Clauses_by_Source!AD261),0,$G261)</f>
        <v>0</v>
      </c>
      <c r="AH261" s="134">
        <f>IF(ISBLANK(Governance_Clauses_by_Source!AE261),0,$G261)</f>
        <v>0</v>
      </c>
      <c r="AI261" s="134">
        <f>IF(ISBLANK(Governance_Clauses_by_Source!AF261),0,$G261)</f>
        <v>0</v>
      </c>
      <c r="AJ261" s="134">
        <f>IF(ISBLANK(Governance_Clauses_by_Source!AG261),0,$G261)</f>
        <v>0</v>
      </c>
      <c r="AK261" s="134">
        <f>IF(ISBLANK(Governance_Clauses_by_Source!AH261),0,$G261)</f>
        <v>0</v>
      </c>
      <c r="AL261" s="134">
        <f>IF(ISBLANK(Governance_Clauses_by_Source!AI261),0,$G261)</f>
        <v>0</v>
      </c>
      <c r="AM261" s="134">
        <f>IF(ISBLANK(Governance_Clauses_by_Source!AJ261),0,$G261)</f>
        <v>0</v>
      </c>
      <c r="AN261" s="134">
        <f>IF(ISBLANK(Governance_Clauses_by_Source!AK261),0,$G261)</f>
        <v>0</v>
      </c>
      <c r="AO261" s="134">
        <f>IF(ISBLANK(Governance_Clauses_by_Source!AL261),0,$G261)</f>
        <v>0</v>
      </c>
      <c r="AP261" s="134">
        <f>IF(ISBLANK(Governance_Clauses_by_Source!AM261),0,$G261)</f>
        <v>0</v>
      </c>
      <c r="AQ261" s="134">
        <f>IF(ISBLANK(Governance_Clauses_by_Source!AN261),0,$G261)</f>
        <v>0</v>
      </c>
      <c r="AR261" s="134">
        <f>IF(ISBLANK(Governance_Clauses_by_Source!AO261),0,$G261)</f>
        <v>0</v>
      </c>
      <c r="AS261" s="134">
        <f>IF(ISBLANK(Governance_Clauses_by_Source!AP261),0,$G261)</f>
        <v>0</v>
      </c>
      <c r="AT261" s="134">
        <f>IF(ISBLANK(Governance_Clauses_by_Source!AQ261),0,$G261)</f>
        <v>0</v>
      </c>
      <c r="AU261" s="134">
        <f>IF(ISBLANK(Governance_Clauses_by_Source!AR261),0,$G261)</f>
        <v>0</v>
      </c>
      <c r="AV261" s="134">
        <f>IF(ISBLANK(Governance_Clauses_by_Source!AS261),0,$G261)</f>
        <v>0</v>
      </c>
      <c r="AW261" s="134">
        <f>IF(ISBLANK(Governance_Clauses_by_Source!AT261),0,$G261)</f>
        <v>0</v>
      </c>
      <c r="AX261" s="134">
        <f>IF(ISBLANK(Governance_Clauses_by_Source!AU261),0,$G261)</f>
        <v>0</v>
      </c>
      <c r="AY261" s="134">
        <f>IF(ISBLANK(Governance_Clauses_by_Source!AV261),0,$G261)</f>
        <v>0</v>
      </c>
      <c r="AZ261" s="134">
        <f>IF(ISBLANK(Governance_Clauses_by_Source!AW261),0,$G261)</f>
        <v>0</v>
      </c>
      <c r="BA261" s="134">
        <f>IF(ISBLANK(Governance_Clauses_by_Source!AX261),0,$G261)</f>
        <v>0</v>
      </c>
      <c r="BB261" s="134">
        <f>IF(ISBLANK(Governance_Clauses_by_Source!AY261),0,$G261)</f>
        <v>0</v>
      </c>
      <c r="BC261" s="134">
        <f>IF(ISBLANK(Governance_Clauses_by_Source!AZ261),0,$G261)</f>
        <v>0</v>
      </c>
      <c r="BD261" s="134">
        <f>IF(ISBLANK(Governance_Clauses_by_Source!BA261),0,$G261)</f>
        <v>0</v>
      </c>
      <c r="BE261" s="134">
        <f>IF(ISBLANK(Governance_Clauses_by_Source!BB261),0,$G261)</f>
        <v>0</v>
      </c>
      <c r="BF261" s="134">
        <f>IF(ISBLANK(Governance_Clauses_by_Source!BC261),0,$G261)</f>
        <v>0</v>
      </c>
      <c r="BG261" s="134">
        <f>IF(ISBLANK(Governance_Clauses_by_Source!BD261),0,$G261)</f>
        <v>0</v>
      </c>
      <c r="BH261" s="134">
        <f>IF(ISBLANK(Governance_Clauses_by_Source!BE261),0,$G261)</f>
        <v>0</v>
      </c>
      <c r="BI261" s="134">
        <f>IF(ISBLANK(Governance_Clauses_by_Source!BF261),0,$G261)</f>
        <v>0</v>
      </c>
      <c r="BJ261" s="134">
        <f>IF(ISBLANK(Governance_Clauses_by_Source!BG261),0,$G261)</f>
        <v>0</v>
      </c>
      <c r="BK261" s="134">
        <f>IF(ISBLANK(Governance_Clauses_by_Source!BH261),0,$G261)</f>
        <v>0</v>
      </c>
      <c r="BL261" s="134">
        <f>IF(ISBLANK(Governance_Clauses_by_Source!BI261),0,$G261)</f>
        <v>0</v>
      </c>
      <c r="BM261" s="134">
        <f>IF(ISBLANK(Governance_Clauses_by_Source!BJ261),0,$G261)</f>
        <v>0</v>
      </c>
      <c r="BN261" s="134">
        <f>IF(ISBLANK(Governance_Clauses_by_Source!BK261),0,$G261)</f>
        <v>0</v>
      </c>
      <c r="BO261" s="134">
        <f>IF(ISBLANK(Governance_Clauses_by_Source!BL261),0,$G261)</f>
        <v>0</v>
      </c>
      <c r="BP261" s="134">
        <f>IF(ISBLANK(Governance_Clauses_by_Source!BM261),0,$G261)</f>
        <v>0</v>
      </c>
      <c r="BQ261" s="134">
        <f>IF(ISBLANK(Governance_Clauses_by_Source!BN261),0,$G261)</f>
        <v>0</v>
      </c>
      <c r="BR261" s="134">
        <f>IF(ISBLANK(Governance_Clauses_by_Source!BO261),0,$G261)</f>
        <v>0</v>
      </c>
      <c r="BS261" s="134">
        <f>IF(ISBLANK(Governance_Clauses_by_Source!BP261),0,$G261)</f>
        <v>0</v>
      </c>
      <c r="BT261" s="134">
        <f>IF(ISBLANK(Governance_Clauses_by_Source!BQ261),0,$G261)</f>
        <v>0</v>
      </c>
      <c r="BU261" s="134">
        <f>IF(ISBLANK(Governance_Clauses_by_Source!BR261),0,$G261)</f>
        <v>0</v>
      </c>
      <c r="BV261" s="134">
        <f>IF(ISBLANK(Governance_Clauses_by_Source!BS261),0,$G261)</f>
        <v>0</v>
      </c>
      <c r="BW261" s="134">
        <f>IF(ISBLANK(Governance_Clauses_by_Source!BT261),0,$G261)</f>
        <v>0</v>
      </c>
      <c r="BX261" s="134">
        <f>IF(ISBLANK(Governance_Clauses_by_Source!BU261),0,$G261)</f>
        <v>0</v>
      </c>
      <c r="BY261" s="134">
        <f>IF(ISBLANK(Governance_Clauses_by_Source!BV261),0,$G261)</f>
        <v>0</v>
      </c>
      <c r="BZ261" s="134">
        <f>IF(ISBLANK(Governance_Clauses_by_Source!BW261),0,$G261)</f>
        <v>0</v>
      </c>
      <c r="CA261" s="134">
        <f>IF(ISBLANK(Governance_Clauses_by_Source!BX261),0,$G261)</f>
        <v>0</v>
      </c>
      <c r="CB261" s="134">
        <f>IF(ISBLANK(Governance_Clauses_by_Source!BY261),0,$G261)</f>
        <v>0</v>
      </c>
      <c r="CC261" s="134">
        <f>IF(ISBLANK(Governance_Clauses_by_Source!BZ261),0,$G261)</f>
        <v>0</v>
      </c>
      <c r="CD261" s="134">
        <f>IF(ISBLANK(Governance_Clauses_by_Source!CA261),0,$G261)</f>
        <v>0</v>
      </c>
      <c r="CE261" s="134">
        <f>IF(ISBLANK(Governance_Clauses_by_Source!CB261),0,$G261)</f>
        <v>0</v>
      </c>
      <c r="CF261" s="134">
        <f>IF(ISBLANK(Governance_Clauses_by_Source!CC261),0,$G261)</f>
        <v>0</v>
      </c>
      <c r="CG261" s="134">
        <f>IF(ISBLANK(Governance_Clauses_by_Source!CD261),0,$G261)</f>
        <v>0</v>
      </c>
      <c r="CH261" s="134">
        <f>IF(ISBLANK(Governance_Clauses_by_Source!CE261),0,$G261)</f>
        <v>0</v>
      </c>
      <c r="CI261" s="134">
        <f>IF(ISBLANK(Governance_Clauses_by_Source!CF261),0,$G261)</f>
        <v>0</v>
      </c>
      <c r="CJ261" s="134">
        <f>IF(ISBLANK(Governance_Clauses_by_Source!CG261),0,$G261)</f>
        <v>0</v>
      </c>
      <c r="CK261" s="134">
        <f>IF(ISBLANK(Governance_Clauses_by_Source!CH261),0,$G261)</f>
        <v>0</v>
      </c>
      <c r="CL261" s="134">
        <f>IF(ISBLANK(Governance_Clauses_by_Source!CI261),0,$G261)</f>
        <v>0</v>
      </c>
      <c r="CM261" s="134">
        <f>IF(ISBLANK(Governance_Clauses_by_Source!CJ261),0,$G261)</f>
        <v>0</v>
      </c>
      <c r="CN261" s="134">
        <f>IF(ISBLANK(Governance_Clauses_by_Source!CK261),0,$G261)</f>
        <v>0</v>
      </c>
      <c r="CO261" s="134">
        <f>IF(ISBLANK(Governance_Clauses_by_Source!CL261),0,$G261)</f>
        <v>0</v>
      </c>
      <c r="CP261" s="134">
        <f>IF(ISBLANK(Governance_Clauses_by_Source!CM261),0,$G261)</f>
        <v>0</v>
      </c>
      <c r="CQ261" s="151">
        <f>IF(ISBLANK(Governance_Clauses_by_Source!CN261),0,$G261)</f>
        <v>0</v>
      </c>
    </row>
    <row r="262" spans="1:95">
      <c r="A262" s="2"/>
      <c r="B262" s="2"/>
      <c r="C262" s="2"/>
      <c r="D262" s="2"/>
      <c r="E262" s="2">
        <f t="shared" si="32"/>
        <v>0</v>
      </c>
      <c r="F262" s="2"/>
      <c r="G262" s="2"/>
      <c r="H262" s="165" t="s">
        <v>367</v>
      </c>
      <c r="I262" s="120">
        <f>IF(ISBLANK(Governance_Clauses_by_Source!F262),0,$G262)</f>
        <v>0</v>
      </c>
      <c r="J262" s="134">
        <f>IF(ISBLANK(Governance_Clauses_by_Source!G262),0,$G262)</f>
        <v>0</v>
      </c>
      <c r="K262" s="134">
        <f>IF(ISBLANK(Governance_Clauses_by_Source!H262),0,$G262)</f>
        <v>0</v>
      </c>
      <c r="L262" s="134">
        <f>IF(ISBLANK(Governance_Clauses_by_Source!I262),0,$G262)</f>
        <v>0</v>
      </c>
      <c r="M262" s="134">
        <f>IF(ISBLANK(Governance_Clauses_by_Source!J262),0,$G262)</f>
        <v>0</v>
      </c>
      <c r="N262" s="134">
        <f>IF(ISBLANK(Governance_Clauses_by_Source!K262),0,$G262)</f>
        <v>0</v>
      </c>
      <c r="O262" s="134">
        <f>IF(ISBLANK(Governance_Clauses_by_Source!L262),0,$G262)</f>
        <v>0</v>
      </c>
      <c r="P262" s="134">
        <f>IF(ISBLANK(Governance_Clauses_by_Source!M262),0,$G262)</f>
        <v>0</v>
      </c>
      <c r="Q262" s="134">
        <f>IF(ISBLANK(Governance_Clauses_by_Source!N262),0,$G262)</f>
        <v>0</v>
      </c>
      <c r="R262" s="134">
        <f>IF(ISBLANK(Governance_Clauses_by_Source!O262),0,$G262)</f>
        <v>0</v>
      </c>
      <c r="S262" s="134">
        <f>IF(ISBLANK(Governance_Clauses_by_Source!P262),0,$G262)</f>
        <v>0</v>
      </c>
      <c r="T262" s="134">
        <f>IF(ISBLANK(Governance_Clauses_by_Source!Q262),0,$G262)</f>
        <v>0</v>
      </c>
      <c r="U262" s="134">
        <f>IF(ISBLANK(Governance_Clauses_by_Source!R262),0,$G262)</f>
        <v>0</v>
      </c>
      <c r="V262" s="134">
        <f>IF(ISBLANK(Governance_Clauses_by_Source!S262),0,$G262)</f>
        <v>0</v>
      </c>
      <c r="W262" s="134">
        <f>IF(ISBLANK(Governance_Clauses_by_Source!T262),0,$G262)</f>
        <v>0</v>
      </c>
      <c r="X262" s="134">
        <f>IF(ISBLANK(Governance_Clauses_by_Source!U262),0,$G262)</f>
        <v>0</v>
      </c>
      <c r="Y262" s="134">
        <f>IF(ISBLANK(Governance_Clauses_by_Source!V262),0,$G262)</f>
        <v>0</v>
      </c>
      <c r="Z262" s="134">
        <f>IF(ISBLANK(Governance_Clauses_by_Source!W262),0,$G262)</f>
        <v>0</v>
      </c>
      <c r="AA262" s="134">
        <f>IF(ISBLANK(Governance_Clauses_by_Source!X262),0,$G262)</f>
        <v>0</v>
      </c>
      <c r="AB262" s="134">
        <f>IF(ISBLANK(Governance_Clauses_by_Source!Y262),0,$G262)</f>
        <v>0</v>
      </c>
      <c r="AC262" s="134">
        <f>IF(ISBLANK(Governance_Clauses_by_Source!Z262),0,$G262)</f>
        <v>0</v>
      </c>
      <c r="AD262" s="134">
        <f>IF(ISBLANK(Governance_Clauses_by_Source!AA262),0,$G262)</f>
        <v>0</v>
      </c>
      <c r="AE262" s="134">
        <f>IF(ISBLANK(Governance_Clauses_by_Source!AB262),0,$G262)</f>
        <v>0</v>
      </c>
      <c r="AF262" s="134">
        <f>IF(ISBLANK(Governance_Clauses_by_Source!AC262),0,$G262)</f>
        <v>0</v>
      </c>
      <c r="AG262" s="134">
        <f>IF(ISBLANK(Governance_Clauses_by_Source!AD262),0,$G262)</f>
        <v>0</v>
      </c>
      <c r="AH262" s="134">
        <f>IF(ISBLANK(Governance_Clauses_by_Source!AE262),0,$G262)</f>
        <v>0</v>
      </c>
      <c r="AI262" s="134">
        <f>IF(ISBLANK(Governance_Clauses_by_Source!AF262),0,$G262)</f>
        <v>0</v>
      </c>
      <c r="AJ262" s="134">
        <f>IF(ISBLANK(Governance_Clauses_by_Source!AG262),0,$G262)</f>
        <v>0</v>
      </c>
      <c r="AK262" s="134">
        <f>IF(ISBLANK(Governance_Clauses_by_Source!AH262),0,$G262)</f>
        <v>0</v>
      </c>
      <c r="AL262" s="134">
        <f>IF(ISBLANK(Governance_Clauses_by_Source!AI262),0,$G262)</f>
        <v>0</v>
      </c>
      <c r="AM262" s="134">
        <f>IF(ISBLANK(Governance_Clauses_by_Source!AJ262),0,$G262)</f>
        <v>0</v>
      </c>
      <c r="AN262" s="134">
        <f>IF(ISBLANK(Governance_Clauses_by_Source!AK262),0,$G262)</f>
        <v>0</v>
      </c>
      <c r="AO262" s="134">
        <f>IF(ISBLANK(Governance_Clauses_by_Source!AL262),0,$G262)</f>
        <v>0</v>
      </c>
      <c r="AP262" s="134">
        <f>IF(ISBLANK(Governance_Clauses_by_Source!AM262),0,$G262)</f>
        <v>0</v>
      </c>
      <c r="AQ262" s="134">
        <f>IF(ISBLANK(Governance_Clauses_by_Source!AN262),0,$G262)</f>
        <v>0</v>
      </c>
      <c r="AR262" s="134">
        <f>IF(ISBLANK(Governance_Clauses_by_Source!AO262),0,$G262)</f>
        <v>0</v>
      </c>
      <c r="AS262" s="134">
        <f>IF(ISBLANK(Governance_Clauses_by_Source!AP262),0,$G262)</f>
        <v>0</v>
      </c>
      <c r="AT262" s="134">
        <f>IF(ISBLANK(Governance_Clauses_by_Source!AQ262),0,$G262)</f>
        <v>0</v>
      </c>
      <c r="AU262" s="134">
        <f>IF(ISBLANK(Governance_Clauses_by_Source!AR262),0,$G262)</f>
        <v>0</v>
      </c>
      <c r="AV262" s="134">
        <f>IF(ISBLANK(Governance_Clauses_by_Source!AS262),0,$G262)</f>
        <v>0</v>
      </c>
      <c r="AW262" s="134">
        <f>IF(ISBLANK(Governance_Clauses_by_Source!AT262),0,$G262)</f>
        <v>0</v>
      </c>
      <c r="AX262" s="134">
        <f>IF(ISBLANK(Governance_Clauses_by_Source!AU262),0,$G262)</f>
        <v>0</v>
      </c>
      <c r="AY262" s="134">
        <f>IF(ISBLANK(Governance_Clauses_by_Source!AV262),0,$G262)</f>
        <v>0</v>
      </c>
      <c r="AZ262" s="134">
        <f>IF(ISBLANK(Governance_Clauses_by_Source!AW262),0,$G262)</f>
        <v>0</v>
      </c>
      <c r="BA262" s="134">
        <f>IF(ISBLANK(Governance_Clauses_by_Source!AX262),0,$G262)</f>
        <v>0</v>
      </c>
      <c r="BB262" s="134">
        <f>IF(ISBLANK(Governance_Clauses_by_Source!AY262),0,$G262)</f>
        <v>0</v>
      </c>
      <c r="BC262" s="134">
        <f>IF(ISBLANK(Governance_Clauses_by_Source!AZ262),0,$G262)</f>
        <v>0</v>
      </c>
      <c r="BD262" s="134">
        <f>IF(ISBLANK(Governance_Clauses_by_Source!BA262),0,$G262)</f>
        <v>0</v>
      </c>
      <c r="BE262" s="134">
        <f>IF(ISBLANK(Governance_Clauses_by_Source!BB262),0,$G262)</f>
        <v>0</v>
      </c>
      <c r="BF262" s="134">
        <f>IF(ISBLANK(Governance_Clauses_by_Source!BC262),0,$G262)</f>
        <v>0</v>
      </c>
      <c r="BG262" s="134">
        <f>IF(ISBLANK(Governance_Clauses_by_Source!BD262),0,$G262)</f>
        <v>0</v>
      </c>
      <c r="BH262" s="134">
        <f>IF(ISBLANK(Governance_Clauses_by_Source!BE262),0,$G262)</f>
        <v>0</v>
      </c>
      <c r="BI262" s="134">
        <f>IF(ISBLANK(Governance_Clauses_by_Source!BF262),0,$G262)</f>
        <v>0</v>
      </c>
      <c r="BJ262" s="134">
        <f>IF(ISBLANK(Governance_Clauses_by_Source!BG262),0,$G262)</f>
        <v>0</v>
      </c>
      <c r="BK262" s="134">
        <f>IF(ISBLANK(Governance_Clauses_by_Source!BH262),0,$G262)</f>
        <v>0</v>
      </c>
      <c r="BL262" s="134">
        <f>IF(ISBLANK(Governance_Clauses_by_Source!BI262),0,$G262)</f>
        <v>0</v>
      </c>
      <c r="BM262" s="134">
        <f>IF(ISBLANK(Governance_Clauses_by_Source!BJ262),0,$G262)</f>
        <v>0</v>
      </c>
      <c r="BN262" s="134">
        <f>IF(ISBLANK(Governance_Clauses_by_Source!BK262),0,$G262)</f>
        <v>0</v>
      </c>
      <c r="BO262" s="134">
        <f>IF(ISBLANK(Governance_Clauses_by_Source!BL262),0,$G262)</f>
        <v>0</v>
      </c>
      <c r="BP262" s="134">
        <f>IF(ISBLANK(Governance_Clauses_by_Source!BM262),0,$G262)</f>
        <v>0</v>
      </c>
      <c r="BQ262" s="134">
        <f>IF(ISBLANK(Governance_Clauses_by_Source!BN262),0,$G262)</f>
        <v>0</v>
      </c>
      <c r="BR262" s="134">
        <f>IF(ISBLANK(Governance_Clauses_by_Source!BO262),0,$G262)</f>
        <v>0</v>
      </c>
      <c r="BS262" s="134">
        <f>IF(ISBLANK(Governance_Clauses_by_Source!BP262),0,$G262)</f>
        <v>0</v>
      </c>
      <c r="BT262" s="134">
        <f>IF(ISBLANK(Governance_Clauses_by_Source!BQ262),0,$G262)</f>
        <v>0</v>
      </c>
      <c r="BU262" s="134">
        <f>IF(ISBLANK(Governance_Clauses_by_Source!BR262),0,$G262)</f>
        <v>0</v>
      </c>
      <c r="BV262" s="134">
        <f>IF(ISBLANK(Governance_Clauses_by_Source!BS262),0,$G262)</f>
        <v>0</v>
      </c>
      <c r="BW262" s="134">
        <f>IF(ISBLANK(Governance_Clauses_by_Source!BT262),0,$G262)</f>
        <v>0</v>
      </c>
      <c r="BX262" s="134">
        <f>IF(ISBLANK(Governance_Clauses_by_Source!BU262),0,$G262)</f>
        <v>0</v>
      </c>
      <c r="BY262" s="134">
        <f>IF(ISBLANK(Governance_Clauses_by_Source!BV262),0,$G262)</f>
        <v>0</v>
      </c>
      <c r="BZ262" s="134">
        <f>IF(ISBLANK(Governance_Clauses_by_Source!BW262),0,$G262)</f>
        <v>0</v>
      </c>
      <c r="CA262" s="134">
        <f>IF(ISBLANK(Governance_Clauses_by_Source!BX262),0,$G262)</f>
        <v>0</v>
      </c>
      <c r="CB262" s="134">
        <f>IF(ISBLANK(Governance_Clauses_by_Source!BY262),0,$G262)</f>
        <v>0</v>
      </c>
      <c r="CC262" s="134">
        <f>IF(ISBLANK(Governance_Clauses_by_Source!BZ262),0,$G262)</f>
        <v>0</v>
      </c>
      <c r="CD262" s="134">
        <f>IF(ISBLANK(Governance_Clauses_by_Source!CA262),0,$G262)</f>
        <v>0</v>
      </c>
      <c r="CE262" s="134">
        <f>IF(ISBLANK(Governance_Clauses_by_Source!CB262),0,$G262)</f>
        <v>0</v>
      </c>
      <c r="CF262" s="134">
        <f>IF(ISBLANK(Governance_Clauses_by_Source!CC262),0,$G262)</f>
        <v>0</v>
      </c>
      <c r="CG262" s="134">
        <f>IF(ISBLANK(Governance_Clauses_by_Source!CD262),0,$G262)</f>
        <v>0</v>
      </c>
      <c r="CH262" s="134">
        <f>IF(ISBLANK(Governance_Clauses_by_Source!CE262),0,$G262)</f>
        <v>0</v>
      </c>
      <c r="CI262" s="134">
        <f>IF(ISBLANK(Governance_Clauses_by_Source!CF262),0,$G262)</f>
        <v>0</v>
      </c>
      <c r="CJ262" s="134">
        <f>IF(ISBLANK(Governance_Clauses_by_Source!CG262),0,$G262)</f>
        <v>0</v>
      </c>
      <c r="CK262" s="134">
        <f>IF(ISBLANK(Governance_Clauses_by_Source!CH262),0,$G262)</f>
        <v>0</v>
      </c>
      <c r="CL262" s="134">
        <f>IF(ISBLANK(Governance_Clauses_by_Source!CI262),0,$G262)</f>
        <v>0</v>
      </c>
      <c r="CM262" s="134">
        <f>IF(ISBLANK(Governance_Clauses_by_Source!CJ262),0,$G262)</f>
        <v>0</v>
      </c>
      <c r="CN262" s="134">
        <f>IF(ISBLANK(Governance_Clauses_by_Source!CK262),0,$G262)</f>
        <v>0</v>
      </c>
      <c r="CO262" s="134">
        <f>IF(ISBLANK(Governance_Clauses_by_Source!CL262),0,$G262)</f>
        <v>0</v>
      </c>
      <c r="CP262" s="134">
        <f>IF(ISBLANK(Governance_Clauses_by_Source!CM262),0,$G262)</f>
        <v>0</v>
      </c>
      <c r="CQ262" s="151">
        <f>IF(ISBLANK(Governance_Clauses_by_Source!CN262),0,$G262)</f>
        <v>0</v>
      </c>
    </row>
    <row r="263" spans="1:95">
      <c r="A263" s="2"/>
      <c r="B263" s="2"/>
      <c r="C263" s="2"/>
      <c r="D263" s="2"/>
      <c r="E263" s="2">
        <f t="shared" si="32"/>
        <v>0</v>
      </c>
      <c r="F263" s="2"/>
      <c r="G263" s="2"/>
      <c r="H263" s="165" t="s">
        <v>367</v>
      </c>
      <c r="I263" s="120">
        <f>IF(ISBLANK(Governance_Clauses_by_Source!F263),0,$G263)</f>
        <v>0</v>
      </c>
      <c r="J263" s="134">
        <f>IF(ISBLANK(Governance_Clauses_by_Source!G263),0,$G263)</f>
        <v>0</v>
      </c>
      <c r="K263" s="134">
        <f>IF(ISBLANK(Governance_Clauses_by_Source!H263),0,$G263)</f>
        <v>0</v>
      </c>
      <c r="L263" s="134">
        <f>IF(ISBLANK(Governance_Clauses_by_Source!I263),0,$G263)</f>
        <v>0</v>
      </c>
      <c r="M263" s="134">
        <f>IF(ISBLANK(Governance_Clauses_by_Source!J263),0,$G263)</f>
        <v>0</v>
      </c>
      <c r="N263" s="134">
        <f>IF(ISBLANK(Governance_Clauses_by_Source!K263),0,$G263)</f>
        <v>0</v>
      </c>
      <c r="O263" s="134">
        <f>IF(ISBLANK(Governance_Clauses_by_Source!L263),0,$G263)</f>
        <v>0</v>
      </c>
      <c r="P263" s="134">
        <f>IF(ISBLANK(Governance_Clauses_by_Source!M263),0,$G263)</f>
        <v>0</v>
      </c>
      <c r="Q263" s="134">
        <f>IF(ISBLANK(Governance_Clauses_by_Source!N263),0,$G263)</f>
        <v>0</v>
      </c>
      <c r="R263" s="134">
        <f>IF(ISBLANK(Governance_Clauses_by_Source!O263),0,$G263)</f>
        <v>0</v>
      </c>
      <c r="S263" s="134">
        <f>IF(ISBLANK(Governance_Clauses_by_Source!P263),0,$G263)</f>
        <v>0</v>
      </c>
      <c r="T263" s="134">
        <f>IF(ISBLANK(Governance_Clauses_by_Source!Q263),0,$G263)</f>
        <v>0</v>
      </c>
      <c r="U263" s="134">
        <f>IF(ISBLANK(Governance_Clauses_by_Source!R263),0,$G263)</f>
        <v>0</v>
      </c>
      <c r="V263" s="134">
        <f>IF(ISBLANK(Governance_Clauses_by_Source!S263),0,$G263)</f>
        <v>0</v>
      </c>
      <c r="W263" s="134">
        <f>IF(ISBLANK(Governance_Clauses_by_Source!T263),0,$G263)</f>
        <v>0</v>
      </c>
      <c r="X263" s="134">
        <f>IF(ISBLANK(Governance_Clauses_by_Source!U263),0,$G263)</f>
        <v>0</v>
      </c>
      <c r="Y263" s="134">
        <f>IF(ISBLANK(Governance_Clauses_by_Source!V263),0,$G263)</f>
        <v>0</v>
      </c>
      <c r="Z263" s="134">
        <f>IF(ISBLANK(Governance_Clauses_by_Source!W263),0,$G263)</f>
        <v>0</v>
      </c>
      <c r="AA263" s="134">
        <f>IF(ISBLANK(Governance_Clauses_by_Source!X263),0,$G263)</f>
        <v>0</v>
      </c>
      <c r="AB263" s="134">
        <f>IF(ISBLANK(Governance_Clauses_by_Source!Y263),0,$G263)</f>
        <v>0</v>
      </c>
      <c r="AC263" s="134">
        <f>IF(ISBLANK(Governance_Clauses_by_Source!Z263),0,$G263)</f>
        <v>0</v>
      </c>
      <c r="AD263" s="134">
        <f>IF(ISBLANK(Governance_Clauses_by_Source!AA263),0,$G263)</f>
        <v>0</v>
      </c>
      <c r="AE263" s="134">
        <f>IF(ISBLANK(Governance_Clauses_by_Source!AB263),0,$G263)</f>
        <v>0</v>
      </c>
      <c r="AF263" s="134">
        <f>IF(ISBLANK(Governance_Clauses_by_Source!AC263),0,$G263)</f>
        <v>0</v>
      </c>
      <c r="AG263" s="134">
        <f>IF(ISBLANK(Governance_Clauses_by_Source!AD263),0,$G263)</f>
        <v>0</v>
      </c>
      <c r="AH263" s="134">
        <f>IF(ISBLANK(Governance_Clauses_by_Source!AE263),0,$G263)</f>
        <v>0</v>
      </c>
      <c r="AI263" s="134">
        <f>IF(ISBLANK(Governance_Clauses_by_Source!AF263),0,$G263)</f>
        <v>0</v>
      </c>
      <c r="AJ263" s="134">
        <f>IF(ISBLANK(Governance_Clauses_by_Source!AG263),0,$G263)</f>
        <v>0</v>
      </c>
      <c r="AK263" s="134">
        <f>IF(ISBLANK(Governance_Clauses_by_Source!AH263),0,$G263)</f>
        <v>0</v>
      </c>
      <c r="AL263" s="134">
        <f>IF(ISBLANK(Governance_Clauses_by_Source!AI263),0,$G263)</f>
        <v>0</v>
      </c>
      <c r="AM263" s="134">
        <f>IF(ISBLANK(Governance_Clauses_by_Source!AJ263),0,$G263)</f>
        <v>0</v>
      </c>
      <c r="AN263" s="134">
        <f>IF(ISBLANK(Governance_Clauses_by_Source!AK263),0,$G263)</f>
        <v>0</v>
      </c>
      <c r="AO263" s="134">
        <f>IF(ISBLANK(Governance_Clauses_by_Source!AL263),0,$G263)</f>
        <v>0</v>
      </c>
      <c r="AP263" s="134">
        <f>IF(ISBLANK(Governance_Clauses_by_Source!AM263),0,$G263)</f>
        <v>0</v>
      </c>
      <c r="AQ263" s="134">
        <f>IF(ISBLANK(Governance_Clauses_by_Source!AN263),0,$G263)</f>
        <v>0</v>
      </c>
      <c r="AR263" s="134">
        <f>IF(ISBLANK(Governance_Clauses_by_Source!AO263),0,$G263)</f>
        <v>0</v>
      </c>
      <c r="AS263" s="134">
        <f>IF(ISBLANK(Governance_Clauses_by_Source!AP263),0,$G263)</f>
        <v>0</v>
      </c>
      <c r="AT263" s="134">
        <f>IF(ISBLANK(Governance_Clauses_by_Source!AQ263),0,$G263)</f>
        <v>0</v>
      </c>
      <c r="AU263" s="134">
        <f>IF(ISBLANK(Governance_Clauses_by_Source!AR263),0,$G263)</f>
        <v>0</v>
      </c>
      <c r="AV263" s="134">
        <f>IF(ISBLANK(Governance_Clauses_by_Source!AS263),0,$G263)</f>
        <v>0</v>
      </c>
      <c r="AW263" s="134">
        <f>IF(ISBLANK(Governance_Clauses_by_Source!AT263),0,$G263)</f>
        <v>0</v>
      </c>
      <c r="AX263" s="134">
        <f>IF(ISBLANK(Governance_Clauses_by_Source!AU263),0,$G263)</f>
        <v>0</v>
      </c>
      <c r="AY263" s="134">
        <f>IF(ISBLANK(Governance_Clauses_by_Source!AV263),0,$G263)</f>
        <v>0</v>
      </c>
      <c r="AZ263" s="134">
        <f>IF(ISBLANK(Governance_Clauses_by_Source!AW263),0,$G263)</f>
        <v>0</v>
      </c>
      <c r="BA263" s="134">
        <f>IF(ISBLANK(Governance_Clauses_by_Source!AX263),0,$G263)</f>
        <v>0</v>
      </c>
      <c r="BB263" s="134">
        <f>IF(ISBLANK(Governance_Clauses_by_Source!AY263),0,$G263)</f>
        <v>0</v>
      </c>
      <c r="BC263" s="134">
        <f>IF(ISBLANK(Governance_Clauses_by_Source!AZ263),0,$G263)</f>
        <v>0</v>
      </c>
      <c r="BD263" s="134">
        <f>IF(ISBLANK(Governance_Clauses_by_Source!BA263),0,$G263)</f>
        <v>0</v>
      </c>
      <c r="BE263" s="134">
        <f>IF(ISBLANK(Governance_Clauses_by_Source!BB263),0,$G263)</f>
        <v>0</v>
      </c>
      <c r="BF263" s="134">
        <f>IF(ISBLANK(Governance_Clauses_by_Source!BC263),0,$G263)</f>
        <v>0</v>
      </c>
      <c r="BG263" s="134">
        <f>IF(ISBLANK(Governance_Clauses_by_Source!BD263),0,$G263)</f>
        <v>0</v>
      </c>
      <c r="BH263" s="134">
        <f>IF(ISBLANK(Governance_Clauses_by_Source!BE263),0,$G263)</f>
        <v>0</v>
      </c>
      <c r="BI263" s="134">
        <f>IF(ISBLANK(Governance_Clauses_by_Source!BF263),0,$G263)</f>
        <v>0</v>
      </c>
      <c r="BJ263" s="134">
        <f>IF(ISBLANK(Governance_Clauses_by_Source!BG263),0,$G263)</f>
        <v>0</v>
      </c>
      <c r="BK263" s="134">
        <f>IF(ISBLANK(Governance_Clauses_by_Source!BH263),0,$G263)</f>
        <v>0</v>
      </c>
      <c r="BL263" s="134">
        <f>IF(ISBLANK(Governance_Clauses_by_Source!BI263),0,$G263)</f>
        <v>0</v>
      </c>
      <c r="BM263" s="134">
        <f>IF(ISBLANK(Governance_Clauses_by_Source!BJ263),0,$G263)</f>
        <v>0</v>
      </c>
      <c r="BN263" s="134">
        <f>IF(ISBLANK(Governance_Clauses_by_Source!BK263),0,$G263)</f>
        <v>0</v>
      </c>
      <c r="BO263" s="134">
        <f>IF(ISBLANK(Governance_Clauses_by_Source!BL263),0,$G263)</f>
        <v>0</v>
      </c>
      <c r="BP263" s="134">
        <f>IF(ISBLANK(Governance_Clauses_by_Source!BM263),0,$G263)</f>
        <v>0</v>
      </c>
      <c r="BQ263" s="134">
        <f>IF(ISBLANK(Governance_Clauses_by_Source!BN263),0,$G263)</f>
        <v>0</v>
      </c>
      <c r="BR263" s="134">
        <f>IF(ISBLANK(Governance_Clauses_by_Source!BO263),0,$G263)</f>
        <v>0</v>
      </c>
      <c r="BS263" s="134">
        <f>IF(ISBLANK(Governance_Clauses_by_Source!BP263),0,$G263)</f>
        <v>0</v>
      </c>
      <c r="BT263" s="134">
        <f>IF(ISBLANK(Governance_Clauses_by_Source!BQ263),0,$G263)</f>
        <v>0</v>
      </c>
      <c r="BU263" s="134">
        <f>IF(ISBLANK(Governance_Clauses_by_Source!BR263),0,$G263)</f>
        <v>0</v>
      </c>
      <c r="BV263" s="134">
        <f>IF(ISBLANK(Governance_Clauses_by_Source!BS263),0,$G263)</f>
        <v>0</v>
      </c>
      <c r="BW263" s="134">
        <f>IF(ISBLANK(Governance_Clauses_by_Source!BT263),0,$G263)</f>
        <v>0</v>
      </c>
      <c r="BX263" s="134">
        <f>IF(ISBLANK(Governance_Clauses_by_Source!BU263),0,$G263)</f>
        <v>0</v>
      </c>
      <c r="BY263" s="134">
        <f>IF(ISBLANK(Governance_Clauses_by_Source!BV263),0,$G263)</f>
        <v>0</v>
      </c>
      <c r="BZ263" s="134">
        <f>IF(ISBLANK(Governance_Clauses_by_Source!BW263),0,$G263)</f>
        <v>0</v>
      </c>
      <c r="CA263" s="134">
        <f>IF(ISBLANK(Governance_Clauses_by_Source!BX263),0,$G263)</f>
        <v>0</v>
      </c>
      <c r="CB263" s="134">
        <f>IF(ISBLANK(Governance_Clauses_by_Source!BY263),0,$G263)</f>
        <v>0</v>
      </c>
      <c r="CC263" s="134">
        <f>IF(ISBLANK(Governance_Clauses_by_Source!BZ263),0,$G263)</f>
        <v>0</v>
      </c>
      <c r="CD263" s="134">
        <f>IF(ISBLANK(Governance_Clauses_by_Source!CA263),0,$G263)</f>
        <v>0</v>
      </c>
      <c r="CE263" s="134">
        <f>IF(ISBLANK(Governance_Clauses_by_Source!CB263),0,$G263)</f>
        <v>0</v>
      </c>
      <c r="CF263" s="134">
        <f>IF(ISBLANK(Governance_Clauses_by_Source!CC263),0,$G263)</f>
        <v>0</v>
      </c>
      <c r="CG263" s="134">
        <f>IF(ISBLANK(Governance_Clauses_by_Source!CD263),0,$G263)</f>
        <v>0</v>
      </c>
      <c r="CH263" s="134">
        <f>IF(ISBLANK(Governance_Clauses_by_Source!CE263),0,$G263)</f>
        <v>0</v>
      </c>
      <c r="CI263" s="134">
        <f>IF(ISBLANK(Governance_Clauses_by_Source!CF263),0,$G263)</f>
        <v>0</v>
      </c>
      <c r="CJ263" s="134">
        <f>IF(ISBLANK(Governance_Clauses_by_Source!CG263),0,$G263)</f>
        <v>0</v>
      </c>
      <c r="CK263" s="134">
        <f>IF(ISBLANK(Governance_Clauses_by_Source!CH263),0,$G263)</f>
        <v>0</v>
      </c>
      <c r="CL263" s="134">
        <f>IF(ISBLANK(Governance_Clauses_by_Source!CI263),0,$G263)</f>
        <v>0</v>
      </c>
      <c r="CM263" s="134">
        <f>IF(ISBLANK(Governance_Clauses_by_Source!CJ263),0,$G263)</f>
        <v>0</v>
      </c>
      <c r="CN263" s="134">
        <f>IF(ISBLANK(Governance_Clauses_by_Source!CK263),0,$G263)</f>
        <v>0</v>
      </c>
      <c r="CO263" s="134">
        <f>IF(ISBLANK(Governance_Clauses_by_Source!CL263),0,$G263)</f>
        <v>0</v>
      </c>
      <c r="CP263" s="134">
        <f>IF(ISBLANK(Governance_Clauses_by_Source!CM263),0,$G263)</f>
        <v>0</v>
      </c>
      <c r="CQ263" s="151">
        <f>IF(ISBLANK(Governance_Clauses_by_Source!CN263),0,$G263)</f>
        <v>0</v>
      </c>
    </row>
    <row r="264" spans="1:95">
      <c r="A264" s="2"/>
      <c r="B264" s="2"/>
      <c r="C264" s="2"/>
      <c r="D264" s="2"/>
      <c r="E264" s="2">
        <f t="shared" si="32"/>
        <v>0</v>
      </c>
      <c r="F264" s="2"/>
      <c r="G264" s="2"/>
      <c r="H264" s="165" t="s">
        <v>367</v>
      </c>
      <c r="I264" s="120">
        <f>IF(ISBLANK(Governance_Clauses_by_Source!F264),0,$G264)</f>
        <v>0</v>
      </c>
      <c r="J264" s="134">
        <f>IF(ISBLANK(Governance_Clauses_by_Source!G264),0,$G264)</f>
        <v>0</v>
      </c>
      <c r="K264" s="134">
        <f>IF(ISBLANK(Governance_Clauses_by_Source!H264),0,$G264)</f>
        <v>0</v>
      </c>
      <c r="L264" s="134">
        <f>IF(ISBLANK(Governance_Clauses_by_Source!I264),0,$G264)</f>
        <v>0</v>
      </c>
      <c r="M264" s="134">
        <f>IF(ISBLANK(Governance_Clauses_by_Source!J264),0,$G264)</f>
        <v>0</v>
      </c>
      <c r="N264" s="134">
        <f>IF(ISBLANK(Governance_Clauses_by_Source!K264),0,$G264)</f>
        <v>0</v>
      </c>
      <c r="O264" s="134">
        <f>IF(ISBLANK(Governance_Clauses_by_Source!L264),0,$G264)</f>
        <v>0</v>
      </c>
      <c r="P264" s="134">
        <f>IF(ISBLANK(Governance_Clauses_by_Source!M264),0,$G264)</f>
        <v>0</v>
      </c>
      <c r="Q264" s="134">
        <f>IF(ISBLANK(Governance_Clauses_by_Source!N264),0,$G264)</f>
        <v>0</v>
      </c>
      <c r="R264" s="134">
        <f>IF(ISBLANK(Governance_Clauses_by_Source!O264),0,$G264)</f>
        <v>0</v>
      </c>
      <c r="S264" s="134">
        <f>IF(ISBLANK(Governance_Clauses_by_Source!P264),0,$G264)</f>
        <v>0</v>
      </c>
      <c r="T264" s="134">
        <f>IF(ISBLANK(Governance_Clauses_by_Source!Q264),0,$G264)</f>
        <v>0</v>
      </c>
      <c r="U264" s="134">
        <f>IF(ISBLANK(Governance_Clauses_by_Source!R264),0,$G264)</f>
        <v>0</v>
      </c>
      <c r="V264" s="134">
        <f>IF(ISBLANK(Governance_Clauses_by_Source!S264),0,$G264)</f>
        <v>0</v>
      </c>
      <c r="W264" s="134">
        <f>IF(ISBLANK(Governance_Clauses_by_Source!T264),0,$G264)</f>
        <v>0</v>
      </c>
      <c r="X264" s="134">
        <f>IF(ISBLANK(Governance_Clauses_by_Source!U264),0,$G264)</f>
        <v>0</v>
      </c>
      <c r="Y264" s="134">
        <f>IF(ISBLANK(Governance_Clauses_by_Source!V264),0,$G264)</f>
        <v>0</v>
      </c>
      <c r="Z264" s="134">
        <f>IF(ISBLANK(Governance_Clauses_by_Source!W264),0,$G264)</f>
        <v>0</v>
      </c>
      <c r="AA264" s="134">
        <f>IF(ISBLANK(Governance_Clauses_by_Source!X264),0,$G264)</f>
        <v>0</v>
      </c>
      <c r="AB264" s="134">
        <f>IF(ISBLANK(Governance_Clauses_by_Source!Y264),0,$G264)</f>
        <v>0</v>
      </c>
      <c r="AC264" s="134">
        <f>IF(ISBLANK(Governance_Clauses_by_Source!Z264),0,$G264)</f>
        <v>0</v>
      </c>
      <c r="AD264" s="134">
        <f>IF(ISBLANK(Governance_Clauses_by_Source!AA264),0,$G264)</f>
        <v>0</v>
      </c>
      <c r="AE264" s="134">
        <f>IF(ISBLANK(Governance_Clauses_by_Source!AB264),0,$G264)</f>
        <v>0</v>
      </c>
      <c r="AF264" s="134">
        <f>IF(ISBLANK(Governance_Clauses_by_Source!AC264),0,$G264)</f>
        <v>0</v>
      </c>
      <c r="AG264" s="134">
        <f>IF(ISBLANK(Governance_Clauses_by_Source!AD264),0,$G264)</f>
        <v>0</v>
      </c>
      <c r="AH264" s="134">
        <f>IF(ISBLANK(Governance_Clauses_by_Source!AE264),0,$G264)</f>
        <v>0</v>
      </c>
      <c r="AI264" s="134">
        <f>IF(ISBLANK(Governance_Clauses_by_Source!AF264),0,$G264)</f>
        <v>0</v>
      </c>
      <c r="AJ264" s="134">
        <f>IF(ISBLANK(Governance_Clauses_by_Source!AG264),0,$G264)</f>
        <v>0</v>
      </c>
      <c r="AK264" s="134">
        <f>IF(ISBLANK(Governance_Clauses_by_Source!AH264),0,$G264)</f>
        <v>0</v>
      </c>
      <c r="AL264" s="134">
        <f>IF(ISBLANK(Governance_Clauses_by_Source!AI264),0,$G264)</f>
        <v>0</v>
      </c>
      <c r="AM264" s="134">
        <f>IF(ISBLANK(Governance_Clauses_by_Source!AJ264),0,$G264)</f>
        <v>0</v>
      </c>
      <c r="AN264" s="134">
        <f>IF(ISBLANK(Governance_Clauses_by_Source!AK264),0,$G264)</f>
        <v>0</v>
      </c>
      <c r="AO264" s="134">
        <f>IF(ISBLANK(Governance_Clauses_by_Source!AL264),0,$G264)</f>
        <v>0</v>
      </c>
      <c r="AP264" s="134">
        <f>IF(ISBLANK(Governance_Clauses_by_Source!AM264),0,$G264)</f>
        <v>0</v>
      </c>
      <c r="AQ264" s="134">
        <f>IF(ISBLANK(Governance_Clauses_by_Source!AN264),0,$G264)</f>
        <v>0</v>
      </c>
      <c r="AR264" s="134">
        <f>IF(ISBLANK(Governance_Clauses_by_Source!AO264),0,$G264)</f>
        <v>0</v>
      </c>
      <c r="AS264" s="134">
        <f>IF(ISBLANK(Governance_Clauses_by_Source!AP264),0,$G264)</f>
        <v>0</v>
      </c>
      <c r="AT264" s="134">
        <f>IF(ISBLANK(Governance_Clauses_by_Source!AQ264),0,$G264)</f>
        <v>0</v>
      </c>
      <c r="AU264" s="134">
        <f>IF(ISBLANK(Governance_Clauses_by_Source!AR264),0,$G264)</f>
        <v>0</v>
      </c>
      <c r="AV264" s="134">
        <f>IF(ISBLANK(Governance_Clauses_by_Source!AS264),0,$G264)</f>
        <v>0</v>
      </c>
      <c r="AW264" s="134">
        <f>IF(ISBLANK(Governance_Clauses_by_Source!AT264),0,$G264)</f>
        <v>0</v>
      </c>
      <c r="AX264" s="134">
        <f>IF(ISBLANK(Governance_Clauses_by_Source!AU264),0,$G264)</f>
        <v>0</v>
      </c>
      <c r="AY264" s="134">
        <f>IF(ISBLANK(Governance_Clauses_by_Source!AV264),0,$G264)</f>
        <v>0</v>
      </c>
      <c r="AZ264" s="134">
        <f>IF(ISBLANK(Governance_Clauses_by_Source!AW264),0,$G264)</f>
        <v>0</v>
      </c>
      <c r="BA264" s="134">
        <f>IF(ISBLANK(Governance_Clauses_by_Source!AX264),0,$G264)</f>
        <v>0</v>
      </c>
      <c r="BB264" s="134">
        <f>IF(ISBLANK(Governance_Clauses_by_Source!AY264),0,$G264)</f>
        <v>0</v>
      </c>
      <c r="BC264" s="134">
        <f>IF(ISBLANK(Governance_Clauses_by_Source!AZ264),0,$G264)</f>
        <v>0</v>
      </c>
      <c r="BD264" s="134">
        <f>IF(ISBLANK(Governance_Clauses_by_Source!BA264),0,$G264)</f>
        <v>0</v>
      </c>
      <c r="BE264" s="134">
        <f>IF(ISBLANK(Governance_Clauses_by_Source!BB264),0,$G264)</f>
        <v>0</v>
      </c>
      <c r="BF264" s="134">
        <f>IF(ISBLANK(Governance_Clauses_by_Source!BC264),0,$G264)</f>
        <v>0</v>
      </c>
      <c r="BG264" s="134">
        <f>IF(ISBLANK(Governance_Clauses_by_Source!BD264),0,$G264)</f>
        <v>0</v>
      </c>
      <c r="BH264" s="134">
        <f>IF(ISBLANK(Governance_Clauses_by_Source!BE264),0,$G264)</f>
        <v>0</v>
      </c>
      <c r="BI264" s="134">
        <f>IF(ISBLANK(Governance_Clauses_by_Source!BF264),0,$G264)</f>
        <v>0</v>
      </c>
      <c r="BJ264" s="134">
        <f>IF(ISBLANK(Governance_Clauses_by_Source!BG264),0,$G264)</f>
        <v>0</v>
      </c>
      <c r="BK264" s="134">
        <f>IF(ISBLANK(Governance_Clauses_by_Source!BH264),0,$G264)</f>
        <v>0</v>
      </c>
      <c r="BL264" s="134">
        <f>IF(ISBLANK(Governance_Clauses_by_Source!BI264),0,$G264)</f>
        <v>0</v>
      </c>
      <c r="BM264" s="134">
        <f>IF(ISBLANK(Governance_Clauses_by_Source!BJ264),0,$G264)</f>
        <v>0</v>
      </c>
      <c r="BN264" s="134">
        <f>IF(ISBLANK(Governance_Clauses_by_Source!BK264),0,$G264)</f>
        <v>0</v>
      </c>
      <c r="BO264" s="134">
        <f>IF(ISBLANK(Governance_Clauses_by_Source!BL264),0,$G264)</f>
        <v>0</v>
      </c>
      <c r="BP264" s="134">
        <f>IF(ISBLANK(Governance_Clauses_by_Source!BM264),0,$G264)</f>
        <v>0</v>
      </c>
      <c r="BQ264" s="134">
        <f>IF(ISBLANK(Governance_Clauses_by_Source!BN264),0,$G264)</f>
        <v>0</v>
      </c>
      <c r="BR264" s="134">
        <f>IF(ISBLANK(Governance_Clauses_by_Source!BO264),0,$G264)</f>
        <v>0</v>
      </c>
      <c r="BS264" s="134">
        <f>IF(ISBLANK(Governance_Clauses_by_Source!BP264),0,$G264)</f>
        <v>0</v>
      </c>
      <c r="BT264" s="134">
        <f>IF(ISBLANK(Governance_Clauses_by_Source!BQ264),0,$G264)</f>
        <v>0</v>
      </c>
      <c r="BU264" s="134">
        <f>IF(ISBLANK(Governance_Clauses_by_Source!BR264),0,$G264)</f>
        <v>0</v>
      </c>
      <c r="BV264" s="134">
        <f>IF(ISBLANK(Governance_Clauses_by_Source!BS264),0,$G264)</f>
        <v>0</v>
      </c>
      <c r="BW264" s="134">
        <f>IF(ISBLANK(Governance_Clauses_by_Source!BT264),0,$G264)</f>
        <v>0</v>
      </c>
      <c r="BX264" s="134">
        <f>IF(ISBLANK(Governance_Clauses_by_Source!BU264),0,$G264)</f>
        <v>0</v>
      </c>
      <c r="BY264" s="134">
        <f>IF(ISBLANK(Governance_Clauses_by_Source!BV264),0,$G264)</f>
        <v>0</v>
      </c>
      <c r="BZ264" s="134">
        <f>IF(ISBLANK(Governance_Clauses_by_Source!BW264),0,$G264)</f>
        <v>0</v>
      </c>
      <c r="CA264" s="134">
        <f>IF(ISBLANK(Governance_Clauses_by_Source!BX264),0,$G264)</f>
        <v>0</v>
      </c>
      <c r="CB264" s="134">
        <f>IF(ISBLANK(Governance_Clauses_by_Source!BY264),0,$G264)</f>
        <v>0</v>
      </c>
      <c r="CC264" s="134">
        <f>IF(ISBLANK(Governance_Clauses_by_Source!BZ264),0,$G264)</f>
        <v>0</v>
      </c>
      <c r="CD264" s="134">
        <f>IF(ISBLANK(Governance_Clauses_by_Source!CA264),0,$G264)</f>
        <v>0</v>
      </c>
      <c r="CE264" s="134">
        <f>IF(ISBLANK(Governance_Clauses_by_Source!CB264),0,$G264)</f>
        <v>0</v>
      </c>
      <c r="CF264" s="134">
        <f>IF(ISBLANK(Governance_Clauses_by_Source!CC264),0,$G264)</f>
        <v>0</v>
      </c>
      <c r="CG264" s="134">
        <f>IF(ISBLANK(Governance_Clauses_by_Source!CD264),0,$G264)</f>
        <v>0</v>
      </c>
      <c r="CH264" s="134">
        <f>IF(ISBLANK(Governance_Clauses_by_Source!CE264),0,$G264)</f>
        <v>0</v>
      </c>
      <c r="CI264" s="134">
        <f>IF(ISBLANK(Governance_Clauses_by_Source!CF264),0,$G264)</f>
        <v>0</v>
      </c>
      <c r="CJ264" s="134">
        <f>IF(ISBLANK(Governance_Clauses_by_Source!CG264),0,$G264)</f>
        <v>0</v>
      </c>
      <c r="CK264" s="134">
        <f>IF(ISBLANK(Governance_Clauses_by_Source!CH264),0,$G264)</f>
        <v>0</v>
      </c>
      <c r="CL264" s="134">
        <f>IF(ISBLANK(Governance_Clauses_by_Source!CI264),0,$G264)</f>
        <v>0</v>
      </c>
      <c r="CM264" s="134">
        <f>IF(ISBLANK(Governance_Clauses_by_Source!CJ264),0,$G264)</f>
        <v>0</v>
      </c>
      <c r="CN264" s="134">
        <f>IF(ISBLANK(Governance_Clauses_by_Source!CK264),0,$G264)</f>
        <v>0</v>
      </c>
      <c r="CO264" s="134">
        <f>IF(ISBLANK(Governance_Clauses_by_Source!CL264),0,$G264)</f>
        <v>0</v>
      </c>
      <c r="CP264" s="134">
        <f>IF(ISBLANK(Governance_Clauses_by_Source!CM264),0,$G264)</f>
        <v>0</v>
      </c>
      <c r="CQ264" s="151">
        <f>IF(ISBLANK(Governance_Clauses_by_Source!CN264),0,$G264)</f>
        <v>0</v>
      </c>
    </row>
    <row r="265" spans="1:95">
      <c r="A265" s="2"/>
      <c r="B265" s="2"/>
      <c r="C265" s="2"/>
      <c r="D265" s="2"/>
      <c r="E265" s="2">
        <f t="shared" si="32"/>
        <v>0</v>
      </c>
      <c r="F265" s="2"/>
      <c r="G265" s="2"/>
      <c r="H265" s="165" t="s">
        <v>367</v>
      </c>
      <c r="I265" s="120">
        <f>IF(ISBLANK(Governance_Clauses_by_Source!F265),0,$G265)</f>
        <v>0</v>
      </c>
      <c r="J265" s="134">
        <f>IF(ISBLANK(Governance_Clauses_by_Source!G265),0,$G265)</f>
        <v>0</v>
      </c>
      <c r="K265" s="134">
        <f>IF(ISBLANK(Governance_Clauses_by_Source!H265),0,$G265)</f>
        <v>0</v>
      </c>
      <c r="L265" s="134">
        <f>IF(ISBLANK(Governance_Clauses_by_Source!I265),0,$G265)</f>
        <v>0</v>
      </c>
      <c r="M265" s="134">
        <f>IF(ISBLANK(Governance_Clauses_by_Source!J265),0,$G265)</f>
        <v>0</v>
      </c>
      <c r="N265" s="134">
        <f>IF(ISBLANK(Governance_Clauses_by_Source!K265),0,$G265)</f>
        <v>0</v>
      </c>
      <c r="O265" s="134">
        <f>IF(ISBLANK(Governance_Clauses_by_Source!L265),0,$G265)</f>
        <v>0</v>
      </c>
      <c r="P265" s="134">
        <f>IF(ISBLANK(Governance_Clauses_by_Source!M265),0,$G265)</f>
        <v>0</v>
      </c>
      <c r="Q265" s="134">
        <f>IF(ISBLANK(Governance_Clauses_by_Source!N265),0,$G265)</f>
        <v>0</v>
      </c>
      <c r="R265" s="134">
        <f>IF(ISBLANK(Governance_Clauses_by_Source!O265),0,$G265)</f>
        <v>0</v>
      </c>
      <c r="S265" s="134">
        <f>IF(ISBLANK(Governance_Clauses_by_Source!P265),0,$G265)</f>
        <v>0</v>
      </c>
      <c r="T265" s="134">
        <f>IF(ISBLANK(Governance_Clauses_by_Source!Q265),0,$G265)</f>
        <v>0</v>
      </c>
      <c r="U265" s="134">
        <f>IF(ISBLANK(Governance_Clauses_by_Source!R265),0,$G265)</f>
        <v>0</v>
      </c>
      <c r="V265" s="134">
        <f>IF(ISBLANK(Governance_Clauses_by_Source!S265),0,$G265)</f>
        <v>0</v>
      </c>
      <c r="W265" s="134">
        <f>IF(ISBLANK(Governance_Clauses_by_Source!T265),0,$G265)</f>
        <v>0</v>
      </c>
      <c r="X265" s="134">
        <f>IF(ISBLANK(Governance_Clauses_by_Source!U265),0,$G265)</f>
        <v>0</v>
      </c>
      <c r="Y265" s="134">
        <f>IF(ISBLANK(Governance_Clauses_by_Source!V265),0,$G265)</f>
        <v>0</v>
      </c>
      <c r="Z265" s="134">
        <f>IF(ISBLANK(Governance_Clauses_by_Source!W265),0,$G265)</f>
        <v>0</v>
      </c>
      <c r="AA265" s="134">
        <f>IF(ISBLANK(Governance_Clauses_by_Source!X265),0,$G265)</f>
        <v>0</v>
      </c>
      <c r="AB265" s="134">
        <f>IF(ISBLANK(Governance_Clauses_by_Source!Y265),0,$G265)</f>
        <v>0</v>
      </c>
      <c r="AC265" s="134">
        <f>IF(ISBLANK(Governance_Clauses_by_Source!Z265),0,$G265)</f>
        <v>0</v>
      </c>
      <c r="AD265" s="134">
        <f>IF(ISBLANK(Governance_Clauses_by_Source!AA265),0,$G265)</f>
        <v>0</v>
      </c>
      <c r="AE265" s="134">
        <f>IF(ISBLANK(Governance_Clauses_by_Source!AB265),0,$G265)</f>
        <v>0</v>
      </c>
      <c r="AF265" s="134">
        <f>IF(ISBLANK(Governance_Clauses_by_Source!AC265),0,$G265)</f>
        <v>0</v>
      </c>
      <c r="AG265" s="134">
        <f>IF(ISBLANK(Governance_Clauses_by_Source!AD265),0,$G265)</f>
        <v>0</v>
      </c>
      <c r="AH265" s="134">
        <f>IF(ISBLANK(Governance_Clauses_by_Source!AE265),0,$G265)</f>
        <v>0</v>
      </c>
      <c r="AI265" s="134">
        <f>IF(ISBLANK(Governance_Clauses_by_Source!AF265),0,$G265)</f>
        <v>0</v>
      </c>
      <c r="AJ265" s="134">
        <f>IF(ISBLANK(Governance_Clauses_by_Source!AG265),0,$G265)</f>
        <v>0</v>
      </c>
      <c r="AK265" s="134">
        <f>IF(ISBLANK(Governance_Clauses_by_Source!AH265),0,$G265)</f>
        <v>0</v>
      </c>
      <c r="AL265" s="134">
        <f>IF(ISBLANK(Governance_Clauses_by_Source!AI265),0,$G265)</f>
        <v>0</v>
      </c>
      <c r="AM265" s="134">
        <f>IF(ISBLANK(Governance_Clauses_by_Source!AJ265),0,$G265)</f>
        <v>0</v>
      </c>
      <c r="AN265" s="134">
        <f>IF(ISBLANK(Governance_Clauses_by_Source!AK265),0,$G265)</f>
        <v>0</v>
      </c>
      <c r="AO265" s="134">
        <f>IF(ISBLANK(Governance_Clauses_by_Source!AL265),0,$G265)</f>
        <v>0</v>
      </c>
      <c r="AP265" s="134">
        <f>IF(ISBLANK(Governance_Clauses_by_Source!AM265),0,$G265)</f>
        <v>0</v>
      </c>
      <c r="AQ265" s="134">
        <f>IF(ISBLANK(Governance_Clauses_by_Source!AN265),0,$G265)</f>
        <v>0</v>
      </c>
      <c r="AR265" s="134">
        <f>IF(ISBLANK(Governance_Clauses_by_Source!AO265),0,$G265)</f>
        <v>0</v>
      </c>
      <c r="AS265" s="134">
        <f>IF(ISBLANK(Governance_Clauses_by_Source!AP265),0,$G265)</f>
        <v>0</v>
      </c>
      <c r="AT265" s="134">
        <f>IF(ISBLANK(Governance_Clauses_by_Source!AQ265),0,$G265)</f>
        <v>0</v>
      </c>
      <c r="AU265" s="134">
        <f>IF(ISBLANK(Governance_Clauses_by_Source!AR265),0,$G265)</f>
        <v>0</v>
      </c>
      <c r="AV265" s="134">
        <f>IF(ISBLANK(Governance_Clauses_by_Source!AS265),0,$G265)</f>
        <v>0</v>
      </c>
      <c r="AW265" s="134">
        <f>IF(ISBLANK(Governance_Clauses_by_Source!AT265),0,$G265)</f>
        <v>0</v>
      </c>
      <c r="AX265" s="134">
        <f>IF(ISBLANK(Governance_Clauses_by_Source!AU265),0,$G265)</f>
        <v>0</v>
      </c>
      <c r="AY265" s="134">
        <f>IF(ISBLANK(Governance_Clauses_by_Source!AV265),0,$G265)</f>
        <v>0</v>
      </c>
      <c r="AZ265" s="134">
        <f>IF(ISBLANK(Governance_Clauses_by_Source!AW265),0,$G265)</f>
        <v>0</v>
      </c>
      <c r="BA265" s="134">
        <f>IF(ISBLANK(Governance_Clauses_by_Source!AX265),0,$G265)</f>
        <v>0</v>
      </c>
      <c r="BB265" s="134">
        <f>IF(ISBLANK(Governance_Clauses_by_Source!AY265),0,$G265)</f>
        <v>0</v>
      </c>
      <c r="BC265" s="134">
        <f>IF(ISBLANK(Governance_Clauses_by_Source!AZ265),0,$G265)</f>
        <v>0</v>
      </c>
      <c r="BD265" s="134">
        <f>IF(ISBLANK(Governance_Clauses_by_Source!BA265),0,$G265)</f>
        <v>0</v>
      </c>
      <c r="BE265" s="134">
        <f>IF(ISBLANK(Governance_Clauses_by_Source!BB265),0,$G265)</f>
        <v>0</v>
      </c>
      <c r="BF265" s="134">
        <f>IF(ISBLANK(Governance_Clauses_by_Source!BC265),0,$G265)</f>
        <v>0</v>
      </c>
      <c r="BG265" s="134">
        <f>IF(ISBLANK(Governance_Clauses_by_Source!BD265),0,$G265)</f>
        <v>0</v>
      </c>
      <c r="BH265" s="134">
        <f>IF(ISBLANK(Governance_Clauses_by_Source!BE265),0,$G265)</f>
        <v>0</v>
      </c>
      <c r="BI265" s="134">
        <f>IF(ISBLANK(Governance_Clauses_by_Source!BF265),0,$G265)</f>
        <v>0</v>
      </c>
      <c r="BJ265" s="134">
        <f>IF(ISBLANK(Governance_Clauses_by_Source!BG265),0,$G265)</f>
        <v>0</v>
      </c>
      <c r="BK265" s="134">
        <f>IF(ISBLANK(Governance_Clauses_by_Source!BH265),0,$G265)</f>
        <v>0</v>
      </c>
      <c r="BL265" s="134">
        <f>IF(ISBLANK(Governance_Clauses_by_Source!BI265),0,$G265)</f>
        <v>0</v>
      </c>
      <c r="BM265" s="134">
        <f>IF(ISBLANK(Governance_Clauses_by_Source!BJ265),0,$G265)</f>
        <v>0</v>
      </c>
      <c r="BN265" s="134">
        <f>IF(ISBLANK(Governance_Clauses_by_Source!BK265),0,$G265)</f>
        <v>0</v>
      </c>
      <c r="BO265" s="134">
        <f>IF(ISBLANK(Governance_Clauses_by_Source!BL265),0,$G265)</f>
        <v>0</v>
      </c>
      <c r="BP265" s="134">
        <f>IF(ISBLANK(Governance_Clauses_by_Source!BM265),0,$G265)</f>
        <v>0</v>
      </c>
      <c r="BQ265" s="134">
        <f>IF(ISBLANK(Governance_Clauses_by_Source!BN265),0,$G265)</f>
        <v>0</v>
      </c>
      <c r="BR265" s="134">
        <f>IF(ISBLANK(Governance_Clauses_by_Source!BO265),0,$G265)</f>
        <v>0</v>
      </c>
      <c r="BS265" s="134">
        <f>IF(ISBLANK(Governance_Clauses_by_Source!BP265),0,$G265)</f>
        <v>0</v>
      </c>
      <c r="BT265" s="134">
        <f>IF(ISBLANK(Governance_Clauses_by_Source!BQ265),0,$G265)</f>
        <v>0</v>
      </c>
      <c r="BU265" s="134">
        <f>IF(ISBLANK(Governance_Clauses_by_Source!BR265),0,$G265)</f>
        <v>0</v>
      </c>
      <c r="BV265" s="134">
        <f>IF(ISBLANK(Governance_Clauses_by_Source!BS265),0,$G265)</f>
        <v>0</v>
      </c>
      <c r="BW265" s="134">
        <f>IF(ISBLANK(Governance_Clauses_by_Source!BT265),0,$G265)</f>
        <v>0</v>
      </c>
      <c r="BX265" s="134">
        <f>IF(ISBLANK(Governance_Clauses_by_Source!BU265),0,$G265)</f>
        <v>0</v>
      </c>
      <c r="BY265" s="134">
        <f>IF(ISBLANK(Governance_Clauses_by_Source!BV265),0,$G265)</f>
        <v>0</v>
      </c>
      <c r="BZ265" s="134">
        <f>IF(ISBLANK(Governance_Clauses_by_Source!BW265),0,$G265)</f>
        <v>0</v>
      </c>
      <c r="CA265" s="134">
        <f>IF(ISBLANK(Governance_Clauses_by_Source!BX265),0,$G265)</f>
        <v>0</v>
      </c>
      <c r="CB265" s="134">
        <f>IF(ISBLANK(Governance_Clauses_by_Source!BY265),0,$G265)</f>
        <v>0</v>
      </c>
      <c r="CC265" s="134">
        <f>IF(ISBLANK(Governance_Clauses_by_Source!BZ265),0,$G265)</f>
        <v>0</v>
      </c>
      <c r="CD265" s="134">
        <f>IF(ISBLANK(Governance_Clauses_by_Source!CA265),0,$G265)</f>
        <v>0</v>
      </c>
      <c r="CE265" s="134">
        <f>IF(ISBLANK(Governance_Clauses_by_Source!CB265),0,$G265)</f>
        <v>0</v>
      </c>
      <c r="CF265" s="134">
        <f>IF(ISBLANK(Governance_Clauses_by_Source!CC265),0,$G265)</f>
        <v>0</v>
      </c>
      <c r="CG265" s="134">
        <f>IF(ISBLANK(Governance_Clauses_by_Source!CD265),0,$G265)</f>
        <v>0</v>
      </c>
      <c r="CH265" s="134">
        <f>IF(ISBLANK(Governance_Clauses_by_Source!CE265),0,$G265)</f>
        <v>0</v>
      </c>
      <c r="CI265" s="134">
        <f>IF(ISBLANK(Governance_Clauses_by_Source!CF265),0,$G265)</f>
        <v>0</v>
      </c>
      <c r="CJ265" s="134">
        <f>IF(ISBLANK(Governance_Clauses_by_Source!CG265),0,$G265)</f>
        <v>0</v>
      </c>
      <c r="CK265" s="134">
        <f>IF(ISBLANK(Governance_Clauses_by_Source!CH265),0,$G265)</f>
        <v>0</v>
      </c>
      <c r="CL265" s="134">
        <f>IF(ISBLANK(Governance_Clauses_by_Source!CI265),0,$G265)</f>
        <v>0</v>
      </c>
      <c r="CM265" s="134">
        <f>IF(ISBLANK(Governance_Clauses_by_Source!CJ265),0,$G265)</f>
        <v>0</v>
      </c>
      <c r="CN265" s="134">
        <f>IF(ISBLANK(Governance_Clauses_by_Source!CK265),0,$G265)</f>
        <v>0</v>
      </c>
      <c r="CO265" s="134">
        <f>IF(ISBLANK(Governance_Clauses_by_Source!CL265),0,$G265)</f>
        <v>0</v>
      </c>
      <c r="CP265" s="134">
        <f>IF(ISBLANK(Governance_Clauses_by_Source!CM265),0,$G265)</f>
        <v>0</v>
      </c>
      <c r="CQ265" s="151">
        <f>IF(ISBLANK(Governance_Clauses_by_Source!CN265),0,$G265)</f>
        <v>0</v>
      </c>
    </row>
    <row r="266" spans="1:95">
      <c r="A266" s="2"/>
      <c r="B266" s="2"/>
      <c r="C266" s="2"/>
      <c r="D266" s="2"/>
      <c r="E266" s="2">
        <f t="shared" si="32"/>
        <v>0</v>
      </c>
      <c r="F266" s="2"/>
      <c r="G266" s="2"/>
      <c r="H266" s="165" t="s">
        <v>367</v>
      </c>
      <c r="I266" s="120">
        <f>IF(ISBLANK(Governance_Clauses_by_Source!F266),0,$G266)</f>
        <v>0</v>
      </c>
      <c r="J266" s="134">
        <f>IF(ISBLANK(Governance_Clauses_by_Source!G266),0,$G266)</f>
        <v>0</v>
      </c>
      <c r="K266" s="134">
        <f>IF(ISBLANK(Governance_Clauses_by_Source!H266),0,$G266)</f>
        <v>0</v>
      </c>
      <c r="L266" s="134">
        <f>IF(ISBLANK(Governance_Clauses_by_Source!I266),0,$G266)</f>
        <v>0</v>
      </c>
      <c r="M266" s="134">
        <f>IF(ISBLANK(Governance_Clauses_by_Source!J266),0,$G266)</f>
        <v>0</v>
      </c>
      <c r="N266" s="134">
        <f>IF(ISBLANK(Governance_Clauses_by_Source!K266),0,$G266)</f>
        <v>0</v>
      </c>
      <c r="O266" s="134">
        <f>IF(ISBLANK(Governance_Clauses_by_Source!L266),0,$G266)</f>
        <v>0</v>
      </c>
      <c r="P266" s="134">
        <f>IF(ISBLANK(Governance_Clauses_by_Source!M266),0,$G266)</f>
        <v>0</v>
      </c>
      <c r="Q266" s="134">
        <f>IF(ISBLANK(Governance_Clauses_by_Source!N266),0,$G266)</f>
        <v>0</v>
      </c>
      <c r="R266" s="134">
        <f>IF(ISBLANK(Governance_Clauses_by_Source!O266),0,$G266)</f>
        <v>0</v>
      </c>
      <c r="S266" s="134">
        <f>IF(ISBLANK(Governance_Clauses_by_Source!P266),0,$G266)</f>
        <v>0</v>
      </c>
      <c r="T266" s="134">
        <f>IF(ISBLANK(Governance_Clauses_by_Source!Q266),0,$G266)</f>
        <v>0</v>
      </c>
      <c r="U266" s="134">
        <f>IF(ISBLANK(Governance_Clauses_by_Source!R266),0,$G266)</f>
        <v>0</v>
      </c>
      <c r="V266" s="134">
        <f>IF(ISBLANK(Governance_Clauses_by_Source!S266),0,$G266)</f>
        <v>0</v>
      </c>
      <c r="W266" s="134">
        <f>IF(ISBLANK(Governance_Clauses_by_Source!T266),0,$G266)</f>
        <v>0</v>
      </c>
      <c r="X266" s="134">
        <f>IF(ISBLANK(Governance_Clauses_by_Source!U266),0,$G266)</f>
        <v>0</v>
      </c>
      <c r="Y266" s="134">
        <f>IF(ISBLANK(Governance_Clauses_by_Source!V266),0,$G266)</f>
        <v>0</v>
      </c>
      <c r="Z266" s="134">
        <f>IF(ISBLANK(Governance_Clauses_by_Source!W266),0,$G266)</f>
        <v>0</v>
      </c>
      <c r="AA266" s="134">
        <f>IF(ISBLANK(Governance_Clauses_by_Source!X266),0,$G266)</f>
        <v>0</v>
      </c>
      <c r="AB266" s="134">
        <f>IF(ISBLANK(Governance_Clauses_by_Source!Y266),0,$G266)</f>
        <v>0</v>
      </c>
      <c r="AC266" s="134">
        <f>IF(ISBLANK(Governance_Clauses_by_Source!Z266),0,$G266)</f>
        <v>0</v>
      </c>
      <c r="AD266" s="134">
        <f>IF(ISBLANK(Governance_Clauses_by_Source!AA266),0,$G266)</f>
        <v>0</v>
      </c>
      <c r="AE266" s="134">
        <f>IF(ISBLANK(Governance_Clauses_by_Source!AB266),0,$G266)</f>
        <v>0</v>
      </c>
      <c r="AF266" s="134">
        <f>IF(ISBLANK(Governance_Clauses_by_Source!AC266),0,$G266)</f>
        <v>0</v>
      </c>
      <c r="AG266" s="134">
        <f>IF(ISBLANK(Governance_Clauses_by_Source!AD266),0,$G266)</f>
        <v>0</v>
      </c>
      <c r="AH266" s="134">
        <f>IF(ISBLANK(Governance_Clauses_by_Source!AE266),0,$G266)</f>
        <v>0</v>
      </c>
      <c r="AI266" s="134">
        <f>IF(ISBLANK(Governance_Clauses_by_Source!AF266),0,$G266)</f>
        <v>0</v>
      </c>
      <c r="AJ266" s="134">
        <f>IF(ISBLANK(Governance_Clauses_by_Source!AG266),0,$G266)</f>
        <v>0</v>
      </c>
      <c r="AK266" s="134">
        <f>IF(ISBLANK(Governance_Clauses_by_Source!AH266),0,$G266)</f>
        <v>0</v>
      </c>
      <c r="AL266" s="134">
        <f>IF(ISBLANK(Governance_Clauses_by_Source!AI266),0,$G266)</f>
        <v>0</v>
      </c>
      <c r="AM266" s="134">
        <f>IF(ISBLANK(Governance_Clauses_by_Source!AJ266),0,$G266)</f>
        <v>0</v>
      </c>
      <c r="AN266" s="134">
        <f>IF(ISBLANK(Governance_Clauses_by_Source!AK266),0,$G266)</f>
        <v>0</v>
      </c>
      <c r="AO266" s="134">
        <f>IF(ISBLANK(Governance_Clauses_by_Source!AL266),0,$G266)</f>
        <v>0</v>
      </c>
      <c r="AP266" s="134">
        <f>IF(ISBLANK(Governance_Clauses_by_Source!AM266),0,$G266)</f>
        <v>0</v>
      </c>
      <c r="AQ266" s="134">
        <f>IF(ISBLANK(Governance_Clauses_by_Source!AN266),0,$G266)</f>
        <v>0</v>
      </c>
      <c r="AR266" s="134">
        <f>IF(ISBLANK(Governance_Clauses_by_Source!AO266),0,$G266)</f>
        <v>0</v>
      </c>
      <c r="AS266" s="134">
        <f>IF(ISBLANK(Governance_Clauses_by_Source!AP266),0,$G266)</f>
        <v>0</v>
      </c>
      <c r="AT266" s="134">
        <f>IF(ISBLANK(Governance_Clauses_by_Source!AQ266),0,$G266)</f>
        <v>0</v>
      </c>
      <c r="AU266" s="134">
        <f>IF(ISBLANK(Governance_Clauses_by_Source!AR266),0,$G266)</f>
        <v>0</v>
      </c>
      <c r="AV266" s="134">
        <f>IF(ISBLANK(Governance_Clauses_by_Source!AS266),0,$G266)</f>
        <v>0</v>
      </c>
      <c r="AW266" s="134">
        <f>IF(ISBLANK(Governance_Clauses_by_Source!AT266),0,$G266)</f>
        <v>0</v>
      </c>
      <c r="AX266" s="134">
        <f>IF(ISBLANK(Governance_Clauses_by_Source!AU266),0,$G266)</f>
        <v>0</v>
      </c>
      <c r="AY266" s="134">
        <f>IF(ISBLANK(Governance_Clauses_by_Source!AV266),0,$G266)</f>
        <v>0</v>
      </c>
      <c r="AZ266" s="134">
        <f>IF(ISBLANK(Governance_Clauses_by_Source!AW266),0,$G266)</f>
        <v>0</v>
      </c>
      <c r="BA266" s="134">
        <f>IF(ISBLANK(Governance_Clauses_by_Source!AX266),0,$G266)</f>
        <v>0</v>
      </c>
      <c r="BB266" s="134">
        <f>IF(ISBLANK(Governance_Clauses_by_Source!AY266),0,$G266)</f>
        <v>0</v>
      </c>
      <c r="BC266" s="134">
        <f>IF(ISBLANK(Governance_Clauses_by_Source!AZ266),0,$G266)</f>
        <v>0</v>
      </c>
      <c r="BD266" s="134">
        <f>IF(ISBLANK(Governance_Clauses_by_Source!BA266),0,$G266)</f>
        <v>0</v>
      </c>
      <c r="BE266" s="134">
        <f>IF(ISBLANK(Governance_Clauses_by_Source!BB266),0,$G266)</f>
        <v>0</v>
      </c>
      <c r="BF266" s="134">
        <f>IF(ISBLANK(Governance_Clauses_by_Source!BC266),0,$G266)</f>
        <v>0</v>
      </c>
      <c r="BG266" s="134">
        <f>IF(ISBLANK(Governance_Clauses_by_Source!BD266),0,$G266)</f>
        <v>0</v>
      </c>
      <c r="BH266" s="134">
        <f>IF(ISBLANK(Governance_Clauses_by_Source!BE266),0,$G266)</f>
        <v>0</v>
      </c>
      <c r="BI266" s="134">
        <f>IF(ISBLANK(Governance_Clauses_by_Source!BF266),0,$G266)</f>
        <v>0</v>
      </c>
      <c r="BJ266" s="134">
        <f>IF(ISBLANK(Governance_Clauses_by_Source!BG266),0,$G266)</f>
        <v>0</v>
      </c>
      <c r="BK266" s="134">
        <f>IF(ISBLANK(Governance_Clauses_by_Source!BH266),0,$G266)</f>
        <v>0</v>
      </c>
      <c r="BL266" s="134">
        <f>IF(ISBLANK(Governance_Clauses_by_Source!BI266),0,$G266)</f>
        <v>0</v>
      </c>
      <c r="BM266" s="134">
        <f>IF(ISBLANK(Governance_Clauses_by_Source!BJ266),0,$G266)</f>
        <v>0</v>
      </c>
      <c r="BN266" s="134">
        <f>IF(ISBLANK(Governance_Clauses_by_Source!BK266),0,$G266)</f>
        <v>0</v>
      </c>
      <c r="BO266" s="134">
        <f>IF(ISBLANK(Governance_Clauses_by_Source!BL266),0,$G266)</f>
        <v>0</v>
      </c>
      <c r="BP266" s="134">
        <f>IF(ISBLANK(Governance_Clauses_by_Source!BM266),0,$G266)</f>
        <v>0</v>
      </c>
      <c r="BQ266" s="134">
        <f>IF(ISBLANK(Governance_Clauses_by_Source!BN266),0,$G266)</f>
        <v>0</v>
      </c>
      <c r="BR266" s="134">
        <f>IF(ISBLANK(Governance_Clauses_by_Source!BO266),0,$G266)</f>
        <v>0</v>
      </c>
      <c r="BS266" s="134">
        <f>IF(ISBLANK(Governance_Clauses_by_Source!BP266),0,$G266)</f>
        <v>0</v>
      </c>
      <c r="BT266" s="134">
        <f>IF(ISBLANK(Governance_Clauses_by_Source!BQ266),0,$G266)</f>
        <v>0</v>
      </c>
      <c r="BU266" s="134">
        <f>IF(ISBLANK(Governance_Clauses_by_Source!BR266),0,$G266)</f>
        <v>0</v>
      </c>
      <c r="BV266" s="134">
        <f>IF(ISBLANK(Governance_Clauses_by_Source!BS266),0,$G266)</f>
        <v>0</v>
      </c>
      <c r="BW266" s="134">
        <f>IF(ISBLANK(Governance_Clauses_by_Source!BT266),0,$G266)</f>
        <v>0</v>
      </c>
      <c r="BX266" s="134">
        <f>IF(ISBLANK(Governance_Clauses_by_Source!BU266),0,$G266)</f>
        <v>0</v>
      </c>
      <c r="BY266" s="134">
        <f>IF(ISBLANK(Governance_Clauses_by_Source!BV266),0,$G266)</f>
        <v>0</v>
      </c>
      <c r="BZ266" s="134">
        <f>IF(ISBLANK(Governance_Clauses_by_Source!BW266),0,$G266)</f>
        <v>0</v>
      </c>
      <c r="CA266" s="134">
        <f>IF(ISBLANK(Governance_Clauses_by_Source!BX266),0,$G266)</f>
        <v>0</v>
      </c>
      <c r="CB266" s="134">
        <f>IF(ISBLANK(Governance_Clauses_by_Source!BY266),0,$G266)</f>
        <v>0</v>
      </c>
      <c r="CC266" s="134">
        <f>IF(ISBLANK(Governance_Clauses_by_Source!BZ266),0,$G266)</f>
        <v>0</v>
      </c>
      <c r="CD266" s="134">
        <f>IF(ISBLANK(Governance_Clauses_by_Source!CA266),0,$G266)</f>
        <v>0</v>
      </c>
      <c r="CE266" s="134">
        <f>IF(ISBLANK(Governance_Clauses_by_Source!CB266),0,$G266)</f>
        <v>0</v>
      </c>
      <c r="CF266" s="134">
        <f>IF(ISBLANK(Governance_Clauses_by_Source!CC266),0,$G266)</f>
        <v>0</v>
      </c>
      <c r="CG266" s="134">
        <f>IF(ISBLANK(Governance_Clauses_by_Source!CD266),0,$G266)</f>
        <v>0</v>
      </c>
      <c r="CH266" s="134">
        <f>IF(ISBLANK(Governance_Clauses_by_Source!CE266),0,$G266)</f>
        <v>0</v>
      </c>
      <c r="CI266" s="134">
        <f>IF(ISBLANK(Governance_Clauses_by_Source!CF266),0,$G266)</f>
        <v>0</v>
      </c>
      <c r="CJ266" s="134">
        <f>IF(ISBLANK(Governance_Clauses_by_Source!CG266),0,$G266)</f>
        <v>0</v>
      </c>
      <c r="CK266" s="134">
        <f>IF(ISBLANK(Governance_Clauses_by_Source!CH266),0,$G266)</f>
        <v>0</v>
      </c>
      <c r="CL266" s="134">
        <f>IF(ISBLANK(Governance_Clauses_by_Source!CI266),0,$G266)</f>
        <v>0</v>
      </c>
      <c r="CM266" s="134">
        <f>IF(ISBLANK(Governance_Clauses_by_Source!CJ266),0,$G266)</f>
        <v>0</v>
      </c>
      <c r="CN266" s="134">
        <f>IF(ISBLANK(Governance_Clauses_by_Source!CK266),0,$G266)</f>
        <v>0</v>
      </c>
      <c r="CO266" s="134">
        <f>IF(ISBLANK(Governance_Clauses_by_Source!CL266),0,$G266)</f>
        <v>0</v>
      </c>
      <c r="CP266" s="134">
        <f>IF(ISBLANK(Governance_Clauses_by_Source!CM266),0,$G266)</f>
        <v>0</v>
      </c>
      <c r="CQ266" s="151">
        <f>IF(ISBLANK(Governance_Clauses_by_Source!CN266),0,$G266)</f>
        <v>0</v>
      </c>
    </row>
    <row r="267" spans="1:95">
      <c r="A267" s="2"/>
      <c r="B267" s="2"/>
      <c r="C267" s="2"/>
      <c r="D267" s="2"/>
      <c r="E267" s="2">
        <f t="shared" si="32"/>
        <v>0</v>
      </c>
      <c r="F267" s="2"/>
      <c r="G267" s="2"/>
      <c r="H267" s="165" t="s">
        <v>367</v>
      </c>
      <c r="I267" s="120">
        <f>IF(ISBLANK(Governance_Clauses_by_Source!F267),0,$G267)</f>
        <v>0</v>
      </c>
      <c r="J267" s="134">
        <f>IF(ISBLANK(Governance_Clauses_by_Source!G267),0,$G267)</f>
        <v>0</v>
      </c>
      <c r="K267" s="134">
        <f>IF(ISBLANK(Governance_Clauses_by_Source!H267),0,$G267)</f>
        <v>0</v>
      </c>
      <c r="L267" s="134">
        <f>IF(ISBLANK(Governance_Clauses_by_Source!I267),0,$G267)</f>
        <v>0</v>
      </c>
      <c r="M267" s="134">
        <f>IF(ISBLANK(Governance_Clauses_by_Source!J267),0,$G267)</f>
        <v>0</v>
      </c>
      <c r="N267" s="134">
        <f>IF(ISBLANK(Governance_Clauses_by_Source!K267),0,$G267)</f>
        <v>0</v>
      </c>
      <c r="O267" s="134">
        <f>IF(ISBLANK(Governance_Clauses_by_Source!L267),0,$G267)</f>
        <v>0</v>
      </c>
      <c r="P267" s="134">
        <f>IF(ISBLANK(Governance_Clauses_by_Source!M267),0,$G267)</f>
        <v>0</v>
      </c>
      <c r="Q267" s="134">
        <f>IF(ISBLANK(Governance_Clauses_by_Source!N267),0,$G267)</f>
        <v>0</v>
      </c>
      <c r="R267" s="134">
        <f>IF(ISBLANK(Governance_Clauses_by_Source!O267),0,$G267)</f>
        <v>0</v>
      </c>
      <c r="S267" s="134">
        <f>IF(ISBLANK(Governance_Clauses_by_Source!P267),0,$G267)</f>
        <v>0</v>
      </c>
      <c r="T267" s="134">
        <f>IF(ISBLANK(Governance_Clauses_by_Source!Q267),0,$G267)</f>
        <v>0</v>
      </c>
      <c r="U267" s="134">
        <f>IF(ISBLANK(Governance_Clauses_by_Source!R267),0,$G267)</f>
        <v>0</v>
      </c>
      <c r="V267" s="134">
        <f>IF(ISBLANK(Governance_Clauses_by_Source!S267),0,$G267)</f>
        <v>0</v>
      </c>
      <c r="W267" s="134">
        <f>IF(ISBLANK(Governance_Clauses_by_Source!T267),0,$G267)</f>
        <v>0</v>
      </c>
      <c r="X267" s="134">
        <f>IF(ISBLANK(Governance_Clauses_by_Source!U267),0,$G267)</f>
        <v>0</v>
      </c>
      <c r="Y267" s="134">
        <f>IF(ISBLANK(Governance_Clauses_by_Source!V267),0,$G267)</f>
        <v>0</v>
      </c>
      <c r="Z267" s="134">
        <f>IF(ISBLANK(Governance_Clauses_by_Source!W267),0,$G267)</f>
        <v>0</v>
      </c>
      <c r="AA267" s="134">
        <f>IF(ISBLANK(Governance_Clauses_by_Source!X267),0,$G267)</f>
        <v>0</v>
      </c>
      <c r="AB267" s="134">
        <f>IF(ISBLANK(Governance_Clauses_by_Source!Y267),0,$G267)</f>
        <v>0</v>
      </c>
      <c r="AC267" s="134">
        <f>IF(ISBLANK(Governance_Clauses_by_Source!Z267),0,$G267)</f>
        <v>0</v>
      </c>
      <c r="AD267" s="134">
        <f>IF(ISBLANK(Governance_Clauses_by_Source!AA267),0,$G267)</f>
        <v>0</v>
      </c>
      <c r="AE267" s="134">
        <f>IF(ISBLANK(Governance_Clauses_by_Source!AB267),0,$G267)</f>
        <v>0</v>
      </c>
      <c r="AF267" s="134">
        <f>IF(ISBLANK(Governance_Clauses_by_Source!AC267),0,$G267)</f>
        <v>0</v>
      </c>
      <c r="AG267" s="134">
        <f>IF(ISBLANK(Governance_Clauses_by_Source!AD267),0,$G267)</f>
        <v>0</v>
      </c>
      <c r="AH267" s="134">
        <f>IF(ISBLANK(Governance_Clauses_by_Source!AE267),0,$G267)</f>
        <v>0</v>
      </c>
      <c r="AI267" s="134">
        <f>IF(ISBLANK(Governance_Clauses_by_Source!AF267),0,$G267)</f>
        <v>0</v>
      </c>
      <c r="AJ267" s="134">
        <f>IF(ISBLANK(Governance_Clauses_by_Source!AG267),0,$G267)</f>
        <v>0</v>
      </c>
      <c r="AK267" s="134">
        <f>IF(ISBLANK(Governance_Clauses_by_Source!AH267),0,$G267)</f>
        <v>0</v>
      </c>
      <c r="AL267" s="134">
        <f>IF(ISBLANK(Governance_Clauses_by_Source!AI267),0,$G267)</f>
        <v>0</v>
      </c>
      <c r="AM267" s="134">
        <f>IF(ISBLANK(Governance_Clauses_by_Source!AJ267),0,$G267)</f>
        <v>0</v>
      </c>
      <c r="AN267" s="134">
        <f>IF(ISBLANK(Governance_Clauses_by_Source!AK267),0,$G267)</f>
        <v>0</v>
      </c>
      <c r="AO267" s="134">
        <f>IF(ISBLANK(Governance_Clauses_by_Source!AL267),0,$G267)</f>
        <v>0</v>
      </c>
      <c r="AP267" s="134">
        <f>IF(ISBLANK(Governance_Clauses_by_Source!AM267),0,$G267)</f>
        <v>0</v>
      </c>
      <c r="AQ267" s="134">
        <f>IF(ISBLANK(Governance_Clauses_by_Source!AN267),0,$G267)</f>
        <v>0</v>
      </c>
      <c r="AR267" s="134">
        <f>IF(ISBLANK(Governance_Clauses_by_Source!AO267),0,$G267)</f>
        <v>0</v>
      </c>
      <c r="AS267" s="134">
        <f>IF(ISBLANK(Governance_Clauses_by_Source!AP267),0,$G267)</f>
        <v>0</v>
      </c>
      <c r="AT267" s="134">
        <f>IF(ISBLANK(Governance_Clauses_by_Source!AQ267),0,$G267)</f>
        <v>0</v>
      </c>
      <c r="AU267" s="134">
        <f>IF(ISBLANK(Governance_Clauses_by_Source!AR267),0,$G267)</f>
        <v>0</v>
      </c>
      <c r="AV267" s="134">
        <f>IF(ISBLANK(Governance_Clauses_by_Source!AS267),0,$G267)</f>
        <v>0</v>
      </c>
      <c r="AW267" s="134">
        <f>IF(ISBLANK(Governance_Clauses_by_Source!AT267),0,$G267)</f>
        <v>0</v>
      </c>
      <c r="AX267" s="134">
        <f>IF(ISBLANK(Governance_Clauses_by_Source!AU267),0,$G267)</f>
        <v>0</v>
      </c>
      <c r="AY267" s="134">
        <f>IF(ISBLANK(Governance_Clauses_by_Source!AV267),0,$G267)</f>
        <v>0</v>
      </c>
      <c r="AZ267" s="134">
        <f>IF(ISBLANK(Governance_Clauses_by_Source!AW267),0,$G267)</f>
        <v>0</v>
      </c>
      <c r="BA267" s="134">
        <f>IF(ISBLANK(Governance_Clauses_by_Source!AX267),0,$G267)</f>
        <v>0</v>
      </c>
      <c r="BB267" s="134">
        <f>IF(ISBLANK(Governance_Clauses_by_Source!AY267),0,$G267)</f>
        <v>0</v>
      </c>
      <c r="BC267" s="134">
        <f>IF(ISBLANK(Governance_Clauses_by_Source!AZ267),0,$G267)</f>
        <v>0</v>
      </c>
      <c r="BD267" s="134">
        <f>IF(ISBLANK(Governance_Clauses_by_Source!BA267),0,$G267)</f>
        <v>0</v>
      </c>
      <c r="BE267" s="134">
        <f>IF(ISBLANK(Governance_Clauses_by_Source!BB267),0,$G267)</f>
        <v>0</v>
      </c>
      <c r="BF267" s="134">
        <f>IF(ISBLANK(Governance_Clauses_by_Source!BC267),0,$G267)</f>
        <v>0</v>
      </c>
      <c r="BG267" s="134">
        <f>IF(ISBLANK(Governance_Clauses_by_Source!BD267),0,$G267)</f>
        <v>0</v>
      </c>
      <c r="BH267" s="134">
        <f>IF(ISBLANK(Governance_Clauses_by_Source!BE267),0,$G267)</f>
        <v>0</v>
      </c>
      <c r="BI267" s="134">
        <f>IF(ISBLANK(Governance_Clauses_by_Source!BF267),0,$G267)</f>
        <v>0</v>
      </c>
      <c r="BJ267" s="134">
        <f>IF(ISBLANK(Governance_Clauses_by_Source!BG267),0,$G267)</f>
        <v>0</v>
      </c>
      <c r="BK267" s="134">
        <f>IF(ISBLANK(Governance_Clauses_by_Source!BH267),0,$G267)</f>
        <v>0</v>
      </c>
      <c r="BL267" s="134">
        <f>IF(ISBLANK(Governance_Clauses_by_Source!BI267),0,$G267)</f>
        <v>0</v>
      </c>
      <c r="BM267" s="134">
        <f>IF(ISBLANK(Governance_Clauses_by_Source!BJ267),0,$G267)</f>
        <v>0</v>
      </c>
      <c r="BN267" s="134">
        <f>IF(ISBLANK(Governance_Clauses_by_Source!BK267),0,$G267)</f>
        <v>0</v>
      </c>
      <c r="BO267" s="134">
        <f>IF(ISBLANK(Governance_Clauses_by_Source!BL267),0,$G267)</f>
        <v>0</v>
      </c>
      <c r="BP267" s="134">
        <f>IF(ISBLANK(Governance_Clauses_by_Source!BM267),0,$G267)</f>
        <v>0</v>
      </c>
      <c r="BQ267" s="134">
        <f>IF(ISBLANK(Governance_Clauses_by_Source!BN267),0,$G267)</f>
        <v>0</v>
      </c>
      <c r="BR267" s="134">
        <f>IF(ISBLANK(Governance_Clauses_by_Source!BO267),0,$G267)</f>
        <v>0</v>
      </c>
      <c r="BS267" s="134">
        <f>IF(ISBLANK(Governance_Clauses_by_Source!BP267),0,$G267)</f>
        <v>0</v>
      </c>
      <c r="BT267" s="134">
        <f>IF(ISBLANK(Governance_Clauses_by_Source!BQ267),0,$G267)</f>
        <v>0</v>
      </c>
      <c r="BU267" s="134">
        <f>IF(ISBLANK(Governance_Clauses_by_Source!BR267),0,$G267)</f>
        <v>0</v>
      </c>
      <c r="BV267" s="134">
        <f>IF(ISBLANK(Governance_Clauses_by_Source!BS267),0,$G267)</f>
        <v>0</v>
      </c>
      <c r="BW267" s="134">
        <f>IF(ISBLANK(Governance_Clauses_by_Source!BT267),0,$G267)</f>
        <v>0</v>
      </c>
      <c r="BX267" s="134">
        <f>IF(ISBLANK(Governance_Clauses_by_Source!BU267),0,$G267)</f>
        <v>0</v>
      </c>
      <c r="BY267" s="134">
        <f>IF(ISBLANK(Governance_Clauses_by_Source!BV267),0,$G267)</f>
        <v>0</v>
      </c>
      <c r="BZ267" s="134">
        <f>IF(ISBLANK(Governance_Clauses_by_Source!BW267),0,$G267)</f>
        <v>0</v>
      </c>
      <c r="CA267" s="134">
        <f>IF(ISBLANK(Governance_Clauses_by_Source!BX267),0,$G267)</f>
        <v>0</v>
      </c>
      <c r="CB267" s="134">
        <f>IF(ISBLANK(Governance_Clauses_by_Source!BY267),0,$G267)</f>
        <v>0</v>
      </c>
      <c r="CC267" s="134">
        <f>IF(ISBLANK(Governance_Clauses_by_Source!BZ267),0,$G267)</f>
        <v>0</v>
      </c>
      <c r="CD267" s="134">
        <f>IF(ISBLANK(Governance_Clauses_by_Source!CA267),0,$G267)</f>
        <v>0</v>
      </c>
      <c r="CE267" s="134">
        <f>IF(ISBLANK(Governance_Clauses_by_Source!CB267),0,$G267)</f>
        <v>0</v>
      </c>
      <c r="CF267" s="134">
        <f>IF(ISBLANK(Governance_Clauses_by_Source!CC267),0,$G267)</f>
        <v>0</v>
      </c>
      <c r="CG267" s="134">
        <f>IF(ISBLANK(Governance_Clauses_by_Source!CD267),0,$G267)</f>
        <v>0</v>
      </c>
      <c r="CH267" s="134">
        <f>IF(ISBLANK(Governance_Clauses_by_Source!CE267),0,$G267)</f>
        <v>0</v>
      </c>
      <c r="CI267" s="134">
        <f>IF(ISBLANK(Governance_Clauses_by_Source!CF267),0,$G267)</f>
        <v>0</v>
      </c>
      <c r="CJ267" s="134">
        <f>IF(ISBLANK(Governance_Clauses_by_Source!CG267),0,$G267)</f>
        <v>0</v>
      </c>
      <c r="CK267" s="134">
        <f>IF(ISBLANK(Governance_Clauses_by_Source!CH267),0,$G267)</f>
        <v>0</v>
      </c>
      <c r="CL267" s="134">
        <f>IF(ISBLANK(Governance_Clauses_by_Source!CI267),0,$G267)</f>
        <v>0</v>
      </c>
      <c r="CM267" s="134">
        <f>IF(ISBLANK(Governance_Clauses_by_Source!CJ267),0,$G267)</f>
        <v>0</v>
      </c>
      <c r="CN267" s="134">
        <f>IF(ISBLANK(Governance_Clauses_by_Source!CK267),0,$G267)</f>
        <v>0</v>
      </c>
      <c r="CO267" s="134">
        <f>IF(ISBLANK(Governance_Clauses_by_Source!CL267),0,$G267)</f>
        <v>0</v>
      </c>
      <c r="CP267" s="134">
        <f>IF(ISBLANK(Governance_Clauses_by_Source!CM267),0,$G267)</f>
        <v>0</v>
      </c>
      <c r="CQ267" s="151">
        <f>IF(ISBLANK(Governance_Clauses_by_Source!CN267),0,$G267)</f>
        <v>0</v>
      </c>
    </row>
    <row r="268" spans="1:95">
      <c r="A268" s="2"/>
      <c r="B268" s="2"/>
      <c r="C268" s="2"/>
      <c r="D268" s="2"/>
      <c r="E268" s="2">
        <f t="shared" si="32"/>
        <v>0</v>
      </c>
      <c r="F268" s="2"/>
      <c r="G268" s="2"/>
      <c r="H268" s="165" t="s">
        <v>367</v>
      </c>
      <c r="I268" s="120">
        <f>IF(ISBLANK(Governance_Clauses_by_Source!F268),0,$G268)</f>
        <v>0</v>
      </c>
      <c r="J268" s="134">
        <f>IF(ISBLANK(Governance_Clauses_by_Source!G268),0,$G268)</f>
        <v>0</v>
      </c>
      <c r="K268" s="134">
        <f>IF(ISBLANK(Governance_Clauses_by_Source!H268),0,$G268)</f>
        <v>0</v>
      </c>
      <c r="L268" s="134">
        <f>IF(ISBLANK(Governance_Clauses_by_Source!I268),0,$G268)</f>
        <v>0</v>
      </c>
      <c r="M268" s="134">
        <f>IF(ISBLANK(Governance_Clauses_by_Source!J268),0,$G268)</f>
        <v>0</v>
      </c>
      <c r="N268" s="134">
        <f>IF(ISBLANK(Governance_Clauses_by_Source!K268),0,$G268)</f>
        <v>0</v>
      </c>
      <c r="O268" s="134">
        <f>IF(ISBLANK(Governance_Clauses_by_Source!L268),0,$G268)</f>
        <v>0</v>
      </c>
      <c r="P268" s="134">
        <f>IF(ISBLANK(Governance_Clauses_by_Source!M268),0,$G268)</f>
        <v>0</v>
      </c>
      <c r="Q268" s="134">
        <f>IF(ISBLANK(Governance_Clauses_by_Source!N268),0,$G268)</f>
        <v>0</v>
      </c>
      <c r="R268" s="134">
        <f>IF(ISBLANK(Governance_Clauses_by_Source!O268),0,$G268)</f>
        <v>0</v>
      </c>
      <c r="S268" s="134">
        <f>IF(ISBLANK(Governance_Clauses_by_Source!P268),0,$G268)</f>
        <v>0</v>
      </c>
      <c r="T268" s="134">
        <f>IF(ISBLANK(Governance_Clauses_by_Source!Q268),0,$G268)</f>
        <v>0</v>
      </c>
      <c r="U268" s="134">
        <f>IF(ISBLANK(Governance_Clauses_by_Source!R268),0,$G268)</f>
        <v>0</v>
      </c>
      <c r="V268" s="134">
        <f>IF(ISBLANK(Governance_Clauses_by_Source!S268),0,$G268)</f>
        <v>0</v>
      </c>
      <c r="W268" s="134">
        <f>IF(ISBLANK(Governance_Clauses_by_Source!T268),0,$G268)</f>
        <v>0</v>
      </c>
      <c r="X268" s="134">
        <f>IF(ISBLANK(Governance_Clauses_by_Source!U268),0,$G268)</f>
        <v>0</v>
      </c>
      <c r="Y268" s="134">
        <f>IF(ISBLANK(Governance_Clauses_by_Source!V268),0,$G268)</f>
        <v>0</v>
      </c>
      <c r="Z268" s="134">
        <f>IF(ISBLANK(Governance_Clauses_by_Source!W268),0,$G268)</f>
        <v>0</v>
      </c>
      <c r="AA268" s="134">
        <f>IF(ISBLANK(Governance_Clauses_by_Source!X268),0,$G268)</f>
        <v>0</v>
      </c>
      <c r="AB268" s="134">
        <f>IF(ISBLANK(Governance_Clauses_by_Source!Y268),0,$G268)</f>
        <v>0</v>
      </c>
      <c r="AC268" s="134">
        <f>IF(ISBLANK(Governance_Clauses_by_Source!Z268),0,$G268)</f>
        <v>0</v>
      </c>
      <c r="AD268" s="134">
        <f>IF(ISBLANK(Governance_Clauses_by_Source!AA268),0,$G268)</f>
        <v>0</v>
      </c>
      <c r="AE268" s="134">
        <f>IF(ISBLANK(Governance_Clauses_by_Source!AB268),0,$G268)</f>
        <v>0</v>
      </c>
      <c r="AF268" s="134">
        <f>IF(ISBLANK(Governance_Clauses_by_Source!AC268),0,$G268)</f>
        <v>0</v>
      </c>
      <c r="AG268" s="134">
        <f>IF(ISBLANK(Governance_Clauses_by_Source!AD268),0,$G268)</f>
        <v>0</v>
      </c>
      <c r="AH268" s="134">
        <f>IF(ISBLANK(Governance_Clauses_by_Source!AE268),0,$G268)</f>
        <v>0</v>
      </c>
      <c r="AI268" s="134">
        <f>IF(ISBLANK(Governance_Clauses_by_Source!AF268),0,$G268)</f>
        <v>0</v>
      </c>
      <c r="AJ268" s="134">
        <f>IF(ISBLANK(Governance_Clauses_by_Source!AG268),0,$G268)</f>
        <v>0</v>
      </c>
      <c r="AK268" s="134">
        <f>IF(ISBLANK(Governance_Clauses_by_Source!AH268),0,$G268)</f>
        <v>0</v>
      </c>
      <c r="AL268" s="134">
        <f>IF(ISBLANK(Governance_Clauses_by_Source!AI268),0,$G268)</f>
        <v>0</v>
      </c>
      <c r="AM268" s="134">
        <f>IF(ISBLANK(Governance_Clauses_by_Source!AJ268),0,$G268)</f>
        <v>0</v>
      </c>
      <c r="AN268" s="134">
        <f>IF(ISBLANK(Governance_Clauses_by_Source!AK268),0,$G268)</f>
        <v>0</v>
      </c>
      <c r="AO268" s="134">
        <f>IF(ISBLANK(Governance_Clauses_by_Source!AL268),0,$G268)</f>
        <v>0</v>
      </c>
      <c r="AP268" s="134">
        <f>IF(ISBLANK(Governance_Clauses_by_Source!AM268),0,$G268)</f>
        <v>0</v>
      </c>
      <c r="AQ268" s="134">
        <f>IF(ISBLANK(Governance_Clauses_by_Source!AN268),0,$G268)</f>
        <v>0</v>
      </c>
      <c r="AR268" s="134">
        <f>IF(ISBLANK(Governance_Clauses_by_Source!AO268),0,$G268)</f>
        <v>0</v>
      </c>
      <c r="AS268" s="134">
        <f>IF(ISBLANK(Governance_Clauses_by_Source!AP268),0,$G268)</f>
        <v>0</v>
      </c>
      <c r="AT268" s="134">
        <f>IF(ISBLANK(Governance_Clauses_by_Source!AQ268),0,$G268)</f>
        <v>0</v>
      </c>
      <c r="AU268" s="134">
        <f>IF(ISBLANK(Governance_Clauses_by_Source!AR268),0,$G268)</f>
        <v>0</v>
      </c>
      <c r="AV268" s="134">
        <f>IF(ISBLANK(Governance_Clauses_by_Source!AS268),0,$G268)</f>
        <v>0</v>
      </c>
      <c r="AW268" s="134">
        <f>IF(ISBLANK(Governance_Clauses_by_Source!AT268),0,$G268)</f>
        <v>0</v>
      </c>
      <c r="AX268" s="134">
        <f>IF(ISBLANK(Governance_Clauses_by_Source!AU268),0,$G268)</f>
        <v>0</v>
      </c>
      <c r="AY268" s="134">
        <f>IF(ISBLANK(Governance_Clauses_by_Source!AV268),0,$G268)</f>
        <v>0</v>
      </c>
      <c r="AZ268" s="134">
        <f>IF(ISBLANK(Governance_Clauses_by_Source!AW268),0,$G268)</f>
        <v>0</v>
      </c>
      <c r="BA268" s="134">
        <f>IF(ISBLANK(Governance_Clauses_by_Source!AX268),0,$G268)</f>
        <v>0</v>
      </c>
      <c r="BB268" s="134">
        <f>IF(ISBLANK(Governance_Clauses_by_Source!AY268),0,$G268)</f>
        <v>0</v>
      </c>
      <c r="BC268" s="134">
        <f>IF(ISBLANK(Governance_Clauses_by_Source!AZ268),0,$G268)</f>
        <v>0</v>
      </c>
      <c r="BD268" s="134">
        <f>IF(ISBLANK(Governance_Clauses_by_Source!BA268),0,$G268)</f>
        <v>0</v>
      </c>
      <c r="BE268" s="134">
        <f>IF(ISBLANK(Governance_Clauses_by_Source!BB268),0,$G268)</f>
        <v>0</v>
      </c>
      <c r="BF268" s="134">
        <f>IF(ISBLANK(Governance_Clauses_by_Source!BC268),0,$G268)</f>
        <v>0</v>
      </c>
      <c r="BG268" s="134">
        <f>IF(ISBLANK(Governance_Clauses_by_Source!BD268),0,$G268)</f>
        <v>0</v>
      </c>
      <c r="BH268" s="134">
        <f>IF(ISBLANK(Governance_Clauses_by_Source!BE268),0,$G268)</f>
        <v>0</v>
      </c>
      <c r="BI268" s="134">
        <f>IF(ISBLANK(Governance_Clauses_by_Source!BF268),0,$G268)</f>
        <v>0</v>
      </c>
      <c r="BJ268" s="134">
        <f>IF(ISBLANK(Governance_Clauses_by_Source!BG268),0,$G268)</f>
        <v>0</v>
      </c>
      <c r="BK268" s="134">
        <f>IF(ISBLANK(Governance_Clauses_by_Source!BH268),0,$G268)</f>
        <v>0</v>
      </c>
      <c r="BL268" s="134">
        <f>IF(ISBLANK(Governance_Clauses_by_Source!BI268),0,$G268)</f>
        <v>0</v>
      </c>
      <c r="BM268" s="134">
        <f>IF(ISBLANK(Governance_Clauses_by_Source!BJ268),0,$G268)</f>
        <v>0</v>
      </c>
      <c r="BN268" s="134">
        <f>IF(ISBLANK(Governance_Clauses_by_Source!BK268),0,$G268)</f>
        <v>0</v>
      </c>
      <c r="BO268" s="134">
        <f>IF(ISBLANK(Governance_Clauses_by_Source!BL268),0,$G268)</f>
        <v>0</v>
      </c>
      <c r="BP268" s="134">
        <f>IF(ISBLANK(Governance_Clauses_by_Source!BM268),0,$G268)</f>
        <v>0</v>
      </c>
      <c r="BQ268" s="134">
        <f>IF(ISBLANK(Governance_Clauses_by_Source!BN268),0,$G268)</f>
        <v>0</v>
      </c>
      <c r="BR268" s="134">
        <f>IF(ISBLANK(Governance_Clauses_by_Source!BO268),0,$G268)</f>
        <v>0</v>
      </c>
      <c r="BS268" s="134">
        <f>IF(ISBLANK(Governance_Clauses_by_Source!BP268),0,$G268)</f>
        <v>0</v>
      </c>
      <c r="BT268" s="134">
        <f>IF(ISBLANK(Governance_Clauses_by_Source!BQ268),0,$G268)</f>
        <v>0</v>
      </c>
      <c r="BU268" s="134">
        <f>IF(ISBLANK(Governance_Clauses_by_Source!BR268),0,$G268)</f>
        <v>0</v>
      </c>
      <c r="BV268" s="134">
        <f>IF(ISBLANK(Governance_Clauses_by_Source!BS268),0,$G268)</f>
        <v>0</v>
      </c>
      <c r="BW268" s="134">
        <f>IF(ISBLANK(Governance_Clauses_by_Source!BT268),0,$G268)</f>
        <v>0</v>
      </c>
      <c r="BX268" s="134">
        <f>IF(ISBLANK(Governance_Clauses_by_Source!BU268),0,$G268)</f>
        <v>0</v>
      </c>
      <c r="BY268" s="134">
        <f>IF(ISBLANK(Governance_Clauses_by_Source!BV268),0,$G268)</f>
        <v>0</v>
      </c>
      <c r="BZ268" s="134">
        <f>IF(ISBLANK(Governance_Clauses_by_Source!BW268),0,$G268)</f>
        <v>0</v>
      </c>
      <c r="CA268" s="134">
        <f>IF(ISBLANK(Governance_Clauses_by_Source!BX268),0,$G268)</f>
        <v>0</v>
      </c>
      <c r="CB268" s="134">
        <f>IF(ISBLANK(Governance_Clauses_by_Source!BY268),0,$G268)</f>
        <v>0</v>
      </c>
      <c r="CC268" s="134">
        <f>IF(ISBLANK(Governance_Clauses_by_Source!BZ268),0,$G268)</f>
        <v>0</v>
      </c>
      <c r="CD268" s="134">
        <f>IF(ISBLANK(Governance_Clauses_by_Source!CA268),0,$G268)</f>
        <v>0</v>
      </c>
      <c r="CE268" s="134">
        <f>IF(ISBLANK(Governance_Clauses_by_Source!CB268),0,$G268)</f>
        <v>0</v>
      </c>
      <c r="CF268" s="134">
        <f>IF(ISBLANK(Governance_Clauses_by_Source!CC268),0,$G268)</f>
        <v>0</v>
      </c>
      <c r="CG268" s="134">
        <f>IF(ISBLANK(Governance_Clauses_by_Source!CD268),0,$G268)</f>
        <v>0</v>
      </c>
      <c r="CH268" s="134">
        <f>IF(ISBLANK(Governance_Clauses_by_Source!CE268),0,$G268)</f>
        <v>0</v>
      </c>
      <c r="CI268" s="134">
        <f>IF(ISBLANK(Governance_Clauses_by_Source!CF268),0,$G268)</f>
        <v>0</v>
      </c>
      <c r="CJ268" s="134">
        <f>IF(ISBLANK(Governance_Clauses_by_Source!CG268),0,$G268)</f>
        <v>0</v>
      </c>
      <c r="CK268" s="134">
        <f>IF(ISBLANK(Governance_Clauses_by_Source!CH268),0,$G268)</f>
        <v>0</v>
      </c>
      <c r="CL268" s="134">
        <f>IF(ISBLANK(Governance_Clauses_by_Source!CI268),0,$G268)</f>
        <v>0</v>
      </c>
      <c r="CM268" s="134">
        <f>IF(ISBLANK(Governance_Clauses_by_Source!CJ268),0,$G268)</f>
        <v>0</v>
      </c>
      <c r="CN268" s="134">
        <f>IF(ISBLANK(Governance_Clauses_by_Source!CK268),0,$G268)</f>
        <v>0</v>
      </c>
      <c r="CO268" s="134">
        <f>IF(ISBLANK(Governance_Clauses_by_Source!CL268),0,$G268)</f>
        <v>0</v>
      </c>
      <c r="CP268" s="134">
        <f>IF(ISBLANK(Governance_Clauses_by_Source!CM268),0,$G268)</f>
        <v>0</v>
      </c>
      <c r="CQ268" s="151">
        <f>IF(ISBLANK(Governance_Clauses_by_Source!CN268),0,$G268)</f>
        <v>0</v>
      </c>
    </row>
    <row r="269" spans="1:95">
      <c r="A269" s="2"/>
      <c r="B269" s="2"/>
      <c r="C269" s="2"/>
      <c r="D269" s="2"/>
      <c r="E269" s="2">
        <f t="shared" si="32"/>
        <v>0</v>
      </c>
      <c r="F269" s="2"/>
      <c r="G269" s="2"/>
      <c r="H269" s="165" t="s">
        <v>367</v>
      </c>
      <c r="I269" s="120">
        <f>IF(ISBLANK(Governance_Clauses_by_Source!F269),0,$G269)</f>
        <v>0</v>
      </c>
      <c r="J269" s="134">
        <f>IF(ISBLANK(Governance_Clauses_by_Source!G269),0,$G269)</f>
        <v>0</v>
      </c>
      <c r="K269" s="134">
        <f>IF(ISBLANK(Governance_Clauses_by_Source!H269),0,$G269)</f>
        <v>0</v>
      </c>
      <c r="L269" s="134">
        <f>IF(ISBLANK(Governance_Clauses_by_Source!I269),0,$G269)</f>
        <v>0</v>
      </c>
      <c r="M269" s="134">
        <f>IF(ISBLANK(Governance_Clauses_by_Source!J269),0,$G269)</f>
        <v>0</v>
      </c>
      <c r="N269" s="134">
        <f>IF(ISBLANK(Governance_Clauses_by_Source!K269),0,$G269)</f>
        <v>0</v>
      </c>
      <c r="O269" s="134">
        <f>IF(ISBLANK(Governance_Clauses_by_Source!L269),0,$G269)</f>
        <v>0</v>
      </c>
      <c r="P269" s="134">
        <f>IF(ISBLANK(Governance_Clauses_by_Source!M269),0,$G269)</f>
        <v>0</v>
      </c>
      <c r="Q269" s="134">
        <f>IF(ISBLANK(Governance_Clauses_by_Source!N269),0,$G269)</f>
        <v>0</v>
      </c>
      <c r="R269" s="134">
        <f>IF(ISBLANK(Governance_Clauses_by_Source!O269),0,$G269)</f>
        <v>0</v>
      </c>
      <c r="S269" s="134">
        <f>IF(ISBLANK(Governance_Clauses_by_Source!P269),0,$G269)</f>
        <v>0</v>
      </c>
      <c r="T269" s="134">
        <f>IF(ISBLANK(Governance_Clauses_by_Source!Q269),0,$G269)</f>
        <v>0</v>
      </c>
      <c r="U269" s="134">
        <f>IF(ISBLANK(Governance_Clauses_by_Source!R269),0,$G269)</f>
        <v>0</v>
      </c>
      <c r="V269" s="134">
        <f>IF(ISBLANK(Governance_Clauses_by_Source!S269),0,$G269)</f>
        <v>0</v>
      </c>
      <c r="W269" s="134">
        <f>IF(ISBLANK(Governance_Clauses_by_Source!T269),0,$G269)</f>
        <v>0</v>
      </c>
      <c r="X269" s="134">
        <f>IF(ISBLANK(Governance_Clauses_by_Source!U269),0,$G269)</f>
        <v>0</v>
      </c>
      <c r="Y269" s="134">
        <f>IF(ISBLANK(Governance_Clauses_by_Source!V269),0,$G269)</f>
        <v>0</v>
      </c>
      <c r="Z269" s="134">
        <f>IF(ISBLANK(Governance_Clauses_by_Source!W269),0,$G269)</f>
        <v>0</v>
      </c>
      <c r="AA269" s="134">
        <f>IF(ISBLANK(Governance_Clauses_by_Source!X269),0,$G269)</f>
        <v>0</v>
      </c>
      <c r="AB269" s="134">
        <f>IF(ISBLANK(Governance_Clauses_by_Source!Y269),0,$G269)</f>
        <v>0</v>
      </c>
      <c r="AC269" s="134">
        <f>IF(ISBLANK(Governance_Clauses_by_Source!Z269),0,$G269)</f>
        <v>0</v>
      </c>
      <c r="AD269" s="134">
        <f>IF(ISBLANK(Governance_Clauses_by_Source!AA269),0,$G269)</f>
        <v>0</v>
      </c>
      <c r="AE269" s="134">
        <f>IF(ISBLANK(Governance_Clauses_by_Source!AB269),0,$G269)</f>
        <v>0</v>
      </c>
      <c r="AF269" s="134">
        <f>IF(ISBLANK(Governance_Clauses_by_Source!AC269),0,$G269)</f>
        <v>0</v>
      </c>
      <c r="AG269" s="134">
        <f>IF(ISBLANK(Governance_Clauses_by_Source!AD269),0,$G269)</f>
        <v>0</v>
      </c>
      <c r="AH269" s="134">
        <f>IF(ISBLANK(Governance_Clauses_by_Source!AE269),0,$G269)</f>
        <v>0</v>
      </c>
      <c r="AI269" s="134">
        <f>IF(ISBLANK(Governance_Clauses_by_Source!AF269),0,$G269)</f>
        <v>0</v>
      </c>
      <c r="AJ269" s="134">
        <f>IF(ISBLANK(Governance_Clauses_by_Source!AG269),0,$G269)</f>
        <v>0</v>
      </c>
      <c r="AK269" s="134">
        <f>IF(ISBLANK(Governance_Clauses_by_Source!AH269),0,$G269)</f>
        <v>0</v>
      </c>
      <c r="AL269" s="134">
        <f>IF(ISBLANK(Governance_Clauses_by_Source!AI269),0,$G269)</f>
        <v>0</v>
      </c>
      <c r="AM269" s="134">
        <f>IF(ISBLANK(Governance_Clauses_by_Source!AJ269),0,$G269)</f>
        <v>0</v>
      </c>
      <c r="AN269" s="134">
        <f>IF(ISBLANK(Governance_Clauses_by_Source!AK269),0,$G269)</f>
        <v>0</v>
      </c>
      <c r="AO269" s="134">
        <f>IF(ISBLANK(Governance_Clauses_by_Source!AL269),0,$G269)</f>
        <v>0</v>
      </c>
      <c r="AP269" s="134">
        <f>IF(ISBLANK(Governance_Clauses_by_Source!AM269),0,$G269)</f>
        <v>0</v>
      </c>
      <c r="AQ269" s="134">
        <f>IF(ISBLANK(Governance_Clauses_by_Source!AN269),0,$G269)</f>
        <v>0</v>
      </c>
      <c r="AR269" s="134">
        <f>IF(ISBLANK(Governance_Clauses_by_Source!AO269),0,$G269)</f>
        <v>0</v>
      </c>
      <c r="AS269" s="134">
        <f>IF(ISBLANK(Governance_Clauses_by_Source!AP269),0,$G269)</f>
        <v>0</v>
      </c>
      <c r="AT269" s="134">
        <f>IF(ISBLANK(Governance_Clauses_by_Source!AQ269),0,$G269)</f>
        <v>0</v>
      </c>
      <c r="AU269" s="134">
        <f>IF(ISBLANK(Governance_Clauses_by_Source!AR269),0,$G269)</f>
        <v>0</v>
      </c>
      <c r="AV269" s="134">
        <f>IF(ISBLANK(Governance_Clauses_by_Source!AS269),0,$G269)</f>
        <v>0</v>
      </c>
      <c r="AW269" s="134">
        <f>IF(ISBLANK(Governance_Clauses_by_Source!AT269),0,$G269)</f>
        <v>0</v>
      </c>
      <c r="AX269" s="134">
        <f>IF(ISBLANK(Governance_Clauses_by_Source!AU269),0,$G269)</f>
        <v>0</v>
      </c>
      <c r="AY269" s="134">
        <f>IF(ISBLANK(Governance_Clauses_by_Source!AV269),0,$G269)</f>
        <v>0</v>
      </c>
      <c r="AZ269" s="134">
        <f>IF(ISBLANK(Governance_Clauses_by_Source!AW269),0,$G269)</f>
        <v>0</v>
      </c>
      <c r="BA269" s="134">
        <f>IF(ISBLANK(Governance_Clauses_by_Source!AX269),0,$G269)</f>
        <v>0</v>
      </c>
      <c r="BB269" s="134">
        <f>IF(ISBLANK(Governance_Clauses_by_Source!AY269),0,$G269)</f>
        <v>0</v>
      </c>
      <c r="BC269" s="134">
        <f>IF(ISBLANK(Governance_Clauses_by_Source!AZ269),0,$G269)</f>
        <v>0</v>
      </c>
      <c r="BD269" s="134">
        <f>IF(ISBLANK(Governance_Clauses_by_Source!BA269),0,$G269)</f>
        <v>0</v>
      </c>
      <c r="BE269" s="134">
        <f>IF(ISBLANK(Governance_Clauses_by_Source!BB269),0,$G269)</f>
        <v>0</v>
      </c>
      <c r="BF269" s="134">
        <f>IF(ISBLANK(Governance_Clauses_by_Source!BC269),0,$G269)</f>
        <v>0</v>
      </c>
      <c r="BG269" s="134">
        <f>IF(ISBLANK(Governance_Clauses_by_Source!BD269),0,$G269)</f>
        <v>0</v>
      </c>
      <c r="BH269" s="134">
        <f>IF(ISBLANK(Governance_Clauses_by_Source!BE269),0,$G269)</f>
        <v>0</v>
      </c>
      <c r="BI269" s="134">
        <f>IF(ISBLANK(Governance_Clauses_by_Source!BF269),0,$G269)</f>
        <v>0</v>
      </c>
      <c r="BJ269" s="134">
        <f>IF(ISBLANK(Governance_Clauses_by_Source!BG269),0,$G269)</f>
        <v>0</v>
      </c>
      <c r="BK269" s="134">
        <f>IF(ISBLANK(Governance_Clauses_by_Source!BH269),0,$G269)</f>
        <v>0</v>
      </c>
      <c r="BL269" s="134">
        <f>IF(ISBLANK(Governance_Clauses_by_Source!BI269),0,$G269)</f>
        <v>0</v>
      </c>
      <c r="BM269" s="134">
        <f>IF(ISBLANK(Governance_Clauses_by_Source!BJ269),0,$G269)</f>
        <v>0</v>
      </c>
      <c r="BN269" s="134">
        <f>IF(ISBLANK(Governance_Clauses_by_Source!BK269),0,$G269)</f>
        <v>0</v>
      </c>
      <c r="BO269" s="134">
        <f>IF(ISBLANK(Governance_Clauses_by_Source!BL269),0,$G269)</f>
        <v>0</v>
      </c>
      <c r="BP269" s="134">
        <f>IF(ISBLANK(Governance_Clauses_by_Source!BM269),0,$G269)</f>
        <v>0</v>
      </c>
      <c r="BQ269" s="134">
        <f>IF(ISBLANK(Governance_Clauses_by_Source!BN269),0,$G269)</f>
        <v>0</v>
      </c>
      <c r="BR269" s="134">
        <f>IF(ISBLANK(Governance_Clauses_by_Source!BO269),0,$G269)</f>
        <v>0</v>
      </c>
      <c r="BS269" s="134">
        <f>IF(ISBLANK(Governance_Clauses_by_Source!BP269),0,$G269)</f>
        <v>0</v>
      </c>
      <c r="BT269" s="134">
        <f>IF(ISBLANK(Governance_Clauses_by_Source!BQ269),0,$G269)</f>
        <v>0</v>
      </c>
      <c r="BU269" s="134">
        <f>IF(ISBLANK(Governance_Clauses_by_Source!BR269),0,$G269)</f>
        <v>0</v>
      </c>
      <c r="BV269" s="134">
        <f>IF(ISBLANK(Governance_Clauses_by_Source!BS269),0,$G269)</f>
        <v>0</v>
      </c>
      <c r="BW269" s="134">
        <f>IF(ISBLANK(Governance_Clauses_by_Source!BT269),0,$G269)</f>
        <v>0</v>
      </c>
      <c r="BX269" s="134">
        <f>IF(ISBLANK(Governance_Clauses_by_Source!BU269),0,$G269)</f>
        <v>0</v>
      </c>
      <c r="BY269" s="134">
        <f>IF(ISBLANK(Governance_Clauses_by_Source!BV269),0,$G269)</f>
        <v>0</v>
      </c>
      <c r="BZ269" s="134">
        <f>IF(ISBLANK(Governance_Clauses_by_Source!BW269),0,$G269)</f>
        <v>0</v>
      </c>
      <c r="CA269" s="134">
        <f>IF(ISBLANK(Governance_Clauses_by_Source!BX269),0,$G269)</f>
        <v>0</v>
      </c>
      <c r="CB269" s="134">
        <f>IF(ISBLANK(Governance_Clauses_by_Source!BY269),0,$G269)</f>
        <v>0</v>
      </c>
      <c r="CC269" s="134">
        <f>IF(ISBLANK(Governance_Clauses_by_Source!BZ269),0,$G269)</f>
        <v>0</v>
      </c>
      <c r="CD269" s="134">
        <f>IF(ISBLANK(Governance_Clauses_by_Source!CA269),0,$G269)</f>
        <v>0</v>
      </c>
      <c r="CE269" s="134">
        <f>IF(ISBLANK(Governance_Clauses_by_Source!CB269),0,$G269)</f>
        <v>0</v>
      </c>
      <c r="CF269" s="134">
        <f>IF(ISBLANK(Governance_Clauses_by_Source!CC269),0,$G269)</f>
        <v>0</v>
      </c>
      <c r="CG269" s="134">
        <f>IF(ISBLANK(Governance_Clauses_by_Source!CD269),0,$G269)</f>
        <v>0</v>
      </c>
      <c r="CH269" s="134">
        <f>IF(ISBLANK(Governance_Clauses_by_Source!CE269),0,$G269)</f>
        <v>0</v>
      </c>
      <c r="CI269" s="134">
        <f>IF(ISBLANK(Governance_Clauses_by_Source!CF269),0,$G269)</f>
        <v>0</v>
      </c>
      <c r="CJ269" s="134">
        <f>IF(ISBLANK(Governance_Clauses_by_Source!CG269),0,$G269)</f>
        <v>0</v>
      </c>
      <c r="CK269" s="134">
        <f>IF(ISBLANK(Governance_Clauses_by_Source!CH269),0,$G269)</f>
        <v>0</v>
      </c>
      <c r="CL269" s="134">
        <f>IF(ISBLANK(Governance_Clauses_by_Source!CI269),0,$G269)</f>
        <v>0</v>
      </c>
      <c r="CM269" s="134">
        <f>IF(ISBLANK(Governance_Clauses_by_Source!CJ269),0,$G269)</f>
        <v>0</v>
      </c>
      <c r="CN269" s="134">
        <f>IF(ISBLANK(Governance_Clauses_by_Source!CK269),0,$G269)</f>
        <v>0</v>
      </c>
      <c r="CO269" s="134">
        <f>IF(ISBLANK(Governance_Clauses_by_Source!CL269),0,$G269)</f>
        <v>0</v>
      </c>
      <c r="CP269" s="134">
        <f>IF(ISBLANK(Governance_Clauses_by_Source!CM269),0,$G269)</f>
        <v>0</v>
      </c>
      <c r="CQ269" s="151">
        <f>IF(ISBLANK(Governance_Clauses_by_Source!CN269),0,$G269)</f>
        <v>0</v>
      </c>
    </row>
    <row r="270" spans="1:95">
      <c r="A270" s="2"/>
      <c r="B270" s="2"/>
      <c r="C270" s="2"/>
      <c r="D270" s="2"/>
      <c r="E270" s="2">
        <f t="shared" si="32"/>
        <v>0</v>
      </c>
      <c r="F270" s="2"/>
      <c r="G270" s="2"/>
      <c r="H270" s="165" t="s">
        <v>367</v>
      </c>
      <c r="I270" s="120">
        <f>IF(ISBLANK(Governance_Clauses_by_Source!F270),0,$G270)</f>
        <v>0</v>
      </c>
      <c r="J270" s="134">
        <f>IF(ISBLANK(Governance_Clauses_by_Source!G270),0,$G270)</f>
        <v>0</v>
      </c>
      <c r="K270" s="134">
        <f>IF(ISBLANK(Governance_Clauses_by_Source!H270),0,$G270)</f>
        <v>0</v>
      </c>
      <c r="L270" s="134">
        <f>IF(ISBLANK(Governance_Clauses_by_Source!I270),0,$G270)</f>
        <v>0</v>
      </c>
      <c r="M270" s="134">
        <f>IF(ISBLANK(Governance_Clauses_by_Source!J270),0,$G270)</f>
        <v>0</v>
      </c>
      <c r="N270" s="134">
        <f>IF(ISBLANK(Governance_Clauses_by_Source!K270),0,$G270)</f>
        <v>0</v>
      </c>
      <c r="O270" s="134">
        <f>IF(ISBLANK(Governance_Clauses_by_Source!L270),0,$G270)</f>
        <v>0</v>
      </c>
      <c r="P270" s="134">
        <f>IF(ISBLANK(Governance_Clauses_by_Source!M270),0,$G270)</f>
        <v>0</v>
      </c>
      <c r="Q270" s="134">
        <f>IF(ISBLANK(Governance_Clauses_by_Source!N270),0,$G270)</f>
        <v>0</v>
      </c>
      <c r="R270" s="134">
        <f>IF(ISBLANK(Governance_Clauses_by_Source!O270),0,$G270)</f>
        <v>0</v>
      </c>
      <c r="S270" s="134">
        <f>IF(ISBLANK(Governance_Clauses_by_Source!P270),0,$G270)</f>
        <v>0</v>
      </c>
      <c r="T270" s="134">
        <f>IF(ISBLANK(Governance_Clauses_by_Source!Q270),0,$G270)</f>
        <v>0</v>
      </c>
      <c r="U270" s="134">
        <f>IF(ISBLANK(Governance_Clauses_by_Source!R270),0,$G270)</f>
        <v>0</v>
      </c>
      <c r="V270" s="134">
        <f>IF(ISBLANK(Governance_Clauses_by_Source!S270),0,$G270)</f>
        <v>0</v>
      </c>
      <c r="W270" s="134">
        <f>IF(ISBLANK(Governance_Clauses_by_Source!T270),0,$G270)</f>
        <v>0</v>
      </c>
      <c r="X270" s="134">
        <f>IF(ISBLANK(Governance_Clauses_by_Source!U270),0,$G270)</f>
        <v>0</v>
      </c>
      <c r="Y270" s="134">
        <f>IF(ISBLANK(Governance_Clauses_by_Source!V270),0,$G270)</f>
        <v>0</v>
      </c>
      <c r="Z270" s="134">
        <f>IF(ISBLANK(Governance_Clauses_by_Source!W270),0,$G270)</f>
        <v>0</v>
      </c>
      <c r="AA270" s="134">
        <f>IF(ISBLANK(Governance_Clauses_by_Source!X270),0,$G270)</f>
        <v>0</v>
      </c>
      <c r="AB270" s="134">
        <f>IF(ISBLANK(Governance_Clauses_by_Source!Y270),0,$G270)</f>
        <v>0</v>
      </c>
      <c r="AC270" s="134">
        <f>IF(ISBLANK(Governance_Clauses_by_Source!Z270),0,$G270)</f>
        <v>0</v>
      </c>
      <c r="AD270" s="134">
        <f>IF(ISBLANK(Governance_Clauses_by_Source!AA270),0,$G270)</f>
        <v>0</v>
      </c>
      <c r="AE270" s="134">
        <f>IF(ISBLANK(Governance_Clauses_by_Source!AB270),0,$G270)</f>
        <v>0</v>
      </c>
      <c r="AF270" s="134">
        <f>IF(ISBLANK(Governance_Clauses_by_Source!AC270),0,$G270)</f>
        <v>0</v>
      </c>
      <c r="AG270" s="134">
        <f>IF(ISBLANK(Governance_Clauses_by_Source!AD270),0,$G270)</f>
        <v>0</v>
      </c>
      <c r="AH270" s="134">
        <f>IF(ISBLANK(Governance_Clauses_by_Source!AE270),0,$G270)</f>
        <v>0</v>
      </c>
      <c r="AI270" s="134">
        <f>IF(ISBLANK(Governance_Clauses_by_Source!AF270),0,$G270)</f>
        <v>0</v>
      </c>
      <c r="AJ270" s="134">
        <f>IF(ISBLANK(Governance_Clauses_by_Source!AG270),0,$G270)</f>
        <v>0</v>
      </c>
      <c r="AK270" s="134">
        <f>IF(ISBLANK(Governance_Clauses_by_Source!AH270),0,$G270)</f>
        <v>0</v>
      </c>
      <c r="AL270" s="134">
        <f>IF(ISBLANK(Governance_Clauses_by_Source!AI270),0,$G270)</f>
        <v>0</v>
      </c>
      <c r="AM270" s="134">
        <f>IF(ISBLANK(Governance_Clauses_by_Source!AJ270),0,$G270)</f>
        <v>0</v>
      </c>
      <c r="AN270" s="134">
        <f>IF(ISBLANK(Governance_Clauses_by_Source!AK270),0,$G270)</f>
        <v>0</v>
      </c>
      <c r="AO270" s="134">
        <f>IF(ISBLANK(Governance_Clauses_by_Source!AL270),0,$G270)</f>
        <v>0</v>
      </c>
      <c r="AP270" s="134">
        <f>IF(ISBLANK(Governance_Clauses_by_Source!AM270),0,$G270)</f>
        <v>0</v>
      </c>
      <c r="AQ270" s="134">
        <f>IF(ISBLANK(Governance_Clauses_by_Source!AN270),0,$G270)</f>
        <v>0</v>
      </c>
      <c r="AR270" s="134">
        <f>IF(ISBLANK(Governance_Clauses_by_Source!AO270),0,$G270)</f>
        <v>0</v>
      </c>
      <c r="AS270" s="134">
        <f>IF(ISBLANK(Governance_Clauses_by_Source!AP270),0,$G270)</f>
        <v>0</v>
      </c>
      <c r="AT270" s="134">
        <f>IF(ISBLANK(Governance_Clauses_by_Source!AQ270),0,$G270)</f>
        <v>0</v>
      </c>
      <c r="AU270" s="134">
        <f>IF(ISBLANK(Governance_Clauses_by_Source!AR270),0,$G270)</f>
        <v>0</v>
      </c>
      <c r="AV270" s="134">
        <f>IF(ISBLANK(Governance_Clauses_by_Source!AS270),0,$G270)</f>
        <v>0</v>
      </c>
      <c r="AW270" s="134">
        <f>IF(ISBLANK(Governance_Clauses_by_Source!AT270),0,$G270)</f>
        <v>0</v>
      </c>
      <c r="AX270" s="134">
        <f>IF(ISBLANK(Governance_Clauses_by_Source!AU270),0,$G270)</f>
        <v>0</v>
      </c>
      <c r="AY270" s="134">
        <f>IF(ISBLANK(Governance_Clauses_by_Source!AV270),0,$G270)</f>
        <v>0</v>
      </c>
      <c r="AZ270" s="134">
        <f>IF(ISBLANK(Governance_Clauses_by_Source!AW270),0,$G270)</f>
        <v>0</v>
      </c>
      <c r="BA270" s="134">
        <f>IF(ISBLANK(Governance_Clauses_by_Source!AX270),0,$G270)</f>
        <v>0</v>
      </c>
      <c r="BB270" s="134">
        <f>IF(ISBLANK(Governance_Clauses_by_Source!AY270),0,$G270)</f>
        <v>0</v>
      </c>
      <c r="BC270" s="134">
        <f>IF(ISBLANK(Governance_Clauses_by_Source!AZ270),0,$G270)</f>
        <v>0</v>
      </c>
      <c r="BD270" s="134">
        <f>IF(ISBLANK(Governance_Clauses_by_Source!BA270),0,$G270)</f>
        <v>0</v>
      </c>
      <c r="BE270" s="134">
        <f>IF(ISBLANK(Governance_Clauses_by_Source!BB270),0,$G270)</f>
        <v>0</v>
      </c>
      <c r="BF270" s="134">
        <f>IF(ISBLANK(Governance_Clauses_by_Source!BC270),0,$G270)</f>
        <v>0</v>
      </c>
      <c r="BG270" s="134">
        <f>IF(ISBLANK(Governance_Clauses_by_Source!BD270),0,$G270)</f>
        <v>0</v>
      </c>
      <c r="BH270" s="134">
        <f>IF(ISBLANK(Governance_Clauses_by_Source!BE270),0,$G270)</f>
        <v>0</v>
      </c>
      <c r="BI270" s="134">
        <f>IF(ISBLANK(Governance_Clauses_by_Source!BF270),0,$G270)</f>
        <v>0</v>
      </c>
      <c r="BJ270" s="134">
        <f>IF(ISBLANK(Governance_Clauses_by_Source!BG270),0,$G270)</f>
        <v>0</v>
      </c>
      <c r="BK270" s="134">
        <f>IF(ISBLANK(Governance_Clauses_by_Source!BH270),0,$G270)</f>
        <v>0</v>
      </c>
      <c r="BL270" s="134">
        <f>IF(ISBLANK(Governance_Clauses_by_Source!BI270),0,$G270)</f>
        <v>0</v>
      </c>
      <c r="BM270" s="134">
        <f>IF(ISBLANK(Governance_Clauses_by_Source!BJ270),0,$G270)</f>
        <v>0</v>
      </c>
      <c r="BN270" s="134">
        <f>IF(ISBLANK(Governance_Clauses_by_Source!BK270),0,$G270)</f>
        <v>0</v>
      </c>
      <c r="BO270" s="134">
        <f>IF(ISBLANK(Governance_Clauses_by_Source!BL270),0,$G270)</f>
        <v>0</v>
      </c>
      <c r="BP270" s="134">
        <f>IF(ISBLANK(Governance_Clauses_by_Source!BM270),0,$G270)</f>
        <v>0</v>
      </c>
      <c r="BQ270" s="134">
        <f>IF(ISBLANK(Governance_Clauses_by_Source!BN270),0,$G270)</f>
        <v>0</v>
      </c>
      <c r="BR270" s="134">
        <f>IF(ISBLANK(Governance_Clauses_by_Source!BO270),0,$G270)</f>
        <v>0</v>
      </c>
      <c r="BS270" s="134">
        <f>IF(ISBLANK(Governance_Clauses_by_Source!BP270),0,$G270)</f>
        <v>0</v>
      </c>
      <c r="BT270" s="134">
        <f>IF(ISBLANK(Governance_Clauses_by_Source!BQ270),0,$G270)</f>
        <v>0</v>
      </c>
      <c r="BU270" s="134">
        <f>IF(ISBLANK(Governance_Clauses_by_Source!BR270),0,$G270)</f>
        <v>0</v>
      </c>
      <c r="BV270" s="134">
        <f>IF(ISBLANK(Governance_Clauses_by_Source!BS270),0,$G270)</f>
        <v>0</v>
      </c>
      <c r="BW270" s="134">
        <f>IF(ISBLANK(Governance_Clauses_by_Source!BT270),0,$G270)</f>
        <v>0</v>
      </c>
      <c r="BX270" s="134">
        <f>IF(ISBLANK(Governance_Clauses_by_Source!BU270),0,$G270)</f>
        <v>0</v>
      </c>
      <c r="BY270" s="134">
        <f>IF(ISBLANK(Governance_Clauses_by_Source!BV270),0,$G270)</f>
        <v>0</v>
      </c>
      <c r="BZ270" s="134">
        <f>IF(ISBLANK(Governance_Clauses_by_Source!BW270),0,$G270)</f>
        <v>0</v>
      </c>
      <c r="CA270" s="134">
        <f>IF(ISBLANK(Governance_Clauses_by_Source!BX270),0,$G270)</f>
        <v>0</v>
      </c>
      <c r="CB270" s="134">
        <f>IF(ISBLANK(Governance_Clauses_by_Source!BY270),0,$G270)</f>
        <v>0</v>
      </c>
      <c r="CC270" s="134">
        <f>IF(ISBLANK(Governance_Clauses_by_Source!BZ270),0,$G270)</f>
        <v>0</v>
      </c>
      <c r="CD270" s="134">
        <f>IF(ISBLANK(Governance_Clauses_by_Source!CA270),0,$G270)</f>
        <v>0</v>
      </c>
      <c r="CE270" s="134">
        <f>IF(ISBLANK(Governance_Clauses_by_Source!CB270),0,$G270)</f>
        <v>0</v>
      </c>
      <c r="CF270" s="134">
        <f>IF(ISBLANK(Governance_Clauses_by_Source!CC270),0,$G270)</f>
        <v>0</v>
      </c>
      <c r="CG270" s="134">
        <f>IF(ISBLANK(Governance_Clauses_by_Source!CD270),0,$G270)</f>
        <v>0</v>
      </c>
      <c r="CH270" s="134">
        <f>IF(ISBLANK(Governance_Clauses_by_Source!CE270),0,$G270)</f>
        <v>0</v>
      </c>
      <c r="CI270" s="134">
        <f>IF(ISBLANK(Governance_Clauses_by_Source!CF270),0,$G270)</f>
        <v>0</v>
      </c>
      <c r="CJ270" s="134">
        <f>IF(ISBLANK(Governance_Clauses_by_Source!CG270),0,$G270)</f>
        <v>0</v>
      </c>
      <c r="CK270" s="134">
        <f>IF(ISBLANK(Governance_Clauses_by_Source!CH270),0,$G270)</f>
        <v>0</v>
      </c>
      <c r="CL270" s="134">
        <f>IF(ISBLANK(Governance_Clauses_by_Source!CI270),0,$G270)</f>
        <v>0</v>
      </c>
      <c r="CM270" s="134">
        <f>IF(ISBLANK(Governance_Clauses_by_Source!CJ270),0,$G270)</f>
        <v>0</v>
      </c>
      <c r="CN270" s="134">
        <f>IF(ISBLANK(Governance_Clauses_by_Source!CK270),0,$G270)</f>
        <v>0</v>
      </c>
      <c r="CO270" s="134">
        <f>IF(ISBLANK(Governance_Clauses_by_Source!CL270),0,$G270)</f>
        <v>0</v>
      </c>
      <c r="CP270" s="134">
        <f>IF(ISBLANK(Governance_Clauses_by_Source!CM270),0,$G270)</f>
        <v>0</v>
      </c>
      <c r="CQ270" s="151">
        <f>IF(ISBLANK(Governance_Clauses_by_Source!CN270),0,$G270)</f>
        <v>0</v>
      </c>
    </row>
    <row r="271" spans="1:95">
      <c r="A271" s="2"/>
      <c r="B271" s="2"/>
      <c r="C271" s="2"/>
      <c r="D271" s="2"/>
      <c r="E271" s="2">
        <f t="shared" si="32"/>
        <v>0</v>
      </c>
      <c r="F271" s="2"/>
      <c r="G271" s="2"/>
      <c r="H271" s="165" t="s">
        <v>367</v>
      </c>
      <c r="I271" s="120">
        <f>IF(ISBLANK(Governance_Clauses_by_Source!F271),0,$G271)</f>
        <v>0</v>
      </c>
      <c r="J271" s="134">
        <f>IF(ISBLANK(Governance_Clauses_by_Source!G271),0,$G271)</f>
        <v>0</v>
      </c>
      <c r="K271" s="134">
        <f>IF(ISBLANK(Governance_Clauses_by_Source!H271),0,$G271)</f>
        <v>0</v>
      </c>
      <c r="L271" s="134">
        <f>IF(ISBLANK(Governance_Clauses_by_Source!I271),0,$G271)</f>
        <v>0</v>
      </c>
      <c r="M271" s="134">
        <f>IF(ISBLANK(Governance_Clauses_by_Source!J271),0,$G271)</f>
        <v>0</v>
      </c>
      <c r="N271" s="134">
        <f>IF(ISBLANK(Governance_Clauses_by_Source!K271),0,$G271)</f>
        <v>0</v>
      </c>
      <c r="O271" s="134">
        <f>IF(ISBLANK(Governance_Clauses_by_Source!L271),0,$G271)</f>
        <v>0</v>
      </c>
      <c r="P271" s="134">
        <f>IF(ISBLANK(Governance_Clauses_by_Source!M271),0,$G271)</f>
        <v>0</v>
      </c>
      <c r="Q271" s="134">
        <f>IF(ISBLANK(Governance_Clauses_by_Source!N271),0,$G271)</f>
        <v>0</v>
      </c>
      <c r="R271" s="134">
        <f>IF(ISBLANK(Governance_Clauses_by_Source!O271),0,$G271)</f>
        <v>0</v>
      </c>
      <c r="S271" s="134">
        <f>IF(ISBLANK(Governance_Clauses_by_Source!P271),0,$G271)</f>
        <v>0</v>
      </c>
      <c r="T271" s="134">
        <f>IF(ISBLANK(Governance_Clauses_by_Source!Q271),0,$G271)</f>
        <v>0</v>
      </c>
      <c r="U271" s="134">
        <f>IF(ISBLANK(Governance_Clauses_by_Source!R271),0,$G271)</f>
        <v>0</v>
      </c>
      <c r="V271" s="134">
        <f>IF(ISBLANK(Governance_Clauses_by_Source!S271),0,$G271)</f>
        <v>0</v>
      </c>
      <c r="W271" s="134">
        <f>IF(ISBLANK(Governance_Clauses_by_Source!T271),0,$G271)</f>
        <v>0</v>
      </c>
      <c r="X271" s="134">
        <f>IF(ISBLANK(Governance_Clauses_by_Source!U271),0,$G271)</f>
        <v>0</v>
      </c>
      <c r="Y271" s="134">
        <f>IF(ISBLANK(Governance_Clauses_by_Source!V271),0,$G271)</f>
        <v>0</v>
      </c>
      <c r="Z271" s="134">
        <f>IF(ISBLANK(Governance_Clauses_by_Source!W271),0,$G271)</f>
        <v>0</v>
      </c>
      <c r="AA271" s="134">
        <f>IF(ISBLANK(Governance_Clauses_by_Source!X271),0,$G271)</f>
        <v>0</v>
      </c>
      <c r="AB271" s="134">
        <f>IF(ISBLANK(Governance_Clauses_by_Source!Y271),0,$G271)</f>
        <v>0</v>
      </c>
      <c r="AC271" s="134">
        <f>IF(ISBLANK(Governance_Clauses_by_Source!Z271),0,$G271)</f>
        <v>0</v>
      </c>
      <c r="AD271" s="134">
        <f>IF(ISBLANK(Governance_Clauses_by_Source!AA271),0,$G271)</f>
        <v>0</v>
      </c>
      <c r="AE271" s="134">
        <f>IF(ISBLANK(Governance_Clauses_by_Source!AB271),0,$G271)</f>
        <v>0</v>
      </c>
      <c r="AF271" s="134">
        <f>IF(ISBLANK(Governance_Clauses_by_Source!AC271),0,$G271)</f>
        <v>0</v>
      </c>
      <c r="AG271" s="134">
        <f>IF(ISBLANK(Governance_Clauses_by_Source!AD271),0,$G271)</f>
        <v>0</v>
      </c>
      <c r="AH271" s="134">
        <f>IF(ISBLANK(Governance_Clauses_by_Source!AE271),0,$G271)</f>
        <v>0</v>
      </c>
      <c r="AI271" s="134">
        <f>IF(ISBLANK(Governance_Clauses_by_Source!AF271),0,$G271)</f>
        <v>0</v>
      </c>
      <c r="AJ271" s="134">
        <f>IF(ISBLANK(Governance_Clauses_by_Source!AG271),0,$G271)</f>
        <v>0</v>
      </c>
      <c r="AK271" s="134">
        <f>IF(ISBLANK(Governance_Clauses_by_Source!AH271),0,$G271)</f>
        <v>0</v>
      </c>
      <c r="AL271" s="134">
        <f>IF(ISBLANK(Governance_Clauses_by_Source!AI271),0,$G271)</f>
        <v>0</v>
      </c>
      <c r="AM271" s="134">
        <f>IF(ISBLANK(Governance_Clauses_by_Source!AJ271),0,$G271)</f>
        <v>0</v>
      </c>
      <c r="AN271" s="134">
        <f>IF(ISBLANK(Governance_Clauses_by_Source!AK271),0,$G271)</f>
        <v>0</v>
      </c>
      <c r="AO271" s="134">
        <f>IF(ISBLANK(Governance_Clauses_by_Source!AL271),0,$G271)</f>
        <v>0</v>
      </c>
      <c r="AP271" s="134">
        <f>IF(ISBLANK(Governance_Clauses_by_Source!AM271),0,$G271)</f>
        <v>0</v>
      </c>
      <c r="AQ271" s="134">
        <f>IF(ISBLANK(Governance_Clauses_by_Source!AN271),0,$G271)</f>
        <v>0</v>
      </c>
      <c r="AR271" s="134">
        <f>IF(ISBLANK(Governance_Clauses_by_Source!AO271),0,$G271)</f>
        <v>0</v>
      </c>
      <c r="AS271" s="134">
        <f>IF(ISBLANK(Governance_Clauses_by_Source!AP271),0,$G271)</f>
        <v>0</v>
      </c>
      <c r="AT271" s="134">
        <f>IF(ISBLANK(Governance_Clauses_by_Source!AQ271),0,$G271)</f>
        <v>0</v>
      </c>
      <c r="AU271" s="134">
        <f>IF(ISBLANK(Governance_Clauses_by_Source!AR271),0,$G271)</f>
        <v>0</v>
      </c>
      <c r="AV271" s="134">
        <f>IF(ISBLANK(Governance_Clauses_by_Source!AS271),0,$G271)</f>
        <v>0</v>
      </c>
      <c r="AW271" s="134">
        <f>IF(ISBLANK(Governance_Clauses_by_Source!AT271),0,$G271)</f>
        <v>0</v>
      </c>
      <c r="AX271" s="134">
        <f>IF(ISBLANK(Governance_Clauses_by_Source!AU271),0,$G271)</f>
        <v>0</v>
      </c>
      <c r="AY271" s="134">
        <f>IF(ISBLANK(Governance_Clauses_by_Source!AV271),0,$G271)</f>
        <v>0</v>
      </c>
      <c r="AZ271" s="134">
        <f>IF(ISBLANK(Governance_Clauses_by_Source!AW271),0,$G271)</f>
        <v>0</v>
      </c>
      <c r="BA271" s="134">
        <f>IF(ISBLANK(Governance_Clauses_by_Source!AX271),0,$G271)</f>
        <v>0</v>
      </c>
      <c r="BB271" s="134">
        <f>IF(ISBLANK(Governance_Clauses_by_Source!AY271),0,$G271)</f>
        <v>0</v>
      </c>
      <c r="BC271" s="134">
        <f>IF(ISBLANK(Governance_Clauses_by_Source!AZ271),0,$G271)</f>
        <v>0</v>
      </c>
      <c r="BD271" s="134">
        <f>IF(ISBLANK(Governance_Clauses_by_Source!BA271),0,$G271)</f>
        <v>0</v>
      </c>
      <c r="BE271" s="134">
        <f>IF(ISBLANK(Governance_Clauses_by_Source!BB271),0,$G271)</f>
        <v>0</v>
      </c>
      <c r="BF271" s="134">
        <f>IF(ISBLANK(Governance_Clauses_by_Source!BC271),0,$G271)</f>
        <v>0</v>
      </c>
      <c r="BG271" s="134">
        <f>IF(ISBLANK(Governance_Clauses_by_Source!BD271),0,$G271)</f>
        <v>0</v>
      </c>
      <c r="BH271" s="134">
        <f>IF(ISBLANK(Governance_Clauses_by_Source!BE271),0,$G271)</f>
        <v>0</v>
      </c>
      <c r="BI271" s="134">
        <f>IF(ISBLANK(Governance_Clauses_by_Source!BF271),0,$G271)</f>
        <v>0</v>
      </c>
      <c r="BJ271" s="134">
        <f>IF(ISBLANK(Governance_Clauses_by_Source!BG271),0,$G271)</f>
        <v>0</v>
      </c>
      <c r="BK271" s="134">
        <f>IF(ISBLANK(Governance_Clauses_by_Source!BH271),0,$G271)</f>
        <v>0</v>
      </c>
      <c r="BL271" s="134">
        <f>IF(ISBLANK(Governance_Clauses_by_Source!BI271),0,$G271)</f>
        <v>0</v>
      </c>
      <c r="BM271" s="134">
        <f>IF(ISBLANK(Governance_Clauses_by_Source!BJ271),0,$G271)</f>
        <v>0</v>
      </c>
      <c r="BN271" s="134">
        <f>IF(ISBLANK(Governance_Clauses_by_Source!BK271),0,$G271)</f>
        <v>0</v>
      </c>
      <c r="BO271" s="134">
        <f>IF(ISBLANK(Governance_Clauses_by_Source!BL271),0,$G271)</f>
        <v>0</v>
      </c>
      <c r="BP271" s="134">
        <f>IF(ISBLANK(Governance_Clauses_by_Source!BM271),0,$G271)</f>
        <v>0</v>
      </c>
      <c r="BQ271" s="134">
        <f>IF(ISBLANK(Governance_Clauses_by_Source!BN271),0,$G271)</f>
        <v>0</v>
      </c>
      <c r="BR271" s="134">
        <f>IF(ISBLANK(Governance_Clauses_by_Source!BO271),0,$G271)</f>
        <v>0</v>
      </c>
      <c r="BS271" s="134">
        <f>IF(ISBLANK(Governance_Clauses_by_Source!BP271),0,$G271)</f>
        <v>0</v>
      </c>
      <c r="BT271" s="134">
        <f>IF(ISBLANK(Governance_Clauses_by_Source!BQ271),0,$G271)</f>
        <v>0</v>
      </c>
      <c r="BU271" s="134">
        <f>IF(ISBLANK(Governance_Clauses_by_Source!BR271),0,$G271)</f>
        <v>0</v>
      </c>
      <c r="BV271" s="134">
        <f>IF(ISBLANK(Governance_Clauses_by_Source!BS271),0,$G271)</f>
        <v>0</v>
      </c>
      <c r="BW271" s="134">
        <f>IF(ISBLANK(Governance_Clauses_by_Source!BT271),0,$G271)</f>
        <v>0</v>
      </c>
      <c r="BX271" s="134">
        <f>IF(ISBLANK(Governance_Clauses_by_Source!BU271),0,$G271)</f>
        <v>0</v>
      </c>
      <c r="BY271" s="134">
        <f>IF(ISBLANK(Governance_Clauses_by_Source!BV271),0,$G271)</f>
        <v>0</v>
      </c>
      <c r="BZ271" s="134">
        <f>IF(ISBLANK(Governance_Clauses_by_Source!BW271),0,$G271)</f>
        <v>0</v>
      </c>
      <c r="CA271" s="134">
        <f>IF(ISBLANK(Governance_Clauses_by_Source!BX271),0,$G271)</f>
        <v>0</v>
      </c>
      <c r="CB271" s="134">
        <f>IF(ISBLANK(Governance_Clauses_by_Source!BY271),0,$G271)</f>
        <v>0</v>
      </c>
      <c r="CC271" s="134">
        <f>IF(ISBLANK(Governance_Clauses_by_Source!BZ271),0,$G271)</f>
        <v>0</v>
      </c>
      <c r="CD271" s="134">
        <f>IF(ISBLANK(Governance_Clauses_by_Source!CA271),0,$G271)</f>
        <v>0</v>
      </c>
      <c r="CE271" s="134">
        <f>IF(ISBLANK(Governance_Clauses_by_Source!CB271),0,$G271)</f>
        <v>0</v>
      </c>
      <c r="CF271" s="134">
        <f>IF(ISBLANK(Governance_Clauses_by_Source!CC271),0,$G271)</f>
        <v>0</v>
      </c>
      <c r="CG271" s="134">
        <f>IF(ISBLANK(Governance_Clauses_by_Source!CD271),0,$G271)</f>
        <v>0</v>
      </c>
      <c r="CH271" s="134">
        <f>IF(ISBLANK(Governance_Clauses_by_Source!CE271),0,$G271)</f>
        <v>0</v>
      </c>
      <c r="CI271" s="134">
        <f>IF(ISBLANK(Governance_Clauses_by_Source!CF271),0,$G271)</f>
        <v>0</v>
      </c>
      <c r="CJ271" s="134">
        <f>IF(ISBLANK(Governance_Clauses_by_Source!CG271),0,$G271)</f>
        <v>0</v>
      </c>
      <c r="CK271" s="134">
        <f>IF(ISBLANK(Governance_Clauses_by_Source!CH271),0,$G271)</f>
        <v>0</v>
      </c>
      <c r="CL271" s="134">
        <f>IF(ISBLANK(Governance_Clauses_by_Source!CI271),0,$G271)</f>
        <v>0</v>
      </c>
      <c r="CM271" s="134">
        <f>IF(ISBLANK(Governance_Clauses_by_Source!CJ271),0,$G271)</f>
        <v>0</v>
      </c>
      <c r="CN271" s="134">
        <f>IF(ISBLANK(Governance_Clauses_by_Source!CK271),0,$G271)</f>
        <v>0</v>
      </c>
      <c r="CO271" s="134">
        <f>IF(ISBLANK(Governance_Clauses_by_Source!CL271),0,$G271)</f>
        <v>0</v>
      </c>
      <c r="CP271" s="134">
        <f>IF(ISBLANK(Governance_Clauses_by_Source!CM271),0,$G271)</f>
        <v>0</v>
      </c>
      <c r="CQ271" s="151">
        <f>IF(ISBLANK(Governance_Clauses_by_Source!CN271),0,$G271)</f>
        <v>0</v>
      </c>
    </row>
    <row r="272" spans="1:95">
      <c r="A272" s="2"/>
      <c r="B272" s="2"/>
      <c r="C272" s="2"/>
      <c r="D272" s="2"/>
      <c r="E272" s="2">
        <f t="shared" si="32"/>
        <v>0</v>
      </c>
      <c r="F272" s="2"/>
      <c r="G272" s="2"/>
      <c r="H272" s="165" t="s">
        <v>367</v>
      </c>
      <c r="I272" s="120">
        <f>IF(ISBLANK(Governance_Clauses_by_Source!F272),0,$G272)</f>
        <v>0</v>
      </c>
      <c r="J272" s="134">
        <f>IF(ISBLANK(Governance_Clauses_by_Source!G272),0,$G272)</f>
        <v>0</v>
      </c>
      <c r="K272" s="134">
        <f>IF(ISBLANK(Governance_Clauses_by_Source!H272),0,$G272)</f>
        <v>0</v>
      </c>
      <c r="L272" s="134">
        <f>IF(ISBLANK(Governance_Clauses_by_Source!I272),0,$G272)</f>
        <v>0</v>
      </c>
      <c r="M272" s="134">
        <f>IF(ISBLANK(Governance_Clauses_by_Source!J272),0,$G272)</f>
        <v>0</v>
      </c>
      <c r="N272" s="134">
        <f>IF(ISBLANK(Governance_Clauses_by_Source!K272),0,$G272)</f>
        <v>0</v>
      </c>
      <c r="O272" s="134">
        <f>IF(ISBLANK(Governance_Clauses_by_Source!L272),0,$G272)</f>
        <v>0</v>
      </c>
      <c r="P272" s="134">
        <f>IF(ISBLANK(Governance_Clauses_by_Source!M272),0,$G272)</f>
        <v>0</v>
      </c>
      <c r="Q272" s="134">
        <f>IF(ISBLANK(Governance_Clauses_by_Source!N272),0,$G272)</f>
        <v>0</v>
      </c>
      <c r="R272" s="134">
        <f>IF(ISBLANK(Governance_Clauses_by_Source!O272),0,$G272)</f>
        <v>0</v>
      </c>
      <c r="S272" s="134">
        <f>IF(ISBLANK(Governance_Clauses_by_Source!P272),0,$G272)</f>
        <v>0</v>
      </c>
      <c r="T272" s="134">
        <f>IF(ISBLANK(Governance_Clauses_by_Source!Q272),0,$G272)</f>
        <v>0</v>
      </c>
      <c r="U272" s="134">
        <f>IF(ISBLANK(Governance_Clauses_by_Source!R272),0,$G272)</f>
        <v>0</v>
      </c>
      <c r="V272" s="134">
        <f>IF(ISBLANK(Governance_Clauses_by_Source!S272),0,$G272)</f>
        <v>0</v>
      </c>
      <c r="W272" s="134">
        <f>IF(ISBLANK(Governance_Clauses_by_Source!T272),0,$G272)</f>
        <v>0</v>
      </c>
      <c r="X272" s="134">
        <f>IF(ISBLANK(Governance_Clauses_by_Source!U272),0,$G272)</f>
        <v>0</v>
      </c>
      <c r="Y272" s="134">
        <f>IF(ISBLANK(Governance_Clauses_by_Source!V272),0,$G272)</f>
        <v>0</v>
      </c>
      <c r="Z272" s="134">
        <f>IF(ISBLANK(Governance_Clauses_by_Source!W272),0,$G272)</f>
        <v>0</v>
      </c>
      <c r="AA272" s="134">
        <f>IF(ISBLANK(Governance_Clauses_by_Source!X272),0,$G272)</f>
        <v>0</v>
      </c>
      <c r="AB272" s="134">
        <f>IF(ISBLANK(Governance_Clauses_by_Source!Y272),0,$G272)</f>
        <v>0</v>
      </c>
      <c r="AC272" s="134">
        <f>IF(ISBLANK(Governance_Clauses_by_Source!Z272),0,$G272)</f>
        <v>0</v>
      </c>
      <c r="AD272" s="134">
        <f>IF(ISBLANK(Governance_Clauses_by_Source!AA272),0,$G272)</f>
        <v>0</v>
      </c>
      <c r="AE272" s="134">
        <f>IF(ISBLANK(Governance_Clauses_by_Source!AB272),0,$G272)</f>
        <v>0</v>
      </c>
      <c r="AF272" s="134">
        <f>IF(ISBLANK(Governance_Clauses_by_Source!AC272),0,$G272)</f>
        <v>0</v>
      </c>
      <c r="AG272" s="134">
        <f>IF(ISBLANK(Governance_Clauses_by_Source!AD272),0,$G272)</f>
        <v>0</v>
      </c>
      <c r="AH272" s="134">
        <f>IF(ISBLANK(Governance_Clauses_by_Source!AE272),0,$G272)</f>
        <v>0</v>
      </c>
      <c r="AI272" s="134">
        <f>IF(ISBLANK(Governance_Clauses_by_Source!AF272),0,$G272)</f>
        <v>0</v>
      </c>
      <c r="AJ272" s="134">
        <f>IF(ISBLANK(Governance_Clauses_by_Source!AG272),0,$G272)</f>
        <v>0</v>
      </c>
      <c r="AK272" s="134">
        <f>IF(ISBLANK(Governance_Clauses_by_Source!AH272),0,$G272)</f>
        <v>0</v>
      </c>
      <c r="AL272" s="134">
        <f>IF(ISBLANK(Governance_Clauses_by_Source!AI272),0,$G272)</f>
        <v>0</v>
      </c>
      <c r="AM272" s="134">
        <f>IF(ISBLANK(Governance_Clauses_by_Source!AJ272),0,$G272)</f>
        <v>0</v>
      </c>
      <c r="AN272" s="134">
        <f>IF(ISBLANK(Governance_Clauses_by_Source!AK272),0,$G272)</f>
        <v>0</v>
      </c>
      <c r="AO272" s="134">
        <f>IF(ISBLANK(Governance_Clauses_by_Source!AL272),0,$G272)</f>
        <v>0</v>
      </c>
      <c r="AP272" s="134">
        <f>IF(ISBLANK(Governance_Clauses_by_Source!AM272),0,$G272)</f>
        <v>0</v>
      </c>
      <c r="AQ272" s="134">
        <f>IF(ISBLANK(Governance_Clauses_by_Source!AN272),0,$G272)</f>
        <v>0</v>
      </c>
      <c r="AR272" s="134">
        <f>IF(ISBLANK(Governance_Clauses_by_Source!AO272),0,$G272)</f>
        <v>0</v>
      </c>
      <c r="AS272" s="134">
        <f>IF(ISBLANK(Governance_Clauses_by_Source!AP272),0,$G272)</f>
        <v>0</v>
      </c>
      <c r="AT272" s="134">
        <f>IF(ISBLANK(Governance_Clauses_by_Source!AQ272),0,$G272)</f>
        <v>0</v>
      </c>
      <c r="AU272" s="134">
        <f>IF(ISBLANK(Governance_Clauses_by_Source!AR272),0,$G272)</f>
        <v>0</v>
      </c>
      <c r="AV272" s="134">
        <f>IF(ISBLANK(Governance_Clauses_by_Source!AS272),0,$G272)</f>
        <v>0</v>
      </c>
      <c r="AW272" s="134">
        <f>IF(ISBLANK(Governance_Clauses_by_Source!AT272),0,$G272)</f>
        <v>0</v>
      </c>
      <c r="AX272" s="134">
        <f>IF(ISBLANK(Governance_Clauses_by_Source!AU272),0,$G272)</f>
        <v>0</v>
      </c>
      <c r="AY272" s="134">
        <f>IF(ISBLANK(Governance_Clauses_by_Source!AV272),0,$G272)</f>
        <v>0</v>
      </c>
      <c r="AZ272" s="134">
        <f>IF(ISBLANK(Governance_Clauses_by_Source!AW272),0,$G272)</f>
        <v>0</v>
      </c>
      <c r="BA272" s="134">
        <f>IF(ISBLANK(Governance_Clauses_by_Source!AX272),0,$G272)</f>
        <v>0</v>
      </c>
      <c r="BB272" s="134">
        <f>IF(ISBLANK(Governance_Clauses_by_Source!AY272),0,$G272)</f>
        <v>0</v>
      </c>
      <c r="BC272" s="134">
        <f>IF(ISBLANK(Governance_Clauses_by_Source!AZ272),0,$G272)</f>
        <v>0</v>
      </c>
      <c r="BD272" s="134">
        <f>IF(ISBLANK(Governance_Clauses_by_Source!BA272),0,$G272)</f>
        <v>0</v>
      </c>
      <c r="BE272" s="134">
        <f>IF(ISBLANK(Governance_Clauses_by_Source!BB272),0,$G272)</f>
        <v>0</v>
      </c>
      <c r="BF272" s="134">
        <f>IF(ISBLANK(Governance_Clauses_by_Source!BC272),0,$G272)</f>
        <v>0</v>
      </c>
      <c r="BG272" s="134">
        <f>IF(ISBLANK(Governance_Clauses_by_Source!BD272),0,$G272)</f>
        <v>0</v>
      </c>
      <c r="BH272" s="134">
        <f>IF(ISBLANK(Governance_Clauses_by_Source!BE272),0,$G272)</f>
        <v>0</v>
      </c>
      <c r="BI272" s="134">
        <f>IF(ISBLANK(Governance_Clauses_by_Source!BF272),0,$G272)</f>
        <v>0</v>
      </c>
      <c r="BJ272" s="134">
        <f>IF(ISBLANK(Governance_Clauses_by_Source!BG272),0,$G272)</f>
        <v>0</v>
      </c>
      <c r="BK272" s="134">
        <f>IF(ISBLANK(Governance_Clauses_by_Source!BH272),0,$G272)</f>
        <v>0</v>
      </c>
      <c r="BL272" s="134">
        <f>IF(ISBLANK(Governance_Clauses_by_Source!BI272),0,$G272)</f>
        <v>0</v>
      </c>
      <c r="BM272" s="134">
        <f>IF(ISBLANK(Governance_Clauses_by_Source!BJ272),0,$G272)</f>
        <v>0</v>
      </c>
      <c r="BN272" s="134">
        <f>IF(ISBLANK(Governance_Clauses_by_Source!BK272),0,$G272)</f>
        <v>0</v>
      </c>
      <c r="BO272" s="134">
        <f>IF(ISBLANK(Governance_Clauses_by_Source!BL272),0,$G272)</f>
        <v>0</v>
      </c>
      <c r="BP272" s="134">
        <f>IF(ISBLANK(Governance_Clauses_by_Source!BM272),0,$G272)</f>
        <v>0</v>
      </c>
      <c r="BQ272" s="134">
        <f>IF(ISBLANK(Governance_Clauses_by_Source!BN272),0,$G272)</f>
        <v>0</v>
      </c>
      <c r="BR272" s="134">
        <f>IF(ISBLANK(Governance_Clauses_by_Source!BO272),0,$G272)</f>
        <v>0</v>
      </c>
      <c r="BS272" s="134">
        <f>IF(ISBLANK(Governance_Clauses_by_Source!BP272),0,$G272)</f>
        <v>0</v>
      </c>
      <c r="BT272" s="134">
        <f>IF(ISBLANK(Governance_Clauses_by_Source!BQ272),0,$G272)</f>
        <v>0</v>
      </c>
      <c r="BU272" s="134">
        <f>IF(ISBLANK(Governance_Clauses_by_Source!BR272),0,$G272)</f>
        <v>0</v>
      </c>
      <c r="BV272" s="134">
        <f>IF(ISBLANK(Governance_Clauses_by_Source!BS272),0,$G272)</f>
        <v>0</v>
      </c>
      <c r="BW272" s="134">
        <f>IF(ISBLANK(Governance_Clauses_by_Source!BT272),0,$G272)</f>
        <v>0</v>
      </c>
      <c r="BX272" s="134">
        <f>IF(ISBLANK(Governance_Clauses_by_Source!BU272),0,$G272)</f>
        <v>0</v>
      </c>
      <c r="BY272" s="134">
        <f>IF(ISBLANK(Governance_Clauses_by_Source!BV272),0,$G272)</f>
        <v>0</v>
      </c>
      <c r="BZ272" s="134">
        <f>IF(ISBLANK(Governance_Clauses_by_Source!BW272),0,$G272)</f>
        <v>0</v>
      </c>
      <c r="CA272" s="134">
        <f>IF(ISBLANK(Governance_Clauses_by_Source!BX272),0,$G272)</f>
        <v>0</v>
      </c>
      <c r="CB272" s="134">
        <f>IF(ISBLANK(Governance_Clauses_by_Source!BY272),0,$G272)</f>
        <v>0</v>
      </c>
      <c r="CC272" s="134">
        <f>IF(ISBLANK(Governance_Clauses_by_Source!BZ272),0,$G272)</f>
        <v>0</v>
      </c>
      <c r="CD272" s="134">
        <f>IF(ISBLANK(Governance_Clauses_by_Source!CA272),0,$G272)</f>
        <v>0</v>
      </c>
      <c r="CE272" s="134">
        <f>IF(ISBLANK(Governance_Clauses_by_Source!CB272),0,$G272)</f>
        <v>0</v>
      </c>
      <c r="CF272" s="134">
        <f>IF(ISBLANK(Governance_Clauses_by_Source!CC272),0,$G272)</f>
        <v>0</v>
      </c>
      <c r="CG272" s="134">
        <f>IF(ISBLANK(Governance_Clauses_by_Source!CD272),0,$G272)</f>
        <v>0</v>
      </c>
      <c r="CH272" s="134">
        <f>IF(ISBLANK(Governance_Clauses_by_Source!CE272),0,$G272)</f>
        <v>0</v>
      </c>
      <c r="CI272" s="134">
        <f>IF(ISBLANK(Governance_Clauses_by_Source!CF272),0,$G272)</f>
        <v>0</v>
      </c>
      <c r="CJ272" s="134">
        <f>IF(ISBLANK(Governance_Clauses_by_Source!CG272),0,$G272)</f>
        <v>0</v>
      </c>
      <c r="CK272" s="134">
        <f>IF(ISBLANK(Governance_Clauses_by_Source!CH272),0,$G272)</f>
        <v>0</v>
      </c>
      <c r="CL272" s="134">
        <f>IF(ISBLANK(Governance_Clauses_by_Source!CI272),0,$G272)</f>
        <v>0</v>
      </c>
      <c r="CM272" s="134">
        <f>IF(ISBLANK(Governance_Clauses_by_Source!CJ272),0,$G272)</f>
        <v>0</v>
      </c>
      <c r="CN272" s="134">
        <f>IF(ISBLANK(Governance_Clauses_by_Source!CK272),0,$G272)</f>
        <v>0</v>
      </c>
      <c r="CO272" s="134">
        <f>IF(ISBLANK(Governance_Clauses_by_Source!CL272),0,$G272)</f>
        <v>0</v>
      </c>
      <c r="CP272" s="134">
        <f>IF(ISBLANK(Governance_Clauses_by_Source!CM272),0,$G272)</f>
        <v>0</v>
      </c>
      <c r="CQ272" s="151">
        <f>IF(ISBLANK(Governance_Clauses_by_Source!CN272),0,$G272)</f>
        <v>0</v>
      </c>
    </row>
    <row r="273" spans="1:95">
      <c r="A273" s="2"/>
      <c r="B273" s="2"/>
      <c r="C273" s="2"/>
      <c r="D273" s="2"/>
      <c r="E273" s="2">
        <f t="shared" si="32"/>
        <v>0</v>
      </c>
      <c r="F273" s="2"/>
      <c r="G273" s="2"/>
      <c r="H273" s="165" t="s">
        <v>367</v>
      </c>
      <c r="I273" s="120">
        <f>IF(ISBLANK(Governance_Clauses_by_Source!F273),0,$G273)</f>
        <v>0</v>
      </c>
      <c r="J273" s="134">
        <f>IF(ISBLANK(Governance_Clauses_by_Source!G273),0,$G273)</f>
        <v>0</v>
      </c>
      <c r="K273" s="134">
        <f>IF(ISBLANK(Governance_Clauses_by_Source!H273),0,$G273)</f>
        <v>0</v>
      </c>
      <c r="L273" s="134">
        <f>IF(ISBLANK(Governance_Clauses_by_Source!I273),0,$G273)</f>
        <v>0</v>
      </c>
      <c r="M273" s="134">
        <f>IF(ISBLANK(Governance_Clauses_by_Source!J273),0,$G273)</f>
        <v>0</v>
      </c>
      <c r="N273" s="134">
        <f>IF(ISBLANK(Governance_Clauses_by_Source!K273),0,$G273)</f>
        <v>0</v>
      </c>
      <c r="O273" s="134">
        <f>IF(ISBLANK(Governance_Clauses_by_Source!L273),0,$G273)</f>
        <v>0</v>
      </c>
      <c r="P273" s="134">
        <f>IF(ISBLANK(Governance_Clauses_by_Source!M273),0,$G273)</f>
        <v>0</v>
      </c>
      <c r="Q273" s="134">
        <f>IF(ISBLANK(Governance_Clauses_by_Source!N273),0,$G273)</f>
        <v>0</v>
      </c>
      <c r="R273" s="134">
        <f>IF(ISBLANK(Governance_Clauses_by_Source!O273),0,$G273)</f>
        <v>0</v>
      </c>
      <c r="S273" s="134">
        <f>IF(ISBLANK(Governance_Clauses_by_Source!P273),0,$G273)</f>
        <v>0</v>
      </c>
      <c r="T273" s="134">
        <f>IF(ISBLANK(Governance_Clauses_by_Source!Q273),0,$G273)</f>
        <v>0</v>
      </c>
      <c r="U273" s="134">
        <f>IF(ISBLANK(Governance_Clauses_by_Source!R273),0,$G273)</f>
        <v>0</v>
      </c>
      <c r="V273" s="134">
        <f>IF(ISBLANK(Governance_Clauses_by_Source!S273),0,$G273)</f>
        <v>0</v>
      </c>
      <c r="W273" s="134">
        <f>IF(ISBLANK(Governance_Clauses_by_Source!T273),0,$G273)</f>
        <v>0</v>
      </c>
      <c r="X273" s="134">
        <f>IF(ISBLANK(Governance_Clauses_by_Source!U273),0,$G273)</f>
        <v>0</v>
      </c>
      <c r="Y273" s="134">
        <f>IF(ISBLANK(Governance_Clauses_by_Source!V273),0,$G273)</f>
        <v>0</v>
      </c>
      <c r="Z273" s="134">
        <f>IF(ISBLANK(Governance_Clauses_by_Source!W273),0,$G273)</f>
        <v>0</v>
      </c>
      <c r="AA273" s="134">
        <f>IF(ISBLANK(Governance_Clauses_by_Source!X273),0,$G273)</f>
        <v>0</v>
      </c>
      <c r="AB273" s="134">
        <f>IF(ISBLANK(Governance_Clauses_by_Source!Y273),0,$G273)</f>
        <v>0</v>
      </c>
      <c r="AC273" s="134">
        <f>IF(ISBLANK(Governance_Clauses_by_Source!Z273),0,$G273)</f>
        <v>0</v>
      </c>
      <c r="AD273" s="134">
        <f>IF(ISBLANK(Governance_Clauses_by_Source!AA273),0,$G273)</f>
        <v>0</v>
      </c>
      <c r="AE273" s="134">
        <f>IF(ISBLANK(Governance_Clauses_by_Source!AB273),0,$G273)</f>
        <v>0</v>
      </c>
      <c r="AF273" s="134">
        <f>IF(ISBLANK(Governance_Clauses_by_Source!AC273),0,$G273)</f>
        <v>0</v>
      </c>
      <c r="AG273" s="134">
        <f>IF(ISBLANK(Governance_Clauses_by_Source!AD273),0,$G273)</f>
        <v>0</v>
      </c>
      <c r="AH273" s="134">
        <f>IF(ISBLANK(Governance_Clauses_by_Source!AE273),0,$G273)</f>
        <v>0</v>
      </c>
      <c r="AI273" s="134">
        <f>IF(ISBLANK(Governance_Clauses_by_Source!AF273),0,$G273)</f>
        <v>0</v>
      </c>
      <c r="AJ273" s="134">
        <f>IF(ISBLANK(Governance_Clauses_by_Source!AG273),0,$G273)</f>
        <v>0</v>
      </c>
      <c r="AK273" s="134">
        <f>IF(ISBLANK(Governance_Clauses_by_Source!AH273),0,$G273)</f>
        <v>0</v>
      </c>
      <c r="AL273" s="134">
        <f>IF(ISBLANK(Governance_Clauses_by_Source!AI273),0,$G273)</f>
        <v>0</v>
      </c>
      <c r="AM273" s="134">
        <f>IF(ISBLANK(Governance_Clauses_by_Source!AJ273),0,$G273)</f>
        <v>0</v>
      </c>
      <c r="AN273" s="134">
        <f>IF(ISBLANK(Governance_Clauses_by_Source!AK273),0,$G273)</f>
        <v>0</v>
      </c>
      <c r="AO273" s="134">
        <f>IF(ISBLANK(Governance_Clauses_by_Source!AL273),0,$G273)</f>
        <v>0</v>
      </c>
      <c r="AP273" s="134">
        <f>IF(ISBLANK(Governance_Clauses_by_Source!AM273),0,$G273)</f>
        <v>0</v>
      </c>
      <c r="AQ273" s="134">
        <f>IF(ISBLANK(Governance_Clauses_by_Source!AN273),0,$G273)</f>
        <v>0</v>
      </c>
      <c r="AR273" s="134">
        <f>IF(ISBLANK(Governance_Clauses_by_Source!AO273),0,$G273)</f>
        <v>0</v>
      </c>
      <c r="AS273" s="134">
        <f>IF(ISBLANK(Governance_Clauses_by_Source!AP273),0,$G273)</f>
        <v>0</v>
      </c>
      <c r="AT273" s="134">
        <f>IF(ISBLANK(Governance_Clauses_by_Source!AQ273),0,$G273)</f>
        <v>0</v>
      </c>
      <c r="AU273" s="134">
        <f>IF(ISBLANK(Governance_Clauses_by_Source!AR273),0,$G273)</f>
        <v>0</v>
      </c>
      <c r="AV273" s="134">
        <f>IF(ISBLANK(Governance_Clauses_by_Source!AS273),0,$G273)</f>
        <v>0</v>
      </c>
      <c r="AW273" s="134">
        <f>IF(ISBLANK(Governance_Clauses_by_Source!AT273),0,$G273)</f>
        <v>0</v>
      </c>
      <c r="AX273" s="134">
        <f>IF(ISBLANK(Governance_Clauses_by_Source!AU273),0,$G273)</f>
        <v>0</v>
      </c>
      <c r="AY273" s="134">
        <f>IF(ISBLANK(Governance_Clauses_by_Source!AV273),0,$G273)</f>
        <v>0</v>
      </c>
      <c r="AZ273" s="134">
        <f>IF(ISBLANK(Governance_Clauses_by_Source!AW273),0,$G273)</f>
        <v>0</v>
      </c>
      <c r="BA273" s="134">
        <f>IF(ISBLANK(Governance_Clauses_by_Source!AX273),0,$G273)</f>
        <v>0</v>
      </c>
      <c r="BB273" s="134">
        <f>IF(ISBLANK(Governance_Clauses_by_Source!AY273),0,$G273)</f>
        <v>0</v>
      </c>
      <c r="BC273" s="134">
        <f>IF(ISBLANK(Governance_Clauses_by_Source!AZ273),0,$G273)</f>
        <v>0</v>
      </c>
      <c r="BD273" s="134">
        <f>IF(ISBLANK(Governance_Clauses_by_Source!BA273),0,$G273)</f>
        <v>0</v>
      </c>
      <c r="BE273" s="134">
        <f>IF(ISBLANK(Governance_Clauses_by_Source!BB273),0,$G273)</f>
        <v>0</v>
      </c>
      <c r="BF273" s="134">
        <f>IF(ISBLANK(Governance_Clauses_by_Source!BC273),0,$G273)</f>
        <v>0</v>
      </c>
      <c r="BG273" s="134">
        <f>IF(ISBLANK(Governance_Clauses_by_Source!BD273),0,$G273)</f>
        <v>0</v>
      </c>
      <c r="BH273" s="134">
        <f>IF(ISBLANK(Governance_Clauses_by_Source!BE273),0,$G273)</f>
        <v>0</v>
      </c>
      <c r="BI273" s="134">
        <f>IF(ISBLANK(Governance_Clauses_by_Source!BF273),0,$G273)</f>
        <v>0</v>
      </c>
      <c r="BJ273" s="134">
        <f>IF(ISBLANK(Governance_Clauses_by_Source!BG273),0,$G273)</f>
        <v>0</v>
      </c>
      <c r="BK273" s="134">
        <f>IF(ISBLANK(Governance_Clauses_by_Source!BH273),0,$G273)</f>
        <v>0</v>
      </c>
      <c r="BL273" s="134">
        <f>IF(ISBLANK(Governance_Clauses_by_Source!BI273),0,$G273)</f>
        <v>0</v>
      </c>
      <c r="BM273" s="134">
        <f>IF(ISBLANK(Governance_Clauses_by_Source!BJ273),0,$G273)</f>
        <v>0</v>
      </c>
      <c r="BN273" s="134">
        <f>IF(ISBLANK(Governance_Clauses_by_Source!BK273),0,$G273)</f>
        <v>0</v>
      </c>
      <c r="BO273" s="134">
        <f>IF(ISBLANK(Governance_Clauses_by_Source!BL273),0,$G273)</f>
        <v>0</v>
      </c>
      <c r="BP273" s="134">
        <f>IF(ISBLANK(Governance_Clauses_by_Source!BM273),0,$G273)</f>
        <v>0</v>
      </c>
      <c r="BQ273" s="134">
        <f>IF(ISBLANK(Governance_Clauses_by_Source!BN273),0,$G273)</f>
        <v>0</v>
      </c>
      <c r="BR273" s="134">
        <f>IF(ISBLANK(Governance_Clauses_by_Source!BO273),0,$G273)</f>
        <v>0</v>
      </c>
      <c r="BS273" s="134">
        <f>IF(ISBLANK(Governance_Clauses_by_Source!BP273),0,$G273)</f>
        <v>0</v>
      </c>
      <c r="BT273" s="134">
        <f>IF(ISBLANK(Governance_Clauses_by_Source!BQ273),0,$G273)</f>
        <v>0</v>
      </c>
      <c r="BU273" s="134">
        <f>IF(ISBLANK(Governance_Clauses_by_Source!BR273),0,$G273)</f>
        <v>0</v>
      </c>
      <c r="BV273" s="134">
        <f>IF(ISBLANK(Governance_Clauses_by_Source!BS273),0,$G273)</f>
        <v>0</v>
      </c>
      <c r="BW273" s="134">
        <f>IF(ISBLANK(Governance_Clauses_by_Source!BT273),0,$G273)</f>
        <v>0</v>
      </c>
      <c r="BX273" s="134">
        <f>IF(ISBLANK(Governance_Clauses_by_Source!BU273),0,$G273)</f>
        <v>0</v>
      </c>
      <c r="BY273" s="134">
        <f>IF(ISBLANK(Governance_Clauses_by_Source!BV273),0,$G273)</f>
        <v>0</v>
      </c>
      <c r="BZ273" s="134">
        <f>IF(ISBLANK(Governance_Clauses_by_Source!BW273),0,$G273)</f>
        <v>0</v>
      </c>
      <c r="CA273" s="134">
        <f>IF(ISBLANK(Governance_Clauses_by_Source!BX273),0,$G273)</f>
        <v>0</v>
      </c>
      <c r="CB273" s="134">
        <f>IF(ISBLANK(Governance_Clauses_by_Source!BY273),0,$G273)</f>
        <v>0</v>
      </c>
      <c r="CC273" s="134">
        <f>IF(ISBLANK(Governance_Clauses_by_Source!BZ273),0,$G273)</f>
        <v>0</v>
      </c>
      <c r="CD273" s="134">
        <f>IF(ISBLANK(Governance_Clauses_by_Source!CA273),0,$G273)</f>
        <v>0</v>
      </c>
      <c r="CE273" s="134">
        <f>IF(ISBLANK(Governance_Clauses_by_Source!CB273),0,$G273)</f>
        <v>0</v>
      </c>
      <c r="CF273" s="134">
        <f>IF(ISBLANK(Governance_Clauses_by_Source!CC273),0,$G273)</f>
        <v>0</v>
      </c>
      <c r="CG273" s="134">
        <f>IF(ISBLANK(Governance_Clauses_by_Source!CD273),0,$G273)</f>
        <v>0</v>
      </c>
      <c r="CH273" s="134">
        <f>IF(ISBLANK(Governance_Clauses_by_Source!CE273),0,$G273)</f>
        <v>0</v>
      </c>
      <c r="CI273" s="134">
        <f>IF(ISBLANK(Governance_Clauses_by_Source!CF273),0,$G273)</f>
        <v>0</v>
      </c>
      <c r="CJ273" s="134">
        <f>IF(ISBLANK(Governance_Clauses_by_Source!CG273),0,$G273)</f>
        <v>0</v>
      </c>
      <c r="CK273" s="134">
        <f>IF(ISBLANK(Governance_Clauses_by_Source!CH273),0,$G273)</f>
        <v>0</v>
      </c>
      <c r="CL273" s="134">
        <f>IF(ISBLANK(Governance_Clauses_by_Source!CI273),0,$G273)</f>
        <v>0</v>
      </c>
      <c r="CM273" s="134">
        <f>IF(ISBLANK(Governance_Clauses_by_Source!CJ273),0,$G273)</f>
        <v>0</v>
      </c>
      <c r="CN273" s="134">
        <f>IF(ISBLANK(Governance_Clauses_by_Source!CK273),0,$G273)</f>
        <v>0</v>
      </c>
      <c r="CO273" s="134">
        <f>IF(ISBLANK(Governance_Clauses_by_Source!CL273),0,$G273)</f>
        <v>0</v>
      </c>
      <c r="CP273" s="134">
        <f>IF(ISBLANK(Governance_Clauses_by_Source!CM273),0,$G273)</f>
        <v>0</v>
      </c>
      <c r="CQ273" s="151">
        <f>IF(ISBLANK(Governance_Clauses_by_Source!CN273),0,$G273)</f>
        <v>0</v>
      </c>
    </row>
    <row r="274" spans="1:95">
      <c r="A274" s="2"/>
      <c r="B274" s="2"/>
      <c r="C274" s="2"/>
      <c r="D274" s="2"/>
      <c r="E274" s="2">
        <f t="shared" si="32"/>
        <v>0</v>
      </c>
      <c r="F274" s="2"/>
      <c r="G274" s="2"/>
      <c r="H274" s="165" t="s">
        <v>367</v>
      </c>
      <c r="I274" s="120">
        <f>IF(ISBLANK(Governance_Clauses_by_Source!F274),0,$G274)</f>
        <v>0</v>
      </c>
      <c r="J274" s="134">
        <f>IF(ISBLANK(Governance_Clauses_by_Source!G274),0,$G274)</f>
        <v>0</v>
      </c>
      <c r="K274" s="134">
        <f>IF(ISBLANK(Governance_Clauses_by_Source!H274),0,$G274)</f>
        <v>0</v>
      </c>
      <c r="L274" s="134">
        <f>IF(ISBLANK(Governance_Clauses_by_Source!I274),0,$G274)</f>
        <v>0</v>
      </c>
      <c r="M274" s="134">
        <f>IF(ISBLANK(Governance_Clauses_by_Source!J274),0,$G274)</f>
        <v>0</v>
      </c>
      <c r="N274" s="134">
        <f>IF(ISBLANK(Governance_Clauses_by_Source!K274),0,$G274)</f>
        <v>0</v>
      </c>
      <c r="O274" s="134">
        <f>IF(ISBLANK(Governance_Clauses_by_Source!L274),0,$G274)</f>
        <v>0</v>
      </c>
      <c r="P274" s="134">
        <f>IF(ISBLANK(Governance_Clauses_by_Source!M274),0,$G274)</f>
        <v>0</v>
      </c>
      <c r="Q274" s="134">
        <f>IF(ISBLANK(Governance_Clauses_by_Source!N274),0,$G274)</f>
        <v>0</v>
      </c>
      <c r="R274" s="134">
        <f>IF(ISBLANK(Governance_Clauses_by_Source!O274),0,$G274)</f>
        <v>0</v>
      </c>
      <c r="S274" s="134">
        <f>IF(ISBLANK(Governance_Clauses_by_Source!P274),0,$G274)</f>
        <v>0</v>
      </c>
      <c r="T274" s="134">
        <f>IF(ISBLANK(Governance_Clauses_by_Source!Q274),0,$G274)</f>
        <v>0</v>
      </c>
      <c r="U274" s="134">
        <f>IF(ISBLANK(Governance_Clauses_by_Source!R274),0,$G274)</f>
        <v>0</v>
      </c>
      <c r="V274" s="134">
        <f>IF(ISBLANK(Governance_Clauses_by_Source!S274),0,$G274)</f>
        <v>0</v>
      </c>
      <c r="W274" s="134">
        <f>IF(ISBLANK(Governance_Clauses_by_Source!T274),0,$G274)</f>
        <v>0</v>
      </c>
      <c r="X274" s="134">
        <f>IF(ISBLANK(Governance_Clauses_by_Source!U274),0,$G274)</f>
        <v>0</v>
      </c>
      <c r="Y274" s="134">
        <f>IF(ISBLANK(Governance_Clauses_by_Source!V274),0,$G274)</f>
        <v>0</v>
      </c>
      <c r="Z274" s="134">
        <f>IF(ISBLANK(Governance_Clauses_by_Source!W274),0,$G274)</f>
        <v>0</v>
      </c>
      <c r="AA274" s="134">
        <f>IF(ISBLANK(Governance_Clauses_by_Source!X274),0,$G274)</f>
        <v>0</v>
      </c>
      <c r="AB274" s="134">
        <f>IF(ISBLANK(Governance_Clauses_by_Source!Y274),0,$G274)</f>
        <v>0</v>
      </c>
      <c r="AC274" s="134">
        <f>IF(ISBLANK(Governance_Clauses_by_Source!Z274),0,$G274)</f>
        <v>0</v>
      </c>
      <c r="AD274" s="134">
        <f>IF(ISBLANK(Governance_Clauses_by_Source!AA274),0,$G274)</f>
        <v>0</v>
      </c>
      <c r="AE274" s="134">
        <f>IF(ISBLANK(Governance_Clauses_by_Source!AB274),0,$G274)</f>
        <v>0</v>
      </c>
      <c r="AF274" s="134">
        <f>IF(ISBLANK(Governance_Clauses_by_Source!AC274),0,$G274)</f>
        <v>0</v>
      </c>
      <c r="AG274" s="134">
        <f>IF(ISBLANK(Governance_Clauses_by_Source!AD274),0,$G274)</f>
        <v>0</v>
      </c>
      <c r="AH274" s="134">
        <f>IF(ISBLANK(Governance_Clauses_by_Source!AE274),0,$G274)</f>
        <v>0</v>
      </c>
      <c r="AI274" s="134">
        <f>IF(ISBLANK(Governance_Clauses_by_Source!AF274),0,$G274)</f>
        <v>0</v>
      </c>
      <c r="AJ274" s="134">
        <f>IF(ISBLANK(Governance_Clauses_by_Source!AG274),0,$G274)</f>
        <v>0</v>
      </c>
      <c r="AK274" s="134">
        <f>IF(ISBLANK(Governance_Clauses_by_Source!AH274),0,$G274)</f>
        <v>0</v>
      </c>
      <c r="AL274" s="134">
        <f>IF(ISBLANK(Governance_Clauses_by_Source!AI274),0,$G274)</f>
        <v>0</v>
      </c>
      <c r="AM274" s="134">
        <f>IF(ISBLANK(Governance_Clauses_by_Source!AJ274),0,$G274)</f>
        <v>0</v>
      </c>
      <c r="AN274" s="134">
        <f>IF(ISBLANK(Governance_Clauses_by_Source!AK274),0,$G274)</f>
        <v>0</v>
      </c>
      <c r="AO274" s="134">
        <f>IF(ISBLANK(Governance_Clauses_by_Source!AL274),0,$G274)</f>
        <v>0</v>
      </c>
      <c r="AP274" s="134">
        <f>IF(ISBLANK(Governance_Clauses_by_Source!AM274),0,$G274)</f>
        <v>0</v>
      </c>
      <c r="AQ274" s="134">
        <f>IF(ISBLANK(Governance_Clauses_by_Source!AN274),0,$G274)</f>
        <v>0</v>
      </c>
      <c r="AR274" s="134">
        <f>IF(ISBLANK(Governance_Clauses_by_Source!AO274),0,$G274)</f>
        <v>0</v>
      </c>
      <c r="AS274" s="134">
        <f>IF(ISBLANK(Governance_Clauses_by_Source!AP274),0,$G274)</f>
        <v>0</v>
      </c>
      <c r="AT274" s="134">
        <f>IF(ISBLANK(Governance_Clauses_by_Source!AQ274),0,$G274)</f>
        <v>0</v>
      </c>
      <c r="AU274" s="134">
        <f>IF(ISBLANK(Governance_Clauses_by_Source!AR274),0,$G274)</f>
        <v>0</v>
      </c>
      <c r="AV274" s="134">
        <f>IF(ISBLANK(Governance_Clauses_by_Source!AS274),0,$G274)</f>
        <v>0</v>
      </c>
      <c r="AW274" s="134">
        <f>IF(ISBLANK(Governance_Clauses_by_Source!AT274),0,$G274)</f>
        <v>0</v>
      </c>
      <c r="AX274" s="134">
        <f>IF(ISBLANK(Governance_Clauses_by_Source!AU274),0,$G274)</f>
        <v>0</v>
      </c>
      <c r="AY274" s="134">
        <f>IF(ISBLANK(Governance_Clauses_by_Source!AV274),0,$G274)</f>
        <v>0</v>
      </c>
      <c r="AZ274" s="134">
        <f>IF(ISBLANK(Governance_Clauses_by_Source!AW274),0,$G274)</f>
        <v>0</v>
      </c>
      <c r="BA274" s="134">
        <f>IF(ISBLANK(Governance_Clauses_by_Source!AX274),0,$G274)</f>
        <v>0</v>
      </c>
      <c r="BB274" s="134">
        <f>IF(ISBLANK(Governance_Clauses_by_Source!AY274),0,$G274)</f>
        <v>0</v>
      </c>
      <c r="BC274" s="134">
        <f>IF(ISBLANK(Governance_Clauses_by_Source!AZ274),0,$G274)</f>
        <v>0</v>
      </c>
      <c r="BD274" s="134">
        <f>IF(ISBLANK(Governance_Clauses_by_Source!BA274),0,$G274)</f>
        <v>0</v>
      </c>
      <c r="BE274" s="134">
        <f>IF(ISBLANK(Governance_Clauses_by_Source!BB274),0,$G274)</f>
        <v>0</v>
      </c>
      <c r="BF274" s="134">
        <f>IF(ISBLANK(Governance_Clauses_by_Source!BC274),0,$G274)</f>
        <v>0</v>
      </c>
      <c r="BG274" s="134">
        <f>IF(ISBLANK(Governance_Clauses_by_Source!BD274),0,$G274)</f>
        <v>0</v>
      </c>
      <c r="BH274" s="134">
        <f>IF(ISBLANK(Governance_Clauses_by_Source!BE274),0,$G274)</f>
        <v>0</v>
      </c>
      <c r="BI274" s="134">
        <f>IF(ISBLANK(Governance_Clauses_by_Source!BF274),0,$G274)</f>
        <v>0</v>
      </c>
      <c r="BJ274" s="134">
        <f>IF(ISBLANK(Governance_Clauses_by_Source!BG274),0,$G274)</f>
        <v>0</v>
      </c>
      <c r="BK274" s="134">
        <f>IF(ISBLANK(Governance_Clauses_by_Source!BH274),0,$G274)</f>
        <v>0</v>
      </c>
      <c r="BL274" s="134">
        <f>IF(ISBLANK(Governance_Clauses_by_Source!BI274),0,$G274)</f>
        <v>0</v>
      </c>
      <c r="BM274" s="134">
        <f>IF(ISBLANK(Governance_Clauses_by_Source!BJ274),0,$G274)</f>
        <v>0</v>
      </c>
      <c r="BN274" s="134">
        <f>IF(ISBLANK(Governance_Clauses_by_Source!BK274),0,$G274)</f>
        <v>0</v>
      </c>
      <c r="BO274" s="134">
        <f>IF(ISBLANK(Governance_Clauses_by_Source!BL274),0,$G274)</f>
        <v>0</v>
      </c>
      <c r="BP274" s="134">
        <f>IF(ISBLANK(Governance_Clauses_by_Source!BM274),0,$G274)</f>
        <v>0</v>
      </c>
      <c r="BQ274" s="134">
        <f>IF(ISBLANK(Governance_Clauses_by_Source!BN274),0,$G274)</f>
        <v>0</v>
      </c>
      <c r="BR274" s="134">
        <f>IF(ISBLANK(Governance_Clauses_by_Source!BO274),0,$G274)</f>
        <v>0</v>
      </c>
      <c r="BS274" s="134">
        <f>IF(ISBLANK(Governance_Clauses_by_Source!BP274),0,$G274)</f>
        <v>0</v>
      </c>
      <c r="BT274" s="134">
        <f>IF(ISBLANK(Governance_Clauses_by_Source!BQ274),0,$G274)</f>
        <v>0</v>
      </c>
      <c r="BU274" s="134">
        <f>IF(ISBLANK(Governance_Clauses_by_Source!BR274),0,$G274)</f>
        <v>0</v>
      </c>
      <c r="BV274" s="134">
        <f>IF(ISBLANK(Governance_Clauses_by_Source!BS274),0,$G274)</f>
        <v>0</v>
      </c>
      <c r="BW274" s="134">
        <f>IF(ISBLANK(Governance_Clauses_by_Source!BT274),0,$G274)</f>
        <v>0</v>
      </c>
      <c r="BX274" s="134">
        <f>IF(ISBLANK(Governance_Clauses_by_Source!BU274),0,$G274)</f>
        <v>0</v>
      </c>
      <c r="BY274" s="134">
        <f>IF(ISBLANK(Governance_Clauses_by_Source!BV274),0,$G274)</f>
        <v>0</v>
      </c>
      <c r="BZ274" s="134">
        <f>IF(ISBLANK(Governance_Clauses_by_Source!BW274),0,$G274)</f>
        <v>0</v>
      </c>
      <c r="CA274" s="134">
        <f>IF(ISBLANK(Governance_Clauses_by_Source!BX274),0,$G274)</f>
        <v>0</v>
      </c>
      <c r="CB274" s="134">
        <f>IF(ISBLANK(Governance_Clauses_by_Source!BY274),0,$G274)</f>
        <v>0</v>
      </c>
      <c r="CC274" s="134">
        <f>IF(ISBLANK(Governance_Clauses_by_Source!BZ274),0,$G274)</f>
        <v>0</v>
      </c>
      <c r="CD274" s="134">
        <f>IF(ISBLANK(Governance_Clauses_by_Source!CA274),0,$G274)</f>
        <v>0</v>
      </c>
      <c r="CE274" s="134">
        <f>IF(ISBLANK(Governance_Clauses_by_Source!CB274),0,$G274)</f>
        <v>0</v>
      </c>
      <c r="CF274" s="134">
        <f>IF(ISBLANK(Governance_Clauses_by_Source!CC274),0,$G274)</f>
        <v>0</v>
      </c>
      <c r="CG274" s="134">
        <f>IF(ISBLANK(Governance_Clauses_by_Source!CD274),0,$G274)</f>
        <v>0</v>
      </c>
      <c r="CH274" s="134">
        <f>IF(ISBLANK(Governance_Clauses_by_Source!CE274),0,$G274)</f>
        <v>0</v>
      </c>
      <c r="CI274" s="134">
        <f>IF(ISBLANK(Governance_Clauses_by_Source!CF274),0,$G274)</f>
        <v>0</v>
      </c>
      <c r="CJ274" s="134">
        <f>IF(ISBLANK(Governance_Clauses_by_Source!CG274),0,$G274)</f>
        <v>0</v>
      </c>
      <c r="CK274" s="134">
        <f>IF(ISBLANK(Governance_Clauses_by_Source!CH274),0,$G274)</f>
        <v>0</v>
      </c>
      <c r="CL274" s="134">
        <f>IF(ISBLANK(Governance_Clauses_by_Source!CI274),0,$G274)</f>
        <v>0</v>
      </c>
      <c r="CM274" s="134">
        <f>IF(ISBLANK(Governance_Clauses_by_Source!CJ274),0,$G274)</f>
        <v>0</v>
      </c>
      <c r="CN274" s="134">
        <f>IF(ISBLANK(Governance_Clauses_by_Source!CK274),0,$G274)</f>
        <v>0</v>
      </c>
      <c r="CO274" s="134">
        <f>IF(ISBLANK(Governance_Clauses_by_Source!CL274),0,$G274)</f>
        <v>0</v>
      </c>
      <c r="CP274" s="134">
        <f>IF(ISBLANK(Governance_Clauses_by_Source!CM274),0,$G274)</f>
        <v>0</v>
      </c>
      <c r="CQ274" s="151">
        <f>IF(ISBLANK(Governance_Clauses_by_Source!CN274),0,$G274)</f>
        <v>0</v>
      </c>
    </row>
    <row r="275" spans="1:95">
      <c r="A275" s="2"/>
      <c r="B275" s="2"/>
      <c r="C275" s="2"/>
      <c r="D275" s="2"/>
      <c r="E275" s="2">
        <f t="shared" si="32"/>
        <v>0</v>
      </c>
      <c r="F275" s="2"/>
      <c r="G275" s="2"/>
      <c r="H275" s="165" t="s">
        <v>367</v>
      </c>
      <c r="I275" s="120">
        <f>IF(ISBLANK(Governance_Clauses_by_Source!F275),0,$G275)</f>
        <v>0</v>
      </c>
      <c r="J275" s="134">
        <f>IF(ISBLANK(Governance_Clauses_by_Source!G275),0,$G275)</f>
        <v>0</v>
      </c>
      <c r="K275" s="134">
        <f>IF(ISBLANK(Governance_Clauses_by_Source!H275),0,$G275)</f>
        <v>0</v>
      </c>
      <c r="L275" s="134">
        <f>IF(ISBLANK(Governance_Clauses_by_Source!I275),0,$G275)</f>
        <v>0</v>
      </c>
      <c r="M275" s="134">
        <f>IF(ISBLANK(Governance_Clauses_by_Source!J275),0,$G275)</f>
        <v>0</v>
      </c>
      <c r="N275" s="134">
        <f>IF(ISBLANK(Governance_Clauses_by_Source!K275),0,$G275)</f>
        <v>0</v>
      </c>
      <c r="O275" s="134">
        <f>IF(ISBLANK(Governance_Clauses_by_Source!L275),0,$G275)</f>
        <v>0</v>
      </c>
      <c r="P275" s="134">
        <f>IF(ISBLANK(Governance_Clauses_by_Source!M275),0,$G275)</f>
        <v>0</v>
      </c>
      <c r="Q275" s="134">
        <f>IF(ISBLANK(Governance_Clauses_by_Source!N275),0,$G275)</f>
        <v>0</v>
      </c>
      <c r="R275" s="134">
        <f>IF(ISBLANK(Governance_Clauses_by_Source!O275),0,$G275)</f>
        <v>0</v>
      </c>
      <c r="S275" s="134">
        <f>IF(ISBLANK(Governance_Clauses_by_Source!P275),0,$G275)</f>
        <v>0</v>
      </c>
      <c r="T275" s="134">
        <f>IF(ISBLANK(Governance_Clauses_by_Source!Q275),0,$G275)</f>
        <v>0</v>
      </c>
      <c r="U275" s="134">
        <f>IF(ISBLANK(Governance_Clauses_by_Source!R275),0,$G275)</f>
        <v>0</v>
      </c>
      <c r="V275" s="134">
        <f>IF(ISBLANK(Governance_Clauses_by_Source!S275),0,$G275)</f>
        <v>0</v>
      </c>
      <c r="W275" s="134">
        <f>IF(ISBLANK(Governance_Clauses_by_Source!T275),0,$G275)</f>
        <v>0</v>
      </c>
      <c r="X275" s="134">
        <f>IF(ISBLANK(Governance_Clauses_by_Source!U275),0,$G275)</f>
        <v>0</v>
      </c>
      <c r="Y275" s="134">
        <f>IF(ISBLANK(Governance_Clauses_by_Source!V275),0,$G275)</f>
        <v>0</v>
      </c>
      <c r="Z275" s="134">
        <f>IF(ISBLANK(Governance_Clauses_by_Source!W275),0,$G275)</f>
        <v>0</v>
      </c>
      <c r="AA275" s="134">
        <f>IF(ISBLANK(Governance_Clauses_by_Source!X275),0,$G275)</f>
        <v>0</v>
      </c>
      <c r="AB275" s="134">
        <f>IF(ISBLANK(Governance_Clauses_by_Source!Y275),0,$G275)</f>
        <v>0</v>
      </c>
      <c r="AC275" s="134">
        <f>IF(ISBLANK(Governance_Clauses_by_Source!Z275),0,$G275)</f>
        <v>0</v>
      </c>
      <c r="AD275" s="134">
        <f>IF(ISBLANK(Governance_Clauses_by_Source!AA275),0,$G275)</f>
        <v>0</v>
      </c>
      <c r="AE275" s="134">
        <f>IF(ISBLANK(Governance_Clauses_by_Source!AB275),0,$G275)</f>
        <v>0</v>
      </c>
      <c r="AF275" s="134">
        <f>IF(ISBLANK(Governance_Clauses_by_Source!AC275),0,$G275)</f>
        <v>0</v>
      </c>
      <c r="AG275" s="134">
        <f>IF(ISBLANK(Governance_Clauses_by_Source!AD275),0,$G275)</f>
        <v>0</v>
      </c>
      <c r="AH275" s="134">
        <f>IF(ISBLANK(Governance_Clauses_by_Source!AE275),0,$G275)</f>
        <v>0</v>
      </c>
      <c r="AI275" s="134">
        <f>IF(ISBLANK(Governance_Clauses_by_Source!AF275),0,$G275)</f>
        <v>0</v>
      </c>
      <c r="AJ275" s="134">
        <f>IF(ISBLANK(Governance_Clauses_by_Source!AG275),0,$G275)</f>
        <v>0</v>
      </c>
      <c r="AK275" s="134">
        <f>IF(ISBLANK(Governance_Clauses_by_Source!AH275),0,$G275)</f>
        <v>0</v>
      </c>
      <c r="AL275" s="134">
        <f>IF(ISBLANK(Governance_Clauses_by_Source!AI275),0,$G275)</f>
        <v>0</v>
      </c>
      <c r="AM275" s="134">
        <f>IF(ISBLANK(Governance_Clauses_by_Source!AJ275),0,$G275)</f>
        <v>0</v>
      </c>
      <c r="AN275" s="134">
        <f>IF(ISBLANK(Governance_Clauses_by_Source!AK275),0,$G275)</f>
        <v>0</v>
      </c>
      <c r="AO275" s="134">
        <f>IF(ISBLANK(Governance_Clauses_by_Source!AL275),0,$G275)</f>
        <v>0</v>
      </c>
      <c r="AP275" s="134">
        <f>IF(ISBLANK(Governance_Clauses_by_Source!AM275),0,$G275)</f>
        <v>0</v>
      </c>
      <c r="AQ275" s="134">
        <f>IF(ISBLANK(Governance_Clauses_by_Source!AN275),0,$G275)</f>
        <v>0</v>
      </c>
      <c r="AR275" s="134">
        <f>IF(ISBLANK(Governance_Clauses_by_Source!AO275),0,$G275)</f>
        <v>0</v>
      </c>
      <c r="AS275" s="134">
        <f>IF(ISBLANK(Governance_Clauses_by_Source!AP275),0,$G275)</f>
        <v>0</v>
      </c>
      <c r="AT275" s="134">
        <f>IF(ISBLANK(Governance_Clauses_by_Source!AQ275),0,$G275)</f>
        <v>0</v>
      </c>
      <c r="AU275" s="134">
        <f>IF(ISBLANK(Governance_Clauses_by_Source!AR275),0,$G275)</f>
        <v>0</v>
      </c>
      <c r="AV275" s="134">
        <f>IF(ISBLANK(Governance_Clauses_by_Source!AS275),0,$G275)</f>
        <v>0</v>
      </c>
      <c r="AW275" s="134">
        <f>IF(ISBLANK(Governance_Clauses_by_Source!AT275),0,$G275)</f>
        <v>0</v>
      </c>
      <c r="AX275" s="134">
        <f>IF(ISBLANK(Governance_Clauses_by_Source!AU275),0,$G275)</f>
        <v>0</v>
      </c>
      <c r="AY275" s="134">
        <f>IF(ISBLANK(Governance_Clauses_by_Source!AV275),0,$G275)</f>
        <v>0</v>
      </c>
      <c r="AZ275" s="134">
        <f>IF(ISBLANK(Governance_Clauses_by_Source!AW275),0,$G275)</f>
        <v>0</v>
      </c>
      <c r="BA275" s="134">
        <f>IF(ISBLANK(Governance_Clauses_by_Source!AX275),0,$G275)</f>
        <v>0</v>
      </c>
      <c r="BB275" s="134">
        <f>IF(ISBLANK(Governance_Clauses_by_Source!AY275),0,$G275)</f>
        <v>0</v>
      </c>
      <c r="BC275" s="134">
        <f>IF(ISBLANK(Governance_Clauses_by_Source!AZ275),0,$G275)</f>
        <v>0</v>
      </c>
      <c r="BD275" s="134">
        <f>IF(ISBLANK(Governance_Clauses_by_Source!BA275),0,$G275)</f>
        <v>0</v>
      </c>
      <c r="BE275" s="134">
        <f>IF(ISBLANK(Governance_Clauses_by_Source!BB275),0,$G275)</f>
        <v>0</v>
      </c>
      <c r="BF275" s="134">
        <f>IF(ISBLANK(Governance_Clauses_by_Source!BC275),0,$G275)</f>
        <v>0</v>
      </c>
      <c r="BG275" s="134">
        <f>IF(ISBLANK(Governance_Clauses_by_Source!BD275),0,$G275)</f>
        <v>0</v>
      </c>
      <c r="BH275" s="134">
        <f>IF(ISBLANK(Governance_Clauses_by_Source!BE275),0,$G275)</f>
        <v>0</v>
      </c>
      <c r="BI275" s="134">
        <f>IF(ISBLANK(Governance_Clauses_by_Source!BF275),0,$G275)</f>
        <v>0</v>
      </c>
      <c r="BJ275" s="134">
        <f>IF(ISBLANK(Governance_Clauses_by_Source!BG275),0,$G275)</f>
        <v>0</v>
      </c>
      <c r="BK275" s="134">
        <f>IF(ISBLANK(Governance_Clauses_by_Source!BH275),0,$G275)</f>
        <v>0</v>
      </c>
      <c r="BL275" s="134">
        <f>IF(ISBLANK(Governance_Clauses_by_Source!BI275),0,$G275)</f>
        <v>0</v>
      </c>
      <c r="BM275" s="134">
        <f>IF(ISBLANK(Governance_Clauses_by_Source!BJ275),0,$G275)</f>
        <v>0</v>
      </c>
      <c r="BN275" s="134">
        <f>IF(ISBLANK(Governance_Clauses_by_Source!BK275),0,$G275)</f>
        <v>0</v>
      </c>
      <c r="BO275" s="134">
        <f>IF(ISBLANK(Governance_Clauses_by_Source!BL275),0,$G275)</f>
        <v>0</v>
      </c>
      <c r="BP275" s="134">
        <f>IF(ISBLANK(Governance_Clauses_by_Source!BM275),0,$G275)</f>
        <v>0</v>
      </c>
      <c r="BQ275" s="134">
        <f>IF(ISBLANK(Governance_Clauses_by_Source!BN275),0,$G275)</f>
        <v>0</v>
      </c>
      <c r="BR275" s="134">
        <f>IF(ISBLANK(Governance_Clauses_by_Source!BO275),0,$G275)</f>
        <v>0</v>
      </c>
      <c r="BS275" s="134">
        <f>IF(ISBLANK(Governance_Clauses_by_Source!BP275),0,$G275)</f>
        <v>0</v>
      </c>
      <c r="BT275" s="134">
        <f>IF(ISBLANK(Governance_Clauses_by_Source!BQ275),0,$G275)</f>
        <v>0</v>
      </c>
      <c r="BU275" s="134">
        <f>IF(ISBLANK(Governance_Clauses_by_Source!BR275),0,$G275)</f>
        <v>0</v>
      </c>
      <c r="BV275" s="134">
        <f>IF(ISBLANK(Governance_Clauses_by_Source!BS275),0,$G275)</f>
        <v>0</v>
      </c>
      <c r="BW275" s="134">
        <f>IF(ISBLANK(Governance_Clauses_by_Source!BT275),0,$G275)</f>
        <v>0</v>
      </c>
      <c r="BX275" s="134">
        <f>IF(ISBLANK(Governance_Clauses_by_Source!BU275),0,$G275)</f>
        <v>0</v>
      </c>
      <c r="BY275" s="134">
        <f>IF(ISBLANK(Governance_Clauses_by_Source!BV275),0,$G275)</f>
        <v>0</v>
      </c>
      <c r="BZ275" s="134">
        <f>IF(ISBLANK(Governance_Clauses_by_Source!BW275),0,$G275)</f>
        <v>0</v>
      </c>
      <c r="CA275" s="134">
        <f>IF(ISBLANK(Governance_Clauses_by_Source!BX275),0,$G275)</f>
        <v>0</v>
      </c>
      <c r="CB275" s="134">
        <f>IF(ISBLANK(Governance_Clauses_by_Source!BY275),0,$G275)</f>
        <v>0</v>
      </c>
      <c r="CC275" s="134">
        <f>IF(ISBLANK(Governance_Clauses_by_Source!BZ275),0,$G275)</f>
        <v>0</v>
      </c>
      <c r="CD275" s="134">
        <f>IF(ISBLANK(Governance_Clauses_by_Source!CA275),0,$G275)</f>
        <v>0</v>
      </c>
      <c r="CE275" s="134">
        <f>IF(ISBLANK(Governance_Clauses_by_Source!CB275),0,$G275)</f>
        <v>0</v>
      </c>
      <c r="CF275" s="134">
        <f>IF(ISBLANK(Governance_Clauses_by_Source!CC275),0,$G275)</f>
        <v>0</v>
      </c>
      <c r="CG275" s="134">
        <f>IF(ISBLANK(Governance_Clauses_by_Source!CD275),0,$G275)</f>
        <v>0</v>
      </c>
      <c r="CH275" s="134">
        <f>IF(ISBLANK(Governance_Clauses_by_Source!CE275),0,$G275)</f>
        <v>0</v>
      </c>
      <c r="CI275" s="134">
        <f>IF(ISBLANK(Governance_Clauses_by_Source!CF275),0,$G275)</f>
        <v>0</v>
      </c>
      <c r="CJ275" s="134">
        <f>IF(ISBLANK(Governance_Clauses_by_Source!CG275),0,$G275)</f>
        <v>0</v>
      </c>
      <c r="CK275" s="134">
        <f>IF(ISBLANK(Governance_Clauses_by_Source!CH275),0,$G275)</f>
        <v>0</v>
      </c>
      <c r="CL275" s="134">
        <f>IF(ISBLANK(Governance_Clauses_by_Source!CI275),0,$G275)</f>
        <v>0</v>
      </c>
      <c r="CM275" s="134">
        <f>IF(ISBLANK(Governance_Clauses_by_Source!CJ275),0,$G275)</f>
        <v>0</v>
      </c>
      <c r="CN275" s="134">
        <f>IF(ISBLANK(Governance_Clauses_by_Source!CK275),0,$G275)</f>
        <v>0</v>
      </c>
      <c r="CO275" s="134">
        <f>IF(ISBLANK(Governance_Clauses_by_Source!CL275),0,$G275)</f>
        <v>0</v>
      </c>
      <c r="CP275" s="134">
        <f>IF(ISBLANK(Governance_Clauses_by_Source!CM275),0,$G275)</f>
        <v>0</v>
      </c>
      <c r="CQ275" s="151">
        <f>IF(ISBLANK(Governance_Clauses_by_Source!CN275),0,$G275)</f>
        <v>0</v>
      </c>
    </row>
    <row r="276" spans="1:95">
      <c r="A276" s="2"/>
      <c r="B276" s="2"/>
      <c r="C276" s="2"/>
      <c r="D276" s="2"/>
      <c r="E276" s="2">
        <f t="shared" si="32"/>
        <v>0</v>
      </c>
      <c r="F276" s="2"/>
      <c r="G276" s="2"/>
      <c r="H276" s="165" t="s">
        <v>367</v>
      </c>
      <c r="I276" s="120">
        <f>IF(ISBLANK(Governance_Clauses_by_Source!F276),0,$G276)</f>
        <v>0</v>
      </c>
      <c r="J276" s="134">
        <f>IF(ISBLANK(Governance_Clauses_by_Source!G276),0,$G276)</f>
        <v>0</v>
      </c>
      <c r="K276" s="134">
        <f>IF(ISBLANK(Governance_Clauses_by_Source!H276),0,$G276)</f>
        <v>0</v>
      </c>
      <c r="L276" s="134">
        <f>IF(ISBLANK(Governance_Clauses_by_Source!I276),0,$G276)</f>
        <v>0</v>
      </c>
      <c r="M276" s="134">
        <f>IF(ISBLANK(Governance_Clauses_by_Source!J276),0,$G276)</f>
        <v>0</v>
      </c>
      <c r="N276" s="134">
        <f>IF(ISBLANK(Governance_Clauses_by_Source!K276),0,$G276)</f>
        <v>0</v>
      </c>
      <c r="O276" s="134">
        <f>IF(ISBLANK(Governance_Clauses_by_Source!L276),0,$G276)</f>
        <v>0</v>
      </c>
      <c r="P276" s="134">
        <f>IF(ISBLANK(Governance_Clauses_by_Source!M276),0,$G276)</f>
        <v>0</v>
      </c>
      <c r="Q276" s="134">
        <f>IF(ISBLANK(Governance_Clauses_by_Source!N276),0,$G276)</f>
        <v>0</v>
      </c>
      <c r="R276" s="134">
        <f>IF(ISBLANK(Governance_Clauses_by_Source!O276),0,$G276)</f>
        <v>0</v>
      </c>
      <c r="S276" s="134">
        <f>IF(ISBLANK(Governance_Clauses_by_Source!P276),0,$G276)</f>
        <v>0</v>
      </c>
      <c r="T276" s="134">
        <f>IF(ISBLANK(Governance_Clauses_by_Source!Q276),0,$G276)</f>
        <v>0</v>
      </c>
      <c r="U276" s="134">
        <f>IF(ISBLANK(Governance_Clauses_by_Source!R276),0,$G276)</f>
        <v>0</v>
      </c>
      <c r="V276" s="134">
        <f>IF(ISBLANK(Governance_Clauses_by_Source!S276),0,$G276)</f>
        <v>0</v>
      </c>
      <c r="W276" s="134">
        <f>IF(ISBLANK(Governance_Clauses_by_Source!T276),0,$G276)</f>
        <v>0</v>
      </c>
      <c r="X276" s="134">
        <f>IF(ISBLANK(Governance_Clauses_by_Source!U276),0,$G276)</f>
        <v>0</v>
      </c>
      <c r="Y276" s="134">
        <f>IF(ISBLANK(Governance_Clauses_by_Source!V276),0,$G276)</f>
        <v>0</v>
      </c>
      <c r="Z276" s="134">
        <f>IF(ISBLANK(Governance_Clauses_by_Source!W276),0,$G276)</f>
        <v>0</v>
      </c>
      <c r="AA276" s="134">
        <f>IF(ISBLANK(Governance_Clauses_by_Source!X276),0,$G276)</f>
        <v>0</v>
      </c>
      <c r="AB276" s="134">
        <f>IF(ISBLANK(Governance_Clauses_by_Source!Y276),0,$G276)</f>
        <v>0</v>
      </c>
      <c r="AC276" s="134">
        <f>IF(ISBLANK(Governance_Clauses_by_Source!Z276),0,$G276)</f>
        <v>0</v>
      </c>
      <c r="AD276" s="134">
        <f>IF(ISBLANK(Governance_Clauses_by_Source!AA276),0,$G276)</f>
        <v>0</v>
      </c>
      <c r="AE276" s="134">
        <f>IF(ISBLANK(Governance_Clauses_by_Source!AB276),0,$G276)</f>
        <v>0</v>
      </c>
      <c r="AF276" s="134">
        <f>IF(ISBLANK(Governance_Clauses_by_Source!AC276),0,$G276)</f>
        <v>0</v>
      </c>
      <c r="AG276" s="134">
        <f>IF(ISBLANK(Governance_Clauses_by_Source!AD276),0,$G276)</f>
        <v>0</v>
      </c>
      <c r="AH276" s="134">
        <f>IF(ISBLANK(Governance_Clauses_by_Source!AE276),0,$G276)</f>
        <v>0</v>
      </c>
      <c r="AI276" s="134">
        <f>IF(ISBLANK(Governance_Clauses_by_Source!AF276),0,$G276)</f>
        <v>0</v>
      </c>
      <c r="AJ276" s="134">
        <f>IF(ISBLANK(Governance_Clauses_by_Source!AG276),0,$G276)</f>
        <v>0</v>
      </c>
      <c r="AK276" s="134">
        <f>IF(ISBLANK(Governance_Clauses_by_Source!AH276),0,$G276)</f>
        <v>0</v>
      </c>
      <c r="AL276" s="134">
        <f>IF(ISBLANK(Governance_Clauses_by_Source!AI276),0,$G276)</f>
        <v>0</v>
      </c>
      <c r="AM276" s="134">
        <f>IF(ISBLANK(Governance_Clauses_by_Source!AJ276),0,$G276)</f>
        <v>0</v>
      </c>
      <c r="AN276" s="134">
        <f>IF(ISBLANK(Governance_Clauses_by_Source!AK276),0,$G276)</f>
        <v>0</v>
      </c>
      <c r="AO276" s="134">
        <f>IF(ISBLANK(Governance_Clauses_by_Source!AL276),0,$G276)</f>
        <v>0</v>
      </c>
      <c r="AP276" s="134">
        <f>IF(ISBLANK(Governance_Clauses_by_Source!AM276),0,$G276)</f>
        <v>0</v>
      </c>
      <c r="AQ276" s="134">
        <f>IF(ISBLANK(Governance_Clauses_by_Source!AN276),0,$G276)</f>
        <v>0</v>
      </c>
      <c r="AR276" s="134">
        <f>IF(ISBLANK(Governance_Clauses_by_Source!AO276),0,$G276)</f>
        <v>0</v>
      </c>
      <c r="AS276" s="134">
        <f>IF(ISBLANK(Governance_Clauses_by_Source!AP276),0,$G276)</f>
        <v>0</v>
      </c>
      <c r="AT276" s="134">
        <f>IF(ISBLANK(Governance_Clauses_by_Source!AQ276),0,$G276)</f>
        <v>0</v>
      </c>
      <c r="AU276" s="134">
        <f>IF(ISBLANK(Governance_Clauses_by_Source!AR276),0,$G276)</f>
        <v>0</v>
      </c>
      <c r="AV276" s="134">
        <f>IF(ISBLANK(Governance_Clauses_by_Source!AS276),0,$G276)</f>
        <v>0</v>
      </c>
      <c r="AW276" s="134">
        <f>IF(ISBLANK(Governance_Clauses_by_Source!AT276),0,$G276)</f>
        <v>0</v>
      </c>
      <c r="AX276" s="134">
        <f>IF(ISBLANK(Governance_Clauses_by_Source!AU276),0,$G276)</f>
        <v>0</v>
      </c>
      <c r="AY276" s="134">
        <f>IF(ISBLANK(Governance_Clauses_by_Source!AV276),0,$G276)</f>
        <v>0</v>
      </c>
      <c r="AZ276" s="134">
        <f>IF(ISBLANK(Governance_Clauses_by_Source!AW276),0,$G276)</f>
        <v>0</v>
      </c>
      <c r="BA276" s="134">
        <f>IF(ISBLANK(Governance_Clauses_by_Source!AX276),0,$G276)</f>
        <v>0</v>
      </c>
      <c r="BB276" s="134">
        <f>IF(ISBLANK(Governance_Clauses_by_Source!AY276),0,$G276)</f>
        <v>0</v>
      </c>
      <c r="BC276" s="134">
        <f>IF(ISBLANK(Governance_Clauses_by_Source!AZ276),0,$G276)</f>
        <v>0</v>
      </c>
      <c r="BD276" s="134">
        <f>IF(ISBLANK(Governance_Clauses_by_Source!BA276),0,$G276)</f>
        <v>0</v>
      </c>
      <c r="BE276" s="134">
        <f>IF(ISBLANK(Governance_Clauses_by_Source!BB276),0,$G276)</f>
        <v>0</v>
      </c>
      <c r="BF276" s="134">
        <f>IF(ISBLANK(Governance_Clauses_by_Source!BC276),0,$G276)</f>
        <v>0</v>
      </c>
      <c r="BG276" s="134">
        <f>IF(ISBLANK(Governance_Clauses_by_Source!BD276),0,$G276)</f>
        <v>0</v>
      </c>
      <c r="BH276" s="134">
        <f>IF(ISBLANK(Governance_Clauses_by_Source!BE276),0,$G276)</f>
        <v>0</v>
      </c>
      <c r="BI276" s="134">
        <f>IF(ISBLANK(Governance_Clauses_by_Source!BF276),0,$G276)</f>
        <v>0</v>
      </c>
      <c r="BJ276" s="134">
        <f>IF(ISBLANK(Governance_Clauses_by_Source!BG276),0,$G276)</f>
        <v>0</v>
      </c>
      <c r="BK276" s="134">
        <f>IF(ISBLANK(Governance_Clauses_by_Source!BH276),0,$G276)</f>
        <v>0</v>
      </c>
      <c r="BL276" s="134">
        <f>IF(ISBLANK(Governance_Clauses_by_Source!BI276),0,$G276)</f>
        <v>0</v>
      </c>
      <c r="BM276" s="134">
        <f>IF(ISBLANK(Governance_Clauses_by_Source!BJ276),0,$G276)</f>
        <v>0</v>
      </c>
      <c r="BN276" s="134">
        <f>IF(ISBLANK(Governance_Clauses_by_Source!BK276),0,$G276)</f>
        <v>0</v>
      </c>
      <c r="BO276" s="134">
        <f>IF(ISBLANK(Governance_Clauses_by_Source!BL276),0,$G276)</f>
        <v>0</v>
      </c>
      <c r="BP276" s="134">
        <f>IF(ISBLANK(Governance_Clauses_by_Source!BM276),0,$G276)</f>
        <v>0</v>
      </c>
      <c r="BQ276" s="134">
        <f>IF(ISBLANK(Governance_Clauses_by_Source!BN276),0,$G276)</f>
        <v>0</v>
      </c>
      <c r="BR276" s="134">
        <f>IF(ISBLANK(Governance_Clauses_by_Source!BO276),0,$G276)</f>
        <v>0</v>
      </c>
      <c r="BS276" s="134">
        <f>IF(ISBLANK(Governance_Clauses_by_Source!BP276),0,$G276)</f>
        <v>0</v>
      </c>
      <c r="BT276" s="134">
        <f>IF(ISBLANK(Governance_Clauses_by_Source!BQ276),0,$G276)</f>
        <v>0</v>
      </c>
      <c r="BU276" s="134">
        <f>IF(ISBLANK(Governance_Clauses_by_Source!BR276),0,$G276)</f>
        <v>0</v>
      </c>
      <c r="BV276" s="134">
        <f>IF(ISBLANK(Governance_Clauses_by_Source!BS276),0,$G276)</f>
        <v>0</v>
      </c>
      <c r="BW276" s="134">
        <f>IF(ISBLANK(Governance_Clauses_by_Source!BT276),0,$G276)</f>
        <v>0</v>
      </c>
      <c r="BX276" s="134">
        <f>IF(ISBLANK(Governance_Clauses_by_Source!BU276),0,$G276)</f>
        <v>0</v>
      </c>
      <c r="BY276" s="134">
        <f>IF(ISBLANK(Governance_Clauses_by_Source!BV276),0,$G276)</f>
        <v>0</v>
      </c>
      <c r="BZ276" s="134">
        <f>IF(ISBLANK(Governance_Clauses_by_Source!BW276),0,$G276)</f>
        <v>0</v>
      </c>
      <c r="CA276" s="134">
        <f>IF(ISBLANK(Governance_Clauses_by_Source!BX276),0,$G276)</f>
        <v>0</v>
      </c>
      <c r="CB276" s="134">
        <f>IF(ISBLANK(Governance_Clauses_by_Source!BY276),0,$G276)</f>
        <v>0</v>
      </c>
      <c r="CC276" s="134">
        <f>IF(ISBLANK(Governance_Clauses_by_Source!BZ276),0,$G276)</f>
        <v>0</v>
      </c>
      <c r="CD276" s="134">
        <f>IF(ISBLANK(Governance_Clauses_by_Source!CA276),0,$G276)</f>
        <v>0</v>
      </c>
      <c r="CE276" s="134">
        <f>IF(ISBLANK(Governance_Clauses_by_Source!CB276),0,$G276)</f>
        <v>0</v>
      </c>
      <c r="CF276" s="134">
        <f>IF(ISBLANK(Governance_Clauses_by_Source!CC276),0,$G276)</f>
        <v>0</v>
      </c>
      <c r="CG276" s="134">
        <f>IF(ISBLANK(Governance_Clauses_by_Source!CD276),0,$G276)</f>
        <v>0</v>
      </c>
      <c r="CH276" s="134">
        <f>IF(ISBLANK(Governance_Clauses_by_Source!CE276),0,$G276)</f>
        <v>0</v>
      </c>
      <c r="CI276" s="134">
        <f>IF(ISBLANK(Governance_Clauses_by_Source!CF276),0,$G276)</f>
        <v>0</v>
      </c>
      <c r="CJ276" s="134">
        <f>IF(ISBLANK(Governance_Clauses_by_Source!CG276),0,$G276)</f>
        <v>0</v>
      </c>
      <c r="CK276" s="134">
        <f>IF(ISBLANK(Governance_Clauses_by_Source!CH276),0,$G276)</f>
        <v>0</v>
      </c>
      <c r="CL276" s="134">
        <f>IF(ISBLANK(Governance_Clauses_by_Source!CI276),0,$G276)</f>
        <v>0</v>
      </c>
      <c r="CM276" s="134">
        <f>IF(ISBLANK(Governance_Clauses_by_Source!CJ276),0,$G276)</f>
        <v>0</v>
      </c>
      <c r="CN276" s="134">
        <f>IF(ISBLANK(Governance_Clauses_by_Source!CK276),0,$G276)</f>
        <v>0</v>
      </c>
      <c r="CO276" s="134">
        <f>IF(ISBLANK(Governance_Clauses_by_Source!CL276),0,$G276)</f>
        <v>0</v>
      </c>
      <c r="CP276" s="134">
        <f>IF(ISBLANK(Governance_Clauses_by_Source!CM276),0,$G276)</f>
        <v>0</v>
      </c>
      <c r="CQ276" s="151">
        <f>IF(ISBLANK(Governance_Clauses_by_Source!CN276),0,$G276)</f>
        <v>0</v>
      </c>
    </row>
    <row r="277" spans="1:95">
      <c r="A277" s="2"/>
      <c r="B277" s="2"/>
      <c r="C277" s="2"/>
      <c r="D277" s="2"/>
      <c r="E277" s="2">
        <f t="shared" si="32"/>
        <v>0</v>
      </c>
      <c r="F277" s="2"/>
      <c r="G277" s="2"/>
      <c r="H277" s="165" t="s">
        <v>367</v>
      </c>
      <c r="I277" s="120">
        <f>IF(ISBLANK(Governance_Clauses_by_Source!F277),0,$G277)</f>
        <v>0</v>
      </c>
      <c r="J277" s="134">
        <f>IF(ISBLANK(Governance_Clauses_by_Source!G277),0,$G277)</f>
        <v>0</v>
      </c>
      <c r="K277" s="134">
        <f>IF(ISBLANK(Governance_Clauses_by_Source!H277),0,$G277)</f>
        <v>0</v>
      </c>
      <c r="L277" s="134">
        <f>IF(ISBLANK(Governance_Clauses_by_Source!I277),0,$G277)</f>
        <v>0</v>
      </c>
      <c r="M277" s="134">
        <f>IF(ISBLANK(Governance_Clauses_by_Source!J277),0,$G277)</f>
        <v>0</v>
      </c>
      <c r="N277" s="134">
        <f>IF(ISBLANK(Governance_Clauses_by_Source!K277),0,$G277)</f>
        <v>0</v>
      </c>
      <c r="O277" s="134">
        <f>IF(ISBLANK(Governance_Clauses_by_Source!L277),0,$G277)</f>
        <v>0</v>
      </c>
      <c r="P277" s="134">
        <f>IF(ISBLANK(Governance_Clauses_by_Source!M277),0,$G277)</f>
        <v>0</v>
      </c>
      <c r="Q277" s="134">
        <f>IF(ISBLANK(Governance_Clauses_by_Source!N277),0,$G277)</f>
        <v>0</v>
      </c>
      <c r="R277" s="134">
        <f>IF(ISBLANK(Governance_Clauses_by_Source!O277),0,$G277)</f>
        <v>0</v>
      </c>
      <c r="S277" s="134">
        <f>IF(ISBLANK(Governance_Clauses_by_Source!P277),0,$G277)</f>
        <v>0</v>
      </c>
      <c r="T277" s="134">
        <f>IF(ISBLANK(Governance_Clauses_by_Source!Q277),0,$G277)</f>
        <v>0</v>
      </c>
      <c r="U277" s="134">
        <f>IF(ISBLANK(Governance_Clauses_by_Source!R277),0,$G277)</f>
        <v>0</v>
      </c>
      <c r="V277" s="134">
        <f>IF(ISBLANK(Governance_Clauses_by_Source!S277),0,$G277)</f>
        <v>0</v>
      </c>
      <c r="W277" s="134">
        <f>IF(ISBLANK(Governance_Clauses_by_Source!T277),0,$G277)</f>
        <v>0</v>
      </c>
      <c r="X277" s="134">
        <f>IF(ISBLANK(Governance_Clauses_by_Source!U277),0,$G277)</f>
        <v>0</v>
      </c>
      <c r="Y277" s="134">
        <f>IF(ISBLANK(Governance_Clauses_by_Source!V277),0,$G277)</f>
        <v>0</v>
      </c>
      <c r="Z277" s="134">
        <f>IF(ISBLANK(Governance_Clauses_by_Source!W277),0,$G277)</f>
        <v>0</v>
      </c>
      <c r="AA277" s="134">
        <f>IF(ISBLANK(Governance_Clauses_by_Source!X277),0,$G277)</f>
        <v>0</v>
      </c>
      <c r="AB277" s="134">
        <f>IF(ISBLANK(Governance_Clauses_by_Source!Y277),0,$G277)</f>
        <v>0</v>
      </c>
      <c r="AC277" s="134">
        <f>IF(ISBLANK(Governance_Clauses_by_Source!Z277),0,$G277)</f>
        <v>0</v>
      </c>
      <c r="AD277" s="134">
        <f>IF(ISBLANK(Governance_Clauses_by_Source!AA277),0,$G277)</f>
        <v>0</v>
      </c>
      <c r="AE277" s="134">
        <f>IF(ISBLANK(Governance_Clauses_by_Source!AB277),0,$G277)</f>
        <v>0</v>
      </c>
      <c r="AF277" s="134">
        <f>IF(ISBLANK(Governance_Clauses_by_Source!AC277),0,$G277)</f>
        <v>0</v>
      </c>
      <c r="AG277" s="134">
        <f>IF(ISBLANK(Governance_Clauses_by_Source!AD277),0,$G277)</f>
        <v>0</v>
      </c>
      <c r="AH277" s="134">
        <f>IF(ISBLANK(Governance_Clauses_by_Source!AE277),0,$G277)</f>
        <v>0</v>
      </c>
      <c r="AI277" s="134">
        <f>IF(ISBLANK(Governance_Clauses_by_Source!AF277),0,$G277)</f>
        <v>0</v>
      </c>
      <c r="AJ277" s="134">
        <f>IF(ISBLANK(Governance_Clauses_by_Source!AG277),0,$G277)</f>
        <v>0</v>
      </c>
      <c r="AK277" s="134">
        <f>IF(ISBLANK(Governance_Clauses_by_Source!AH277),0,$G277)</f>
        <v>0</v>
      </c>
      <c r="AL277" s="134">
        <f>IF(ISBLANK(Governance_Clauses_by_Source!AI277),0,$G277)</f>
        <v>0</v>
      </c>
      <c r="AM277" s="134">
        <f>IF(ISBLANK(Governance_Clauses_by_Source!AJ277),0,$G277)</f>
        <v>0</v>
      </c>
      <c r="AN277" s="134">
        <f>IF(ISBLANK(Governance_Clauses_by_Source!AK277),0,$G277)</f>
        <v>0</v>
      </c>
      <c r="AO277" s="134">
        <f>IF(ISBLANK(Governance_Clauses_by_Source!AL277),0,$G277)</f>
        <v>0</v>
      </c>
      <c r="AP277" s="134">
        <f>IF(ISBLANK(Governance_Clauses_by_Source!AM277),0,$G277)</f>
        <v>0</v>
      </c>
      <c r="AQ277" s="134">
        <f>IF(ISBLANK(Governance_Clauses_by_Source!AN277),0,$G277)</f>
        <v>0</v>
      </c>
      <c r="AR277" s="134">
        <f>IF(ISBLANK(Governance_Clauses_by_Source!AO277),0,$G277)</f>
        <v>0</v>
      </c>
      <c r="AS277" s="134">
        <f>IF(ISBLANK(Governance_Clauses_by_Source!AP277),0,$G277)</f>
        <v>0</v>
      </c>
      <c r="AT277" s="134">
        <f>IF(ISBLANK(Governance_Clauses_by_Source!AQ277),0,$G277)</f>
        <v>0</v>
      </c>
      <c r="AU277" s="134">
        <f>IF(ISBLANK(Governance_Clauses_by_Source!AR277),0,$G277)</f>
        <v>0</v>
      </c>
      <c r="AV277" s="134">
        <f>IF(ISBLANK(Governance_Clauses_by_Source!AS277),0,$G277)</f>
        <v>0</v>
      </c>
      <c r="AW277" s="134">
        <f>IF(ISBLANK(Governance_Clauses_by_Source!AT277),0,$G277)</f>
        <v>0</v>
      </c>
      <c r="AX277" s="134">
        <f>IF(ISBLANK(Governance_Clauses_by_Source!AU277),0,$G277)</f>
        <v>0</v>
      </c>
      <c r="AY277" s="134">
        <f>IF(ISBLANK(Governance_Clauses_by_Source!AV277),0,$G277)</f>
        <v>0</v>
      </c>
      <c r="AZ277" s="134">
        <f>IF(ISBLANK(Governance_Clauses_by_Source!AW277),0,$G277)</f>
        <v>0</v>
      </c>
      <c r="BA277" s="134">
        <f>IF(ISBLANK(Governance_Clauses_by_Source!AX277),0,$G277)</f>
        <v>0</v>
      </c>
      <c r="BB277" s="134">
        <f>IF(ISBLANK(Governance_Clauses_by_Source!AY277),0,$G277)</f>
        <v>0</v>
      </c>
      <c r="BC277" s="134">
        <f>IF(ISBLANK(Governance_Clauses_by_Source!AZ277),0,$G277)</f>
        <v>0</v>
      </c>
      <c r="BD277" s="134">
        <f>IF(ISBLANK(Governance_Clauses_by_Source!BA277),0,$G277)</f>
        <v>0</v>
      </c>
      <c r="BE277" s="134">
        <f>IF(ISBLANK(Governance_Clauses_by_Source!BB277),0,$G277)</f>
        <v>0</v>
      </c>
      <c r="BF277" s="134">
        <f>IF(ISBLANK(Governance_Clauses_by_Source!BC277),0,$G277)</f>
        <v>0</v>
      </c>
      <c r="BG277" s="134">
        <f>IF(ISBLANK(Governance_Clauses_by_Source!BD277),0,$G277)</f>
        <v>0</v>
      </c>
      <c r="BH277" s="134">
        <f>IF(ISBLANK(Governance_Clauses_by_Source!BE277),0,$G277)</f>
        <v>0</v>
      </c>
      <c r="BI277" s="134">
        <f>IF(ISBLANK(Governance_Clauses_by_Source!BF277),0,$G277)</f>
        <v>0</v>
      </c>
      <c r="BJ277" s="134">
        <f>IF(ISBLANK(Governance_Clauses_by_Source!BG277),0,$G277)</f>
        <v>0</v>
      </c>
      <c r="BK277" s="134">
        <f>IF(ISBLANK(Governance_Clauses_by_Source!BH277),0,$G277)</f>
        <v>0</v>
      </c>
      <c r="BL277" s="134">
        <f>IF(ISBLANK(Governance_Clauses_by_Source!BI277),0,$G277)</f>
        <v>0</v>
      </c>
      <c r="BM277" s="134">
        <f>IF(ISBLANK(Governance_Clauses_by_Source!BJ277),0,$G277)</f>
        <v>0</v>
      </c>
      <c r="BN277" s="134">
        <f>IF(ISBLANK(Governance_Clauses_by_Source!BK277),0,$G277)</f>
        <v>0</v>
      </c>
      <c r="BO277" s="134">
        <f>IF(ISBLANK(Governance_Clauses_by_Source!BL277),0,$G277)</f>
        <v>0</v>
      </c>
      <c r="BP277" s="134">
        <f>IF(ISBLANK(Governance_Clauses_by_Source!BM277),0,$G277)</f>
        <v>0</v>
      </c>
      <c r="BQ277" s="134">
        <f>IF(ISBLANK(Governance_Clauses_by_Source!BN277),0,$G277)</f>
        <v>0</v>
      </c>
      <c r="BR277" s="134">
        <f>IF(ISBLANK(Governance_Clauses_by_Source!BO277),0,$G277)</f>
        <v>0</v>
      </c>
      <c r="BS277" s="134">
        <f>IF(ISBLANK(Governance_Clauses_by_Source!BP277),0,$G277)</f>
        <v>0</v>
      </c>
      <c r="BT277" s="134">
        <f>IF(ISBLANK(Governance_Clauses_by_Source!BQ277),0,$G277)</f>
        <v>0</v>
      </c>
      <c r="BU277" s="134">
        <f>IF(ISBLANK(Governance_Clauses_by_Source!BR277),0,$G277)</f>
        <v>0</v>
      </c>
      <c r="BV277" s="134">
        <f>IF(ISBLANK(Governance_Clauses_by_Source!BS277),0,$G277)</f>
        <v>0</v>
      </c>
      <c r="BW277" s="134">
        <f>IF(ISBLANK(Governance_Clauses_by_Source!BT277),0,$G277)</f>
        <v>0</v>
      </c>
      <c r="BX277" s="134">
        <f>IF(ISBLANK(Governance_Clauses_by_Source!BU277),0,$G277)</f>
        <v>0</v>
      </c>
      <c r="BY277" s="134">
        <f>IF(ISBLANK(Governance_Clauses_by_Source!BV277),0,$G277)</f>
        <v>0</v>
      </c>
      <c r="BZ277" s="134">
        <f>IF(ISBLANK(Governance_Clauses_by_Source!BW277),0,$G277)</f>
        <v>0</v>
      </c>
      <c r="CA277" s="134">
        <f>IF(ISBLANK(Governance_Clauses_by_Source!BX277),0,$G277)</f>
        <v>0</v>
      </c>
      <c r="CB277" s="134">
        <f>IF(ISBLANK(Governance_Clauses_by_Source!BY277),0,$G277)</f>
        <v>0</v>
      </c>
      <c r="CC277" s="134">
        <f>IF(ISBLANK(Governance_Clauses_by_Source!BZ277),0,$G277)</f>
        <v>0</v>
      </c>
      <c r="CD277" s="134">
        <f>IF(ISBLANK(Governance_Clauses_by_Source!CA277),0,$G277)</f>
        <v>0</v>
      </c>
      <c r="CE277" s="134">
        <f>IF(ISBLANK(Governance_Clauses_by_Source!CB277),0,$G277)</f>
        <v>0</v>
      </c>
      <c r="CF277" s="134">
        <f>IF(ISBLANK(Governance_Clauses_by_Source!CC277),0,$G277)</f>
        <v>0</v>
      </c>
      <c r="CG277" s="134">
        <f>IF(ISBLANK(Governance_Clauses_by_Source!CD277),0,$G277)</f>
        <v>0</v>
      </c>
      <c r="CH277" s="134">
        <f>IF(ISBLANK(Governance_Clauses_by_Source!CE277),0,$G277)</f>
        <v>0</v>
      </c>
      <c r="CI277" s="134">
        <f>IF(ISBLANK(Governance_Clauses_by_Source!CF277),0,$G277)</f>
        <v>0</v>
      </c>
      <c r="CJ277" s="134">
        <f>IF(ISBLANK(Governance_Clauses_by_Source!CG277),0,$G277)</f>
        <v>0</v>
      </c>
      <c r="CK277" s="134">
        <f>IF(ISBLANK(Governance_Clauses_by_Source!CH277),0,$G277)</f>
        <v>0</v>
      </c>
      <c r="CL277" s="134">
        <f>IF(ISBLANK(Governance_Clauses_by_Source!CI277),0,$G277)</f>
        <v>0</v>
      </c>
      <c r="CM277" s="134">
        <f>IF(ISBLANK(Governance_Clauses_by_Source!CJ277),0,$G277)</f>
        <v>0</v>
      </c>
      <c r="CN277" s="134">
        <f>IF(ISBLANK(Governance_Clauses_by_Source!CK277),0,$G277)</f>
        <v>0</v>
      </c>
      <c r="CO277" s="134">
        <f>IF(ISBLANK(Governance_Clauses_by_Source!CL277),0,$G277)</f>
        <v>0</v>
      </c>
      <c r="CP277" s="134">
        <f>IF(ISBLANK(Governance_Clauses_by_Source!CM277),0,$G277)</f>
        <v>0</v>
      </c>
      <c r="CQ277" s="151">
        <f>IF(ISBLANK(Governance_Clauses_by_Source!CN277),0,$G277)</f>
        <v>0</v>
      </c>
    </row>
    <row r="278" spans="1:95">
      <c r="A278" s="2"/>
      <c r="B278" s="2"/>
      <c r="C278" s="2"/>
      <c r="D278" s="2"/>
      <c r="E278" s="2">
        <f t="shared" si="32"/>
        <v>0</v>
      </c>
      <c r="F278" s="2"/>
      <c r="G278" s="2"/>
      <c r="H278" s="165" t="s">
        <v>367</v>
      </c>
      <c r="I278" s="120">
        <f>IF(ISBLANK(Governance_Clauses_by_Source!F278),0,$G278)</f>
        <v>0</v>
      </c>
      <c r="J278" s="134">
        <f>IF(ISBLANK(Governance_Clauses_by_Source!G278),0,$G278)</f>
        <v>0</v>
      </c>
      <c r="K278" s="134">
        <f>IF(ISBLANK(Governance_Clauses_by_Source!H278),0,$G278)</f>
        <v>0</v>
      </c>
      <c r="L278" s="134">
        <f>IF(ISBLANK(Governance_Clauses_by_Source!I278),0,$G278)</f>
        <v>0</v>
      </c>
      <c r="M278" s="134">
        <f>IF(ISBLANK(Governance_Clauses_by_Source!J278),0,$G278)</f>
        <v>0</v>
      </c>
      <c r="N278" s="134">
        <f>IF(ISBLANK(Governance_Clauses_by_Source!K278),0,$G278)</f>
        <v>0</v>
      </c>
      <c r="O278" s="134">
        <f>IF(ISBLANK(Governance_Clauses_by_Source!L278),0,$G278)</f>
        <v>0</v>
      </c>
      <c r="P278" s="134">
        <f>IF(ISBLANK(Governance_Clauses_by_Source!M278),0,$G278)</f>
        <v>0</v>
      </c>
      <c r="Q278" s="134">
        <f>IF(ISBLANK(Governance_Clauses_by_Source!N278),0,$G278)</f>
        <v>0</v>
      </c>
      <c r="R278" s="134">
        <f>IF(ISBLANK(Governance_Clauses_by_Source!O278),0,$G278)</f>
        <v>0</v>
      </c>
      <c r="S278" s="134">
        <f>IF(ISBLANK(Governance_Clauses_by_Source!P278),0,$G278)</f>
        <v>0</v>
      </c>
      <c r="T278" s="134">
        <f>IF(ISBLANK(Governance_Clauses_by_Source!Q278),0,$G278)</f>
        <v>0</v>
      </c>
      <c r="U278" s="134">
        <f>IF(ISBLANK(Governance_Clauses_by_Source!R278),0,$G278)</f>
        <v>0</v>
      </c>
      <c r="V278" s="134">
        <f>IF(ISBLANK(Governance_Clauses_by_Source!S278),0,$G278)</f>
        <v>0</v>
      </c>
      <c r="W278" s="134">
        <f>IF(ISBLANK(Governance_Clauses_by_Source!T278),0,$G278)</f>
        <v>0</v>
      </c>
      <c r="X278" s="134">
        <f>IF(ISBLANK(Governance_Clauses_by_Source!U278),0,$G278)</f>
        <v>0</v>
      </c>
      <c r="Y278" s="134">
        <f>IF(ISBLANK(Governance_Clauses_by_Source!V278),0,$G278)</f>
        <v>0</v>
      </c>
      <c r="Z278" s="134">
        <f>IF(ISBLANK(Governance_Clauses_by_Source!W278),0,$G278)</f>
        <v>0</v>
      </c>
      <c r="AA278" s="134">
        <f>IF(ISBLANK(Governance_Clauses_by_Source!X278),0,$G278)</f>
        <v>0</v>
      </c>
      <c r="AB278" s="134">
        <f>IF(ISBLANK(Governance_Clauses_by_Source!Y278),0,$G278)</f>
        <v>0</v>
      </c>
      <c r="AC278" s="134">
        <f>IF(ISBLANK(Governance_Clauses_by_Source!Z278),0,$G278)</f>
        <v>0</v>
      </c>
      <c r="AD278" s="134">
        <f>IF(ISBLANK(Governance_Clauses_by_Source!AA278),0,$G278)</f>
        <v>0</v>
      </c>
      <c r="AE278" s="134">
        <f>IF(ISBLANK(Governance_Clauses_by_Source!AB278),0,$G278)</f>
        <v>0</v>
      </c>
      <c r="AF278" s="134">
        <f>IF(ISBLANK(Governance_Clauses_by_Source!AC278),0,$G278)</f>
        <v>0</v>
      </c>
      <c r="AG278" s="134">
        <f>IF(ISBLANK(Governance_Clauses_by_Source!AD278),0,$G278)</f>
        <v>0</v>
      </c>
      <c r="AH278" s="134">
        <f>IF(ISBLANK(Governance_Clauses_by_Source!AE278),0,$G278)</f>
        <v>0</v>
      </c>
      <c r="AI278" s="134">
        <f>IF(ISBLANK(Governance_Clauses_by_Source!AF278),0,$G278)</f>
        <v>0</v>
      </c>
      <c r="AJ278" s="134">
        <f>IF(ISBLANK(Governance_Clauses_by_Source!AG278),0,$G278)</f>
        <v>0</v>
      </c>
      <c r="AK278" s="134">
        <f>IF(ISBLANK(Governance_Clauses_by_Source!AH278),0,$G278)</f>
        <v>0</v>
      </c>
      <c r="AL278" s="134">
        <f>IF(ISBLANK(Governance_Clauses_by_Source!AI278),0,$G278)</f>
        <v>0</v>
      </c>
      <c r="AM278" s="134">
        <f>IF(ISBLANK(Governance_Clauses_by_Source!AJ278),0,$G278)</f>
        <v>0</v>
      </c>
      <c r="AN278" s="134">
        <f>IF(ISBLANK(Governance_Clauses_by_Source!AK278),0,$G278)</f>
        <v>0</v>
      </c>
      <c r="AO278" s="134">
        <f>IF(ISBLANK(Governance_Clauses_by_Source!AL278),0,$G278)</f>
        <v>0</v>
      </c>
      <c r="AP278" s="134">
        <f>IF(ISBLANK(Governance_Clauses_by_Source!AM278),0,$G278)</f>
        <v>0</v>
      </c>
      <c r="AQ278" s="134">
        <f>IF(ISBLANK(Governance_Clauses_by_Source!AN278),0,$G278)</f>
        <v>0</v>
      </c>
      <c r="AR278" s="134">
        <f>IF(ISBLANK(Governance_Clauses_by_Source!AO278),0,$G278)</f>
        <v>0</v>
      </c>
      <c r="AS278" s="134">
        <f>IF(ISBLANK(Governance_Clauses_by_Source!AP278),0,$G278)</f>
        <v>0</v>
      </c>
      <c r="AT278" s="134">
        <f>IF(ISBLANK(Governance_Clauses_by_Source!AQ278),0,$G278)</f>
        <v>0</v>
      </c>
      <c r="AU278" s="134">
        <f>IF(ISBLANK(Governance_Clauses_by_Source!AR278),0,$G278)</f>
        <v>0</v>
      </c>
      <c r="AV278" s="134">
        <f>IF(ISBLANK(Governance_Clauses_by_Source!AS278),0,$G278)</f>
        <v>0</v>
      </c>
      <c r="AW278" s="134">
        <f>IF(ISBLANK(Governance_Clauses_by_Source!AT278),0,$G278)</f>
        <v>0</v>
      </c>
      <c r="AX278" s="134">
        <f>IF(ISBLANK(Governance_Clauses_by_Source!AU278),0,$G278)</f>
        <v>0</v>
      </c>
      <c r="AY278" s="134">
        <f>IF(ISBLANK(Governance_Clauses_by_Source!AV278),0,$G278)</f>
        <v>0</v>
      </c>
      <c r="AZ278" s="134">
        <f>IF(ISBLANK(Governance_Clauses_by_Source!AW278),0,$G278)</f>
        <v>0</v>
      </c>
      <c r="BA278" s="134">
        <f>IF(ISBLANK(Governance_Clauses_by_Source!AX278),0,$G278)</f>
        <v>0</v>
      </c>
      <c r="BB278" s="134">
        <f>IF(ISBLANK(Governance_Clauses_by_Source!AY278),0,$G278)</f>
        <v>0</v>
      </c>
      <c r="BC278" s="134">
        <f>IF(ISBLANK(Governance_Clauses_by_Source!AZ278),0,$G278)</f>
        <v>0</v>
      </c>
      <c r="BD278" s="134">
        <f>IF(ISBLANK(Governance_Clauses_by_Source!BA278),0,$G278)</f>
        <v>0</v>
      </c>
      <c r="BE278" s="134">
        <f>IF(ISBLANK(Governance_Clauses_by_Source!BB278),0,$G278)</f>
        <v>0</v>
      </c>
      <c r="BF278" s="134">
        <f>IF(ISBLANK(Governance_Clauses_by_Source!BC278),0,$G278)</f>
        <v>0</v>
      </c>
      <c r="BG278" s="134">
        <f>IF(ISBLANK(Governance_Clauses_by_Source!BD278),0,$G278)</f>
        <v>0</v>
      </c>
      <c r="BH278" s="134">
        <f>IF(ISBLANK(Governance_Clauses_by_Source!BE278),0,$G278)</f>
        <v>0</v>
      </c>
      <c r="BI278" s="134">
        <f>IF(ISBLANK(Governance_Clauses_by_Source!BF278),0,$G278)</f>
        <v>0</v>
      </c>
      <c r="BJ278" s="134">
        <f>IF(ISBLANK(Governance_Clauses_by_Source!BG278),0,$G278)</f>
        <v>0</v>
      </c>
      <c r="BK278" s="134">
        <f>IF(ISBLANK(Governance_Clauses_by_Source!BH278),0,$G278)</f>
        <v>0</v>
      </c>
      <c r="BL278" s="134">
        <f>IF(ISBLANK(Governance_Clauses_by_Source!BI278),0,$G278)</f>
        <v>0</v>
      </c>
      <c r="BM278" s="134">
        <f>IF(ISBLANK(Governance_Clauses_by_Source!BJ278),0,$G278)</f>
        <v>0</v>
      </c>
      <c r="BN278" s="134">
        <f>IF(ISBLANK(Governance_Clauses_by_Source!BK278),0,$G278)</f>
        <v>0</v>
      </c>
      <c r="BO278" s="134">
        <f>IF(ISBLANK(Governance_Clauses_by_Source!BL278),0,$G278)</f>
        <v>0</v>
      </c>
      <c r="BP278" s="134">
        <f>IF(ISBLANK(Governance_Clauses_by_Source!BM278),0,$G278)</f>
        <v>0</v>
      </c>
      <c r="BQ278" s="134">
        <f>IF(ISBLANK(Governance_Clauses_by_Source!BN278),0,$G278)</f>
        <v>0</v>
      </c>
      <c r="BR278" s="134">
        <f>IF(ISBLANK(Governance_Clauses_by_Source!BO278),0,$G278)</f>
        <v>0</v>
      </c>
      <c r="BS278" s="134">
        <f>IF(ISBLANK(Governance_Clauses_by_Source!BP278),0,$G278)</f>
        <v>0</v>
      </c>
      <c r="BT278" s="134">
        <f>IF(ISBLANK(Governance_Clauses_by_Source!BQ278),0,$G278)</f>
        <v>0</v>
      </c>
      <c r="BU278" s="134">
        <f>IF(ISBLANK(Governance_Clauses_by_Source!BR278),0,$G278)</f>
        <v>0</v>
      </c>
      <c r="BV278" s="134">
        <f>IF(ISBLANK(Governance_Clauses_by_Source!BS278),0,$G278)</f>
        <v>0</v>
      </c>
      <c r="BW278" s="134">
        <f>IF(ISBLANK(Governance_Clauses_by_Source!BT278),0,$G278)</f>
        <v>0</v>
      </c>
      <c r="BX278" s="134">
        <f>IF(ISBLANK(Governance_Clauses_by_Source!BU278),0,$G278)</f>
        <v>0</v>
      </c>
      <c r="BY278" s="134">
        <f>IF(ISBLANK(Governance_Clauses_by_Source!BV278),0,$G278)</f>
        <v>0</v>
      </c>
      <c r="BZ278" s="134">
        <f>IF(ISBLANK(Governance_Clauses_by_Source!BW278),0,$G278)</f>
        <v>0</v>
      </c>
      <c r="CA278" s="134">
        <f>IF(ISBLANK(Governance_Clauses_by_Source!BX278),0,$G278)</f>
        <v>0</v>
      </c>
      <c r="CB278" s="134">
        <f>IF(ISBLANK(Governance_Clauses_by_Source!BY278),0,$G278)</f>
        <v>0</v>
      </c>
      <c r="CC278" s="134">
        <f>IF(ISBLANK(Governance_Clauses_by_Source!BZ278),0,$G278)</f>
        <v>0</v>
      </c>
      <c r="CD278" s="134">
        <f>IF(ISBLANK(Governance_Clauses_by_Source!CA278),0,$G278)</f>
        <v>0</v>
      </c>
      <c r="CE278" s="134">
        <f>IF(ISBLANK(Governance_Clauses_by_Source!CB278),0,$G278)</f>
        <v>0</v>
      </c>
      <c r="CF278" s="134">
        <f>IF(ISBLANK(Governance_Clauses_by_Source!CC278),0,$G278)</f>
        <v>0</v>
      </c>
      <c r="CG278" s="134">
        <f>IF(ISBLANK(Governance_Clauses_by_Source!CD278),0,$G278)</f>
        <v>0</v>
      </c>
      <c r="CH278" s="134">
        <f>IF(ISBLANK(Governance_Clauses_by_Source!CE278),0,$G278)</f>
        <v>0</v>
      </c>
      <c r="CI278" s="134">
        <f>IF(ISBLANK(Governance_Clauses_by_Source!CF278),0,$G278)</f>
        <v>0</v>
      </c>
      <c r="CJ278" s="134">
        <f>IF(ISBLANK(Governance_Clauses_by_Source!CG278),0,$G278)</f>
        <v>0</v>
      </c>
      <c r="CK278" s="134">
        <f>IF(ISBLANK(Governance_Clauses_by_Source!CH278),0,$G278)</f>
        <v>0</v>
      </c>
      <c r="CL278" s="134">
        <f>IF(ISBLANK(Governance_Clauses_by_Source!CI278),0,$G278)</f>
        <v>0</v>
      </c>
      <c r="CM278" s="134">
        <f>IF(ISBLANK(Governance_Clauses_by_Source!CJ278),0,$G278)</f>
        <v>0</v>
      </c>
      <c r="CN278" s="134">
        <f>IF(ISBLANK(Governance_Clauses_by_Source!CK278),0,$G278)</f>
        <v>0</v>
      </c>
      <c r="CO278" s="134">
        <f>IF(ISBLANK(Governance_Clauses_by_Source!CL278),0,$G278)</f>
        <v>0</v>
      </c>
      <c r="CP278" s="134">
        <f>IF(ISBLANK(Governance_Clauses_by_Source!CM278),0,$G278)</f>
        <v>0</v>
      </c>
      <c r="CQ278" s="151">
        <f>IF(ISBLANK(Governance_Clauses_by_Source!CN278),0,$G278)</f>
        <v>0</v>
      </c>
    </row>
    <row r="279" spans="1:95">
      <c r="A279" s="2"/>
      <c r="B279" s="2"/>
      <c r="C279" s="2"/>
      <c r="D279" s="2"/>
      <c r="E279" s="2">
        <f t="shared" si="32"/>
        <v>0</v>
      </c>
      <c r="F279" s="2"/>
      <c r="G279" s="2"/>
      <c r="H279" s="165" t="s">
        <v>367</v>
      </c>
      <c r="I279" s="120">
        <f>IF(ISBLANK(Governance_Clauses_by_Source!F279),0,$G279)</f>
        <v>0</v>
      </c>
      <c r="J279" s="134">
        <f>IF(ISBLANK(Governance_Clauses_by_Source!G279),0,$G279)</f>
        <v>0</v>
      </c>
      <c r="K279" s="134">
        <f>IF(ISBLANK(Governance_Clauses_by_Source!H279),0,$G279)</f>
        <v>0</v>
      </c>
      <c r="L279" s="134">
        <f>IF(ISBLANK(Governance_Clauses_by_Source!I279),0,$G279)</f>
        <v>0</v>
      </c>
      <c r="M279" s="134">
        <f>IF(ISBLANK(Governance_Clauses_by_Source!J279),0,$G279)</f>
        <v>0</v>
      </c>
      <c r="N279" s="134">
        <f>IF(ISBLANK(Governance_Clauses_by_Source!K279),0,$G279)</f>
        <v>0</v>
      </c>
      <c r="O279" s="134">
        <f>IF(ISBLANK(Governance_Clauses_by_Source!L279),0,$G279)</f>
        <v>0</v>
      </c>
      <c r="P279" s="134">
        <f>IF(ISBLANK(Governance_Clauses_by_Source!M279),0,$G279)</f>
        <v>0</v>
      </c>
      <c r="Q279" s="134">
        <f>IF(ISBLANK(Governance_Clauses_by_Source!N279),0,$G279)</f>
        <v>0</v>
      </c>
      <c r="R279" s="134">
        <f>IF(ISBLANK(Governance_Clauses_by_Source!O279),0,$G279)</f>
        <v>0</v>
      </c>
      <c r="S279" s="134">
        <f>IF(ISBLANK(Governance_Clauses_by_Source!P279),0,$G279)</f>
        <v>0</v>
      </c>
      <c r="T279" s="134">
        <f>IF(ISBLANK(Governance_Clauses_by_Source!Q279),0,$G279)</f>
        <v>0</v>
      </c>
      <c r="U279" s="134">
        <f>IF(ISBLANK(Governance_Clauses_by_Source!R279),0,$G279)</f>
        <v>0</v>
      </c>
      <c r="V279" s="134">
        <f>IF(ISBLANK(Governance_Clauses_by_Source!S279),0,$G279)</f>
        <v>0</v>
      </c>
      <c r="W279" s="134">
        <f>IF(ISBLANK(Governance_Clauses_by_Source!T279),0,$G279)</f>
        <v>0</v>
      </c>
      <c r="X279" s="134">
        <f>IF(ISBLANK(Governance_Clauses_by_Source!U279),0,$G279)</f>
        <v>0</v>
      </c>
      <c r="Y279" s="134">
        <f>IF(ISBLANK(Governance_Clauses_by_Source!V279),0,$G279)</f>
        <v>0</v>
      </c>
      <c r="Z279" s="134">
        <f>IF(ISBLANK(Governance_Clauses_by_Source!W279),0,$G279)</f>
        <v>0</v>
      </c>
      <c r="AA279" s="134">
        <f>IF(ISBLANK(Governance_Clauses_by_Source!X279),0,$G279)</f>
        <v>0</v>
      </c>
      <c r="AB279" s="134">
        <f>IF(ISBLANK(Governance_Clauses_by_Source!Y279),0,$G279)</f>
        <v>0</v>
      </c>
      <c r="AC279" s="134">
        <f>IF(ISBLANK(Governance_Clauses_by_Source!Z279),0,$G279)</f>
        <v>0</v>
      </c>
      <c r="AD279" s="134">
        <f>IF(ISBLANK(Governance_Clauses_by_Source!AA279),0,$G279)</f>
        <v>0</v>
      </c>
      <c r="AE279" s="134">
        <f>IF(ISBLANK(Governance_Clauses_by_Source!AB279),0,$G279)</f>
        <v>0</v>
      </c>
      <c r="AF279" s="134">
        <f>IF(ISBLANK(Governance_Clauses_by_Source!AC279),0,$G279)</f>
        <v>0</v>
      </c>
      <c r="AG279" s="134">
        <f>IF(ISBLANK(Governance_Clauses_by_Source!AD279),0,$G279)</f>
        <v>0</v>
      </c>
      <c r="AH279" s="134">
        <f>IF(ISBLANK(Governance_Clauses_by_Source!AE279),0,$G279)</f>
        <v>0</v>
      </c>
      <c r="AI279" s="134">
        <f>IF(ISBLANK(Governance_Clauses_by_Source!AF279),0,$G279)</f>
        <v>0</v>
      </c>
      <c r="AJ279" s="134">
        <f>IF(ISBLANK(Governance_Clauses_by_Source!AG279),0,$G279)</f>
        <v>0</v>
      </c>
      <c r="AK279" s="134">
        <f>IF(ISBLANK(Governance_Clauses_by_Source!AH279),0,$G279)</f>
        <v>0</v>
      </c>
      <c r="AL279" s="134">
        <f>IF(ISBLANK(Governance_Clauses_by_Source!AI279),0,$G279)</f>
        <v>0</v>
      </c>
      <c r="AM279" s="134">
        <f>IF(ISBLANK(Governance_Clauses_by_Source!AJ279),0,$G279)</f>
        <v>0</v>
      </c>
      <c r="AN279" s="134">
        <f>IF(ISBLANK(Governance_Clauses_by_Source!AK279),0,$G279)</f>
        <v>0</v>
      </c>
      <c r="AO279" s="134">
        <f>IF(ISBLANK(Governance_Clauses_by_Source!AL279),0,$G279)</f>
        <v>0</v>
      </c>
      <c r="AP279" s="134">
        <f>IF(ISBLANK(Governance_Clauses_by_Source!AM279),0,$G279)</f>
        <v>0</v>
      </c>
      <c r="AQ279" s="134">
        <f>IF(ISBLANK(Governance_Clauses_by_Source!AN279),0,$G279)</f>
        <v>0</v>
      </c>
      <c r="AR279" s="134">
        <f>IF(ISBLANK(Governance_Clauses_by_Source!AO279),0,$G279)</f>
        <v>0</v>
      </c>
      <c r="AS279" s="134">
        <f>IF(ISBLANK(Governance_Clauses_by_Source!AP279),0,$G279)</f>
        <v>0</v>
      </c>
      <c r="AT279" s="134">
        <f>IF(ISBLANK(Governance_Clauses_by_Source!AQ279),0,$G279)</f>
        <v>0</v>
      </c>
      <c r="AU279" s="134">
        <f>IF(ISBLANK(Governance_Clauses_by_Source!AR279),0,$G279)</f>
        <v>0</v>
      </c>
      <c r="AV279" s="134">
        <f>IF(ISBLANK(Governance_Clauses_by_Source!AS279),0,$G279)</f>
        <v>0</v>
      </c>
      <c r="AW279" s="134">
        <f>IF(ISBLANK(Governance_Clauses_by_Source!AT279),0,$G279)</f>
        <v>0</v>
      </c>
      <c r="AX279" s="134">
        <f>IF(ISBLANK(Governance_Clauses_by_Source!AU279),0,$G279)</f>
        <v>0</v>
      </c>
      <c r="AY279" s="134">
        <f>IF(ISBLANK(Governance_Clauses_by_Source!AV279),0,$G279)</f>
        <v>0</v>
      </c>
      <c r="AZ279" s="134">
        <f>IF(ISBLANK(Governance_Clauses_by_Source!AW279),0,$G279)</f>
        <v>0</v>
      </c>
      <c r="BA279" s="134">
        <f>IF(ISBLANK(Governance_Clauses_by_Source!AX279),0,$G279)</f>
        <v>0</v>
      </c>
      <c r="BB279" s="134">
        <f>IF(ISBLANK(Governance_Clauses_by_Source!AY279),0,$G279)</f>
        <v>0</v>
      </c>
      <c r="BC279" s="134">
        <f>IF(ISBLANK(Governance_Clauses_by_Source!AZ279),0,$G279)</f>
        <v>0</v>
      </c>
      <c r="BD279" s="134">
        <f>IF(ISBLANK(Governance_Clauses_by_Source!BA279),0,$G279)</f>
        <v>0</v>
      </c>
      <c r="BE279" s="134">
        <f>IF(ISBLANK(Governance_Clauses_by_Source!BB279),0,$G279)</f>
        <v>0</v>
      </c>
      <c r="BF279" s="134">
        <f>IF(ISBLANK(Governance_Clauses_by_Source!BC279),0,$G279)</f>
        <v>0</v>
      </c>
      <c r="BG279" s="134">
        <f>IF(ISBLANK(Governance_Clauses_by_Source!BD279),0,$G279)</f>
        <v>0</v>
      </c>
      <c r="BH279" s="134">
        <f>IF(ISBLANK(Governance_Clauses_by_Source!BE279),0,$G279)</f>
        <v>0</v>
      </c>
      <c r="BI279" s="134">
        <f>IF(ISBLANK(Governance_Clauses_by_Source!BF279),0,$G279)</f>
        <v>0</v>
      </c>
      <c r="BJ279" s="134">
        <f>IF(ISBLANK(Governance_Clauses_by_Source!BG279),0,$G279)</f>
        <v>0</v>
      </c>
      <c r="BK279" s="134">
        <f>IF(ISBLANK(Governance_Clauses_by_Source!BH279),0,$G279)</f>
        <v>0</v>
      </c>
      <c r="BL279" s="134">
        <f>IF(ISBLANK(Governance_Clauses_by_Source!BI279),0,$G279)</f>
        <v>0</v>
      </c>
      <c r="BM279" s="134">
        <f>IF(ISBLANK(Governance_Clauses_by_Source!BJ279),0,$G279)</f>
        <v>0</v>
      </c>
      <c r="BN279" s="134">
        <f>IF(ISBLANK(Governance_Clauses_by_Source!BK279),0,$G279)</f>
        <v>0</v>
      </c>
      <c r="BO279" s="134">
        <f>IF(ISBLANK(Governance_Clauses_by_Source!BL279),0,$G279)</f>
        <v>0</v>
      </c>
      <c r="BP279" s="134">
        <f>IF(ISBLANK(Governance_Clauses_by_Source!BM279),0,$G279)</f>
        <v>0</v>
      </c>
      <c r="BQ279" s="134">
        <f>IF(ISBLANK(Governance_Clauses_by_Source!BN279),0,$G279)</f>
        <v>0</v>
      </c>
      <c r="BR279" s="134">
        <f>IF(ISBLANK(Governance_Clauses_by_Source!BO279),0,$G279)</f>
        <v>0</v>
      </c>
      <c r="BS279" s="134">
        <f>IF(ISBLANK(Governance_Clauses_by_Source!BP279),0,$G279)</f>
        <v>0</v>
      </c>
      <c r="BT279" s="134">
        <f>IF(ISBLANK(Governance_Clauses_by_Source!BQ279),0,$G279)</f>
        <v>0</v>
      </c>
      <c r="BU279" s="134">
        <f>IF(ISBLANK(Governance_Clauses_by_Source!BR279),0,$G279)</f>
        <v>0</v>
      </c>
      <c r="BV279" s="134">
        <f>IF(ISBLANK(Governance_Clauses_by_Source!BS279),0,$G279)</f>
        <v>0</v>
      </c>
      <c r="BW279" s="134">
        <f>IF(ISBLANK(Governance_Clauses_by_Source!BT279),0,$G279)</f>
        <v>0</v>
      </c>
      <c r="BX279" s="134">
        <f>IF(ISBLANK(Governance_Clauses_by_Source!BU279),0,$G279)</f>
        <v>0</v>
      </c>
      <c r="BY279" s="134">
        <f>IF(ISBLANK(Governance_Clauses_by_Source!BV279),0,$G279)</f>
        <v>0</v>
      </c>
      <c r="BZ279" s="134">
        <f>IF(ISBLANK(Governance_Clauses_by_Source!BW279),0,$G279)</f>
        <v>0</v>
      </c>
      <c r="CA279" s="134">
        <f>IF(ISBLANK(Governance_Clauses_by_Source!BX279),0,$G279)</f>
        <v>0</v>
      </c>
      <c r="CB279" s="134">
        <f>IF(ISBLANK(Governance_Clauses_by_Source!BY279),0,$G279)</f>
        <v>0</v>
      </c>
      <c r="CC279" s="134">
        <f>IF(ISBLANK(Governance_Clauses_by_Source!BZ279),0,$G279)</f>
        <v>0</v>
      </c>
      <c r="CD279" s="134">
        <f>IF(ISBLANK(Governance_Clauses_by_Source!CA279),0,$G279)</f>
        <v>0</v>
      </c>
      <c r="CE279" s="134">
        <f>IF(ISBLANK(Governance_Clauses_by_Source!CB279),0,$G279)</f>
        <v>0</v>
      </c>
      <c r="CF279" s="134">
        <f>IF(ISBLANK(Governance_Clauses_by_Source!CC279),0,$G279)</f>
        <v>0</v>
      </c>
      <c r="CG279" s="134">
        <f>IF(ISBLANK(Governance_Clauses_by_Source!CD279),0,$G279)</f>
        <v>0</v>
      </c>
      <c r="CH279" s="134">
        <f>IF(ISBLANK(Governance_Clauses_by_Source!CE279),0,$G279)</f>
        <v>0</v>
      </c>
      <c r="CI279" s="134">
        <f>IF(ISBLANK(Governance_Clauses_by_Source!CF279),0,$G279)</f>
        <v>0</v>
      </c>
      <c r="CJ279" s="134">
        <f>IF(ISBLANK(Governance_Clauses_by_Source!CG279),0,$G279)</f>
        <v>0</v>
      </c>
      <c r="CK279" s="134">
        <f>IF(ISBLANK(Governance_Clauses_by_Source!CH279),0,$G279)</f>
        <v>0</v>
      </c>
      <c r="CL279" s="134">
        <f>IF(ISBLANK(Governance_Clauses_by_Source!CI279),0,$G279)</f>
        <v>0</v>
      </c>
      <c r="CM279" s="134">
        <f>IF(ISBLANK(Governance_Clauses_by_Source!CJ279),0,$G279)</f>
        <v>0</v>
      </c>
      <c r="CN279" s="134">
        <f>IF(ISBLANK(Governance_Clauses_by_Source!CK279),0,$G279)</f>
        <v>0</v>
      </c>
      <c r="CO279" s="134">
        <f>IF(ISBLANK(Governance_Clauses_by_Source!CL279),0,$G279)</f>
        <v>0</v>
      </c>
      <c r="CP279" s="134">
        <f>IF(ISBLANK(Governance_Clauses_by_Source!CM279),0,$G279)</f>
        <v>0</v>
      </c>
      <c r="CQ279" s="151">
        <f>IF(ISBLANK(Governance_Clauses_by_Source!CN279),0,$G279)</f>
        <v>0</v>
      </c>
    </row>
    <row r="280" spans="1:95">
      <c r="A280" s="2"/>
      <c r="B280" s="2"/>
      <c r="C280" s="2"/>
      <c r="D280" s="2"/>
      <c r="E280" s="2">
        <f t="shared" si="32"/>
        <v>0</v>
      </c>
      <c r="F280" s="2"/>
      <c r="G280" s="2"/>
      <c r="H280" s="165" t="s">
        <v>367</v>
      </c>
      <c r="I280" s="120">
        <f>IF(ISBLANK(Governance_Clauses_by_Source!F280),0,$G280)</f>
        <v>0</v>
      </c>
      <c r="J280" s="134">
        <f>IF(ISBLANK(Governance_Clauses_by_Source!G280),0,$G280)</f>
        <v>0</v>
      </c>
      <c r="K280" s="134">
        <f>IF(ISBLANK(Governance_Clauses_by_Source!H280),0,$G280)</f>
        <v>0</v>
      </c>
      <c r="L280" s="134">
        <f>IF(ISBLANK(Governance_Clauses_by_Source!I280),0,$G280)</f>
        <v>0</v>
      </c>
      <c r="M280" s="134">
        <f>IF(ISBLANK(Governance_Clauses_by_Source!J280),0,$G280)</f>
        <v>0</v>
      </c>
      <c r="N280" s="134">
        <f>IF(ISBLANK(Governance_Clauses_by_Source!K280),0,$G280)</f>
        <v>0</v>
      </c>
      <c r="O280" s="134">
        <f>IF(ISBLANK(Governance_Clauses_by_Source!L280),0,$G280)</f>
        <v>0</v>
      </c>
      <c r="P280" s="134">
        <f>IF(ISBLANK(Governance_Clauses_by_Source!M280),0,$G280)</f>
        <v>0</v>
      </c>
      <c r="Q280" s="134">
        <f>IF(ISBLANK(Governance_Clauses_by_Source!N280),0,$G280)</f>
        <v>0</v>
      </c>
      <c r="R280" s="134">
        <f>IF(ISBLANK(Governance_Clauses_by_Source!O280),0,$G280)</f>
        <v>0</v>
      </c>
      <c r="S280" s="134">
        <f>IF(ISBLANK(Governance_Clauses_by_Source!P280),0,$G280)</f>
        <v>0</v>
      </c>
      <c r="T280" s="134">
        <f>IF(ISBLANK(Governance_Clauses_by_Source!Q280),0,$G280)</f>
        <v>0</v>
      </c>
      <c r="U280" s="134">
        <f>IF(ISBLANK(Governance_Clauses_by_Source!R280),0,$G280)</f>
        <v>0</v>
      </c>
      <c r="V280" s="134">
        <f>IF(ISBLANK(Governance_Clauses_by_Source!S280),0,$G280)</f>
        <v>0</v>
      </c>
      <c r="W280" s="134">
        <f>IF(ISBLANK(Governance_Clauses_by_Source!T280),0,$G280)</f>
        <v>0</v>
      </c>
      <c r="X280" s="134">
        <f>IF(ISBLANK(Governance_Clauses_by_Source!U280),0,$G280)</f>
        <v>0</v>
      </c>
      <c r="Y280" s="134">
        <f>IF(ISBLANK(Governance_Clauses_by_Source!V280),0,$G280)</f>
        <v>0</v>
      </c>
      <c r="Z280" s="134">
        <f>IF(ISBLANK(Governance_Clauses_by_Source!W280),0,$G280)</f>
        <v>0</v>
      </c>
      <c r="AA280" s="134">
        <f>IF(ISBLANK(Governance_Clauses_by_Source!X280),0,$G280)</f>
        <v>0</v>
      </c>
      <c r="AB280" s="134">
        <f>IF(ISBLANK(Governance_Clauses_by_Source!Y280),0,$G280)</f>
        <v>0</v>
      </c>
      <c r="AC280" s="134">
        <f>IF(ISBLANK(Governance_Clauses_by_Source!Z280),0,$G280)</f>
        <v>0</v>
      </c>
      <c r="AD280" s="134">
        <f>IF(ISBLANK(Governance_Clauses_by_Source!AA280),0,$G280)</f>
        <v>0</v>
      </c>
      <c r="AE280" s="134">
        <f>IF(ISBLANK(Governance_Clauses_by_Source!AB280),0,$G280)</f>
        <v>0</v>
      </c>
      <c r="AF280" s="134">
        <f>IF(ISBLANK(Governance_Clauses_by_Source!AC280),0,$G280)</f>
        <v>0</v>
      </c>
      <c r="AG280" s="134">
        <f>IF(ISBLANK(Governance_Clauses_by_Source!AD280),0,$G280)</f>
        <v>0</v>
      </c>
      <c r="AH280" s="134">
        <f>IF(ISBLANK(Governance_Clauses_by_Source!AE280),0,$G280)</f>
        <v>0</v>
      </c>
      <c r="AI280" s="134">
        <f>IF(ISBLANK(Governance_Clauses_by_Source!AF280),0,$G280)</f>
        <v>0</v>
      </c>
      <c r="AJ280" s="134">
        <f>IF(ISBLANK(Governance_Clauses_by_Source!AG280),0,$G280)</f>
        <v>0</v>
      </c>
      <c r="AK280" s="134">
        <f>IF(ISBLANK(Governance_Clauses_by_Source!AH280),0,$G280)</f>
        <v>0</v>
      </c>
      <c r="AL280" s="134">
        <f>IF(ISBLANK(Governance_Clauses_by_Source!AI280),0,$G280)</f>
        <v>0</v>
      </c>
      <c r="AM280" s="134">
        <f>IF(ISBLANK(Governance_Clauses_by_Source!AJ280),0,$G280)</f>
        <v>0</v>
      </c>
      <c r="AN280" s="134">
        <f>IF(ISBLANK(Governance_Clauses_by_Source!AK280),0,$G280)</f>
        <v>0</v>
      </c>
      <c r="AO280" s="134">
        <f>IF(ISBLANK(Governance_Clauses_by_Source!AL280),0,$G280)</f>
        <v>0</v>
      </c>
      <c r="AP280" s="134">
        <f>IF(ISBLANK(Governance_Clauses_by_Source!AM280),0,$G280)</f>
        <v>0</v>
      </c>
      <c r="AQ280" s="134">
        <f>IF(ISBLANK(Governance_Clauses_by_Source!AN280),0,$G280)</f>
        <v>0</v>
      </c>
      <c r="AR280" s="134">
        <f>IF(ISBLANK(Governance_Clauses_by_Source!AO280),0,$G280)</f>
        <v>0</v>
      </c>
      <c r="AS280" s="134">
        <f>IF(ISBLANK(Governance_Clauses_by_Source!AP280),0,$G280)</f>
        <v>0</v>
      </c>
      <c r="AT280" s="134">
        <f>IF(ISBLANK(Governance_Clauses_by_Source!AQ280),0,$G280)</f>
        <v>0</v>
      </c>
      <c r="AU280" s="134">
        <f>IF(ISBLANK(Governance_Clauses_by_Source!AR280),0,$G280)</f>
        <v>0</v>
      </c>
      <c r="AV280" s="134">
        <f>IF(ISBLANK(Governance_Clauses_by_Source!AS280),0,$G280)</f>
        <v>0</v>
      </c>
      <c r="AW280" s="134">
        <f>IF(ISBLANK(Governance_Clauses_by_Source!AT280),0,$G280)</f>
        <v>0</v>
      </c>
      <c r="AX280" s="134">
        <f>IF(ISBLANK(Governance_Clauses_by_Source!AU280),0,$G280)</f>
        <v>0</v>
      </c>
      <c r="AY280" s="134">
        <f>IF(ISBLANK(Governance_Clauses_by_Source!AV280),0,$G280)</f>
        <v>0</v>
      </c>
      <c r="AZ280" s="134">
        <f>IF(ISBLANK(Governance_Clauses_by_Source!AW280),0,$G280)</f>
        <v>0</v>
      </c>
      <c r="BA280" s="134">
        <f>IF(ISBLANK(Governance_Clauses_by_Source!AX280),0,$G280)</f>
        <v>0</v>
      </c>
      <c r="BB280" s="134">
        <f>IF(ISBLANK(Governance_Clauses_by_Source!AY280),0,$G280)</f>
        <v>0</v>
      </c>
      <c r="BC280" s="134">
        <f>IF(ISBLANK(Governance_Clauses_by_Source!AZ280),0,$G280)</f>
        <v>0</v>
      </c>
      <c r="BD280" s="134">
        <f>IF(ISBLANK(Governance_Clauses_by_Source!BA280),0,$G280)</f>
        <v>0</v>
      </c>
      <c r="BE280" s="134">
        <f>IF(ISBLANK(Governance_Clauses_by_Source!BB280),0,$G280)</f>
        <v>0</v>
      </c>
      <c r="BF280" s="134">
        <f>IF(ISBLANK(Governance_Clauses_by_Source!BC280),0,$G280)</f>
        <v>0</v>
      </c>
      <c r="BG280" s="134">
        <f>IF(ISBLANK(Governance_Clauses_by_Source!BD280),0,$G280)</f>
        <v>0</v>
      </c>
      <c r="BH280" s="134">
        <f>IF(ISBLANK(Governance_Clauses_by_Source!BE280),0,$G280)</f>
        <v>0</v>
      </c>
      <c r="BI280" s="134">
        <f>IF(ISBLANK(Governance_Clauses_by_Source!BF280),0,$G280)</f>
        <v>0</v>
      </c>
      <c r="BJ280" s="134">
        <f>IF(ISBLANK(Governance_Clauses_by_Source!BG280),0,$G280)</f>
        <v>0</v>
      </c>
      <c r="BK280" s="134">
        <f>IF(ISBLANK(Governance_Clauses_by_Source!BH280),0,$G280)</f>
        <v>0</v>
      </c>
      <c r="BL280" s="134">
        <f>IF(ISBLANK(Governance_Clauses_by_Source!BI280),0,$G280)</f>
        <v>0</v>
      </c>
      <c r="BM280" s="134">
        <f>IF(ISBLANK(Governance_Clauses_by_Source!BJ280),0,$G280)</f>
        <v>0</v>
      </c>
      <c r="BN280" s="134">
        <f>IF(ISBLANK(Governance_Clauses_by_Source!BK280),0,$G280)</f>
        <v>0</v>
      </c>
      <c r="BO280" s="134">
        <f>IF(ISBLANK(Governance_Clauses_by_Source!BL280),0,$G280)</f>
        <v>0</v>
      </c>
      <c r="BP280" s="134">
        <f>IF(ISBLANK(Governance_Clauses_by_Source!BM280),0,$G280)</f>
        <v>0</v>
      </c>
      <c r="BQ280" s="134">
        <f>IF(ISBLANK(Governance_Clauses_by_Source!BN280),0,$G280)</f>
        <v>0</v>
      </c>
      <c r="BR280" s="134">
        <f>IF(ISBLANK(Governance_Clauses_by_Source!BO280),0,$G280)</f>
        <v>0</v>
      </c>
      <c r="BS280" s="134">
        <f>IF(ISBLANK(Governance_Clauses_by_Source!BP280),0,$G280)</f>
        <v>0</v>
      </c>
      <c r="BT280" s="134">
        <f>IF(ISBLANK(Governance_Clauses_by_Source!BQ280),0,$G280)</f>
        <v>0</v>
      </c>
      <c r="BU280" s="134">
        <f>IF(ISBLANK(Governance_Clauses_by_Source!BR280),0,$G280)</f>
        <v>0</v>
      </c>
      <c r="BV280" s="134">
        <f>IF(ISBLANK(Governance_Clauses_by_Source!BS280),0,$G280)</f>
        <v>0</v>
      </c>
      <c r="BW280" s="134">
        <f>IF(ISBLANK(Governance_Clauses_by_Source!BT280),0,$G280)</f>
        <v>0</v>
      </c>
      <c r="BX280" s="134">
        <f>IF(ISBLANK(Governance_Clauses_by_Source!BU280),0,$G280)</f>
        <v>0</v>
      </c>
      <c r="BY280" s="134">
        <f>IF(ISBLANK(Governance_Clauses_by_Source!BV280),0,$G280)</f>
        <v>0</v>
      </c>
      <c r="BZ280" s="134">
        <f>IF(ISBLANK(Governance_Clauses_by_Source!BW280),0,$G280)</f>
        <v>0</v>
      </c>
      <c r="CA280" s="134">
        <f>IF(ISBLANK(Governance_Clauses_by_Source!BX280),0,$G280)</f>
        <v>0</v>
      </c>
      <c r="CB280" s="134">
        <f>IF(ISBLANK(Governance_Clauses_by_Source!BY280),0,$G280)</f>
        <v>0</v>
      </c>
      <c r="CC280" s="134">
        <f>IF(ISBLANK(Governance_Clauses_by_Source!BZ280),0,$G280)</f>
        <v>0</v>
      </c>
      <c r="CD280" s="134">
        <f>IF(ISBLANK(Governance_Clauses_by_Source!CA280),0,$G280)</f>
        <v>0</v>
      </c>
      <c r="CE280" s="134">
        <f>IF(ISBLANK(Governance_Clauses_by_Source!CB280),0,$G280)</f>
        <v>0</v>
      </c>
      <c r="CF280" s="134">
        <f>IF(ISBLANK(Governance_Clauses_by_Source!CC280),0,$G280)</f>
        <v>0</v>
      </c>
      <c r="CG280" s="134">
        <f>IF(ISBLANK(Governance_Clauses_by_Source!CD280),0,$G280)</f>
        <v>0</v>
      </c>
      <c r="CH280" s="134">
        <f>IF(ISBLANK(Governance_Clauses_by_Source!CE280),0,$G280)</f>
        <v>0</v>
      </c>
      <c r="CI280" s="134">
        <f>IF(ISBLANK(Governance_Clauses_by_Source!CF280),0,$G280)</f>
        <v>0</v>
      </c>
      <c r="CJ280" s="134">
        <f>IF(ISBLANK(Governance_Clauses_by_Source!CG280),0,$G280)</f>
        <v>0</v>
      </c>
      <c r="CK280" s="134">
        <f>IF(ISBLANK(Governance_Clauses_by_Source!CH280),0,$G280)</f>
        <v>0</v>
      </c>
      <c r="CL280" s="134">
        <f>IF(ISBLANK(Governance_Clauses_by_Source!CI280),0,$G280)</f>
        <v>0</v>
      </c>
      <c r="CM280" s="134">
        <f>IF(ISBLANK(Governance_Clauses_by_Source!CJ280),0,$G280)</f>
        <v>0</v>
      </c>
      <c r="CN280" s="134">
        <f>IF(ISBLANK(Governance_Clauses_by_Source!CK280),0,$G280)</f>
        <v>0</v>
      </c>
      <c r="CO280" s="134">
        <f>IF(ISBLANK(Governance_Clauses_by_Source!CL280),0,$G280)</f>
        <v>0</v>
      </c>
      <c r="CP280" s="134">
        <f>IF(ISBLANK(Governance_Clauses_by_Source!CM280),0,$G280)</f>
        <v>0</v>
      </c>
      <c r="CQ280" s="151">
        <f>IF(ISBLANK(Governance_Clauses_by_Source!CN280),0,$G280)</f>
        <v>0</v>
      </c>
    </row>
    <row r="281" spans="1:95">
      <c r="A281" s="2"/>
      <c r="B281" s="2"/>
      <c r="C281" s="2"/>
      <c r="D281" s="2"/>
      <c r="E281" s="2">
        <f t="shared" si="32"/>
        <v>0</v>
      </c>
      <c r="F281" s="2"/>
      <c r="G281" s="2"/>
      <c r="H281" s="165" t="s">
        <v>367</v>
      </c>
      <c r="I281" s="120">
        <f>IF(ISBLANK(Governance_Clauses_by_Source!F281),0,$G281)</f>
        <v>0</v>
      </c>
      <c r="J281" s="134">
        <f>IF(ISBLANK(Governance_Clauses_by_Source!G281),0,$G281)</f>
        <v>0</v>
      </c>
      <c r="K281" s="134">
        <f>IF(ISBLANK(Governance_Clauses_by_Source!H281),0,$G281)</f>
        <v>0</v>
      </c>
      <c r="L281" s="134">
        <f>IF(ISBLANK(Governance_Clauses_by_Source!I281),0,$G281)</f>
        <v>0</v>
      </c>
      <c r="M281" s="134">
        <f>IF(ISBLANK(Governance_Clauses_by_Source!J281),0,$G281)</f>
        <v>0</v>
      </c>
      <c r="N281" s="134">
        <f>IF(ISBLANK(Governance_Clauses_by_Source!K281),0,$G281)</f>
        <v>0</v>
      </c>
      <c r="O281" s="134">
        <f>IF(ISBLANK(Governance_Clauses_by_Source!L281),0,$G281)</f>
        <v>0</v>
      </c>
      <c r="P281" s="134">
        <f>IF(ISBLANK(Governance_Clauses_by_Source!M281),0,$G281)</f>
        <v>0</v>
      </c>
      <c r="Q281" s="134">
        <f>IF(ISBLANK(Governance_Clauses_by_Source!N281),0,$G281)</f>
        <v>0</v>
      </c>
      <c r="R281" s="134">
        <f>IF(ISBLANK(Governance_Clauses_by_Source!O281),0,$G281)</f>
        <v>0</v>
      </c>
      <c r="S281" s="134">
        <f>IF(ISBLANK(Governance_Clauses_by_Source!P281),0,$G281)</f>
        <v>0</v>
      </c>
      <c r="T281" s="134">
        <f>IF(ISBLANK(Governance_Clauses_by_Source!Q281),0,$G281)</f>
        <v>0</v>
      </c>
      <c r="U281" s="134">
        <f>IF(ISBLANK(Governance_Clauses_by_Source!R281),0,$G281)</f>
        <v>0</v>
      </c>
      <c r="V281" s="134">
        <f>IF(ISBLANK(Governance_Clauses_by_Source!S281),0,$G281)</f>
        <v>0</v>
      </c>
      <c r="W281" s="134">
        <f>IF(ISBLANK(Governance_Clauses_by_Source!T281),0,$G281)</f>
        <v>0</v>
      </c>
      <c r="X281" s="134">
        <f>IF(ISBLANK(Governance_Clauses_by_Source!U281),0,$G281)</f>
        <v>0</v>
      </c>
      <c r="Y281" s="134">
        <f>IF(ISBLANK(Governance_Clauses_by_Source!V281),0,$G281)</f>
        <v>0</v>
      </c>
      <c r="Z281" s="134">
        <f>IF(ISBLANK(Governance_Clauses_by_Source!W281),0,$G281)</f>
        <v>0</v>
      </c>
      <c r="AA281" s="134">
        <f>IF(ISBLANK(Governance_Clauses_by_Source!X281),0,$G281)</f>
        <v>0</v>
      </c>
      <c r="AB281" s="134">
        <f>IF(ISBLANK(Governance_Clauses_by_Source!Y281),0,$G281)</f>
        <v>0</v>
      </c>
      <c r="AC281" s="134">
        <f>IF(ISBLANK(Governance_Clauses_by_Source!Z281),0,$G281)</f>
        <v>0</v>
      </c>
      <c r="AD281" s="134">
        <f>IF(ISBLANK(Governance_Clauses_by_Source!AA281),0,$G281)</f>
        <v>0</v>
      </c>
      <c r="AE281" s="134">
        <f>IF(ISBLANK(Governance_Clauses_by_Source!AB281),0,$G281)</f>
        <v>0</v>
      </c>
      <c r="AF281" s="134">
        <f>IF(ISBLANK(Governance_Clauses_by_Source!AC281),0,$G281)</f>
        <v>0</v>
      </c>
      <c r="AG281" s="134">
        <f>IF(ISBLANK(Governance_Clauses_by_Source!AD281),0,$G281)</f>
        <v>0</v>
      </c>
      <c r="AH281" s="134">
        <f>IF(ISBLANK(Governance_Clauses_by_Source!AE281),0,$G281)</f>
        <v>0</v>
      </c>
      <c r="AI281" s="134">
        <f>IF(ISBLANK(Governance_Clauses_by_Source!AF281),0,$G281)</f>
        <v>0</v>
      </c>
      <c r="AJ281" s="134">
        <f>IF(ISBLANK(Governance_Clauses_by_Source!AG281),0,$G281)</f>
        <v>0</v>
      </c>
      <c r="AK281" s="134">
        <f>IF(ISBLANK(Governance_Clauses_by_Source!AH281),0,$G281)</f>
        <v>0</v>
      </c>
      <c r="AL281" s="134">
        <f>IF(ISBLANK(Governance_Clauses_by_Source!AI281),0,$G281)</f>
        <v>0</v>
      </c>
      <c r="AM281" s="134">
        <f>IF(ISBLANK(Governance_Clauses_by_Source!AJ281),0,$G281)</f>
        <v>0</v>
      </c>
      <c r="AN281" s="134">
        <f>IF(ISBLANK(Governance_Clauses_by_Source!AK281),0,$G281)</f>
        <v>0</v>
      </c>
      <c r="AO281" s="134">
        <f>IF(ISBLANK(Governance_Clauses_by_Source!AL281),0,$G281)</f>
        <v>0</v>
      </c>
      <c r="AP281" s="134">
        <f>IF(ISBLANK(Governance_Clauses_by_Source!AM281),0,$G281)</f>
        <v>0</v>
      </c>
      <c r="AQ281" s="134">
        <f>IF(ISBLANK(Governance_Clauses_by_Source!AN281),0,$G281)</f>
        <v>0</v>
      </c>
      <c r="AR281" s="134">
        <f>IF(ISBLANK(Governance_Clauses_by_Source!AO281),0,$G281)</f>
        <v>0</v>
      </c>
      <c r="AS281" s="134">
        <f>IF(ISBLANK(Governance_Clauses_by_Source!AP281),0,$G281)</f>
        <v>0</v>
      </c>
      <c r="AT281" s="134">
        <f>IF(ISBLANK(Governance_Clauses_by_Source!AQ281),0,$G281)</f>
        <v>0</v>
      </c>
      <c r="AU281" s="134">
        <f>IF(ISBLANK(Governance_Clauses_by_Source!AR281),0,$G281)</f>
        <v>0</v>
      </c>
      <c r="AV281" s="134">
        <f>IF(ISBLANK(Governance_Clauses_by_Source!AS281),0,$G281)</f>
        <v>0</v>
      </c>
      <c r="AW281" s="134">
        <f>IF(ISBLANK(Governance_Clauses_by_Source!AT281),0,$G281)</f>
        <v>0</v>
      </c>
      <c r="AX281" s="134">
        <f>IF(ISBLANK(Governance_Clauses_by_Source!AU281),0,$G281)</f>
        <v>0</v>
      </c>
      <c r="AY281" s="134">
        <f>IF(ISBLANK(Governance_Clauses_by_Source!AV281),0,$G281)</f>
        <v>0</v>
      </c>
      <c r="AZ281" s="134">
        <f>IF(ISBLANK(Governance_Clauses_by_Source!AW281),0,$G281)</f>
        <v>0</v>
      </c>
      <c r="BA281" s="134">
        <f>IF(ISBLANK(Governance_Clauses_by_Source!AX281),0,$G281)</f>
        <v>0</v>
      </c>
      <c r="BB281" s="134">
        <f>IF(ISBLANK(Governance_Clauses_by_Source!AY281),0,$G281)</f>
        <v>0</v>
      </c>
      <c r="BC281" s="134">
        <f>IF(ISBLANK(Governance_Clauses_by_Source!AZ281),0,$G281)</f>
        <v>0</v>
      </c>
      <c r="BD281" s="134">
        <f>IF(ISBLANK(Governance_Clauses_by_Source!BA281),0,$G281)</f>
        <v>0</v>
      </c>
      <c r="BE281" s="134">
        <f>IF(ISBLANK(Governance_Clauses_by_Source!BB281),0,$G281)</f>
        <v>0</v>
      </c>
      <c r="BF281" s="134">
        <f>IF(ISBLANK(Governance_Clauses_by_Source!BC281),0,$G281)</f>
        <v>0</v>
      </c>
      <c r="BG281" s="134">
        <f>IF(ISBLANK(Governance_Clauses_by_Source!BD281),0,$G281)</f>
        <v>0</v>
      </c>
      <c r="BH281" s="134">
        <f>IF(ISBLANK(Governance_Clauses_by_Source!BE281),0,$G281)</f>
        <v>0</v>
      </c>
      <c r="BI281" s="134">
        <f>IF(ISBLANK(Governance_Clauses_by_Source!BF281),0,$G281)</f>
        <v>0</v>
      </c>
      <c r="BJ281" s="134">
        <f>IF(ISBLANK(Governance_Clauses_by_Source!BG281),0,$G281)</f>
        <v>0</v>
      </c>
      <c r="BK281" s="134">
        <f>IF(ISBLANK(Governance_Clauses_by_Source!BH281),0,$G281)</f>
        <v>0</v>
      </c>
      <c r="BL281" s="134">
        <f>IF(ISBLANK(Governance_Clauses_by_Source!BI281),0,$G281)</f>
        <v>0</v>
      </c>
      <c r="BM281" s="134">
        <f>IF(ISBLANK(Governance_Clauses_by_Source!BJ281),0,$G281)</f>
        <v>0</v>
      </c>
      <c r="BN281" s="134">
        <f>IF(ISBLANK(Governance_Clauses_by_Source!BK281),0,$G281)</f>
        <v>0</v>
      </c>
      <c r="BO281" s="134">
        <f>IF(ISBLANK(Governance_Clauses_by_Source!BL281),0,$G281)</f>
        <v>0</v>
      </c>
      <c r="BP281" s="134">
        <f>IF(ISBLANK(Governance_Clauses_by_Source!BM281),0,$G281)</f>
        <v>0</v>
      </c>
      <c r="BQ281" s="134">
        <f>IF(ISBLANK(Governance_Clauses_by_Source!BN281),0,$G281)</f>
        <v>0</v>
      </c>
      <c r="BR281" s="134">
        <f>IF(ISBLANK(Governance_Clauses_by_Source!BO281),0,$G281)</f>
        <v>0</v>
      </c>
      <c r="BS281" s="134">
        <f>IF(ISBLANK(Governance_Clauses_by_Source!BP281),0,$G281)</f>
        <v>0</v>
      </c>
      <c r="BT281" s="134">
        <f>IF(ISBLANK(Governance_Clauses_by_Source!BQ281),0,$G281)</f>
        <v>0</v>
      </c>
      <c r="BU281" s="134">
        <f>IF(ISBLANK(Governance_Clauses_by_Source!BR281),0,$G281)</f>
        <v>0</v>
      </c>
      <c r="BV281" s="134">
        <f>IF(ISBLANK(Governance_Clauses_by_Source!BS281),0,$G281)</f>
        <v>0</v>
      </c>
      <c r="BW281" s="134">
        <f>IF(ISBLANK(Governance_Clauses_by_Source!BT281),0,$G281)</f>
        <v>0</v>
      </c>
      <c r="BX281" s="134">
        <f>IF(ISBLANK(Governance_Clauses_by_Source!BU281),0,$G281)</f>
        <v>0</v>
      </c>
      <c r="BY281" s="134">
        <f>IF(ISBLANK(Governance_Clauses_by_Source!BV281),0,$G281)</f>
        <v>0</v>
      </c>
      <c r="BZ281" s="134">
        <f>IF(ISBLANK(Governance_Clauses_by_Source!BW281),0,$G281)</f>
        <v>0</v>
      </c>
      <c r="CA281" s="134">
        <f>IF(ISBLANK(Governance_Clauses_by_Source!BX281),0,$G281)</f>
        <v>0</v>
      </c>
      <c r="CB281" s="134">
        <f>IF(ISBLANK(Governance_Clauses_by_Source!BY281),0,$G281)</f>
        <v>0</v>
      </c>
      <c r="CC281" s="134">
        <f>IF(ISBLANK(Governance_Clauses_by_Source!BZ281),0,$G281)</f>
        <v>0</v>
      </c>
      <c r="CD281" s="134">
        <f>IF(ISBLANK(Governance_Clauses_by_Source!CA281),0,$G281)</f>
        <v>0</v>
      </c>
      <c r="CE281" s="134">
        <f>IF(ISBLANK(Governance_Clauses_by_Source!CB281),0,$G281)</f>
        <v>0</v>
      </c>
      <c r="CF281" s="134">
        <f>IF(ISBLANK(Governance_Clauses_by_Source!CC281),0,$G281)</f>
        <v>0</v>
      </c>
      <c r="CG281" s="134">
        <f>IF(ISBLANK(Governance_Clauses_by_Source!CD281),0,$G281)</f>
        <v>0</v>
      </c>
      <c r="CH281" s="134">
        <f>IF(ISBLANK(Governance_Clauses_by_Source!CE281),0,$G281)</f>
        <v>0</v>
      </c>
      <c r="CI281" s="134">
        <f>IF(ISBLANK(Governance_Clauses_by_Source!CF281),0,$G281)</f>
        <v>0</v>
      </c>
      <c r="CJ281" s="134">
        <f>IF(ISBLANK(Governance_Clauses_by_Source!CG281),0,$G281)</f>
        <v>0</v>
      </c>
      <c r="CK281" s="134">
        <f>IF(ISBLANK(Governance_Clauses_by_Source!CH281),0,$G281)</f>
        <v>0</v>
      </c>
      <c r="CL281" s="134">
        <f>IF(ISBLANK(Governance_Clauses_by_Source!CI281),0,$G281)</f>
        <v>0</v>
      </c>
      <c r="CM281" s="134">
        <f>IF(ISBLANK(Governance_Clauses_by_Source!CJ281),0,$G281)</f>
        <v>0</v>
      </c>
      <c r="CN281" s="134">
        <f>IF(ISBLANK(Governance_Clauses_by_Source!CK281),0,$G281)</f>
        <v>0</v>
      </c>
      <c r="CO281" s="134">
        <f>IF(ISBLANK(Governance_Clauses_by_Source!CL281),0,$G281)</f>
        <v>0</v>
      </c>
      <c r="CP281" s="134">
        <f>IF(ISBLANK(Governance_Clauses_by_Source!CM281),0,$G281)</f>
        <v>0</v>
      </c>
      <c r="CQ281" s="151">
        <f>IF(ISBLANK(Governance_Clauses_by_Source!CN281),0,$G281)</f>
        <v>0</v>
      </c>
    </row>
    <row r="282" spans="1:95">
      <c r="A282" s="2"/>
      <c r="B282" s="2"/>
      <c r="C282" s="2"/>
      <c r="D282" s="2"/>
      <c r="E282" s="2">
        <f t="shared" si="32"/>
        <v>0</v>
      </c>
      <c r="F282" s="2"/>
      <c r="G282" s="2"/>
      <c r="H282" s="165" t="s">
        <v>367</v>
      </c>
      <c r="I282" s="120">
        <f>IF(ISBLANK(Governance_Clauses_by_Source!F282),0,$G282)</f>
        <v>0</v>
      </c>
      <c r="J282" s="134">
        <f>IF(ISBLANK(Governance_Clauses_by_Source!G282),0,$G282)</f>
        <v>0</v>
      </c>
      <c r="K282" s="134">
        <f>IF(ISBLANK(Governance_Clauses_by_Source!H282),0,$G282)</f>
        <v>0</v>
      </c>
      <c r="L282" s="134">
        <f>IF(ISBLANK(Governance_Clauses_by_Source!I282),0,$G282)</f>
        <v>0</v>
      </c>
      <c r="M282" s="134">
        <f>IF(ISBLANK(Governance_Clauses_by_Source!J282),0,$G282)</f>
        <v>0</v>
      </c>
      <c r="N282" s="134">
        <f>IF(ISBLANK(Governance_Clauses_by_Source!K282),0,$G282)</f>
        <v>0</v>
      </c>
      <c r="O282" s="134">
        <f>IF(ISBLANK(Governance_Clauses_by_Source!L282),0,$G282)</f>
        <v>0</v>
      </c>
      <c r="P282" s="134">
        <f>IF(ISBLANK(Governance_Clauses_by_Source!M282),0,$G282)</f>
        <v>0</v>
      </c>
      <c r="Q282" s="134">
        <f>IF(ISBLANK(Governance_Clauses_by_Source!N282),0,$G282)</f>
        <v>0</v>
      </c>
      <c r="R282" s="134">
        <f>IF(ISBLANK(Governance_Clauses_by_Source!O282),0,$G282)</f>
        <v>0</v>
      </c>
      <c r="S282" s="134">
        <f>IF(ISBLANK(Governance_Clauses_by_Source!P282),0,$G282)</f>
        <v>0</v>
      </c>
      <c r="T282" s="134">
        <f>IF(ISBLANK(Governance_Clauses_by_Source!Q282),0,$G282)</f>
        <v>0</v>
      </c>
      <c r="U282" s="134">
        <f>IF(ISBLANK(Governance_Clauses_by_Source!R282),0,$G282)</f>
        <v>0</v>
      </c>
      <c r="V282" s="134">
        <f>IF(ISBLANK(Governance_Clauses_by_Source!S282),0,$G282)</f>
        <v>0</v>
      </c>
      <c r="W282" s="134">
        <f>IF(ISBLANK(Governance_Clauses_by_Source!T282),0,$G282)</f>
        <v>0</v>
      </c>
      <c r="X282" s="134">
        <f>IF(ISBLANK(Governance_Clauses_by_Source!U282),0,$G282)</f>
        <v>0</v>
      </c>
      <c r="Y282" s="134">
        <f>IF(ISBLANK(Governance_Clauses_by_Source!V282),0,$G282)</f>
        <v>0</v>
      </c>
      <c r="Z282" s="134">
        <f>IF(ISBLANK(Governance_Clauses_by_Source!W282),0,$G282)</f>
        <v>0</v>
      </c>
      <c r="AA282" s="134">
        <f>IF(ISBLANK(Governance_Clauses_by_Source!X282),0,$G282)</f>
        <v>0</v>
      </c>
      <c r="AB282" s="134">
        <f>IF(ISBLANK(Governance_Clauses_by_Source!Y282),0,$G282)</f>
        <v>0</v>
      </c>
      <c r="AC282" s="134">
        <f>IF(ISBLANK(Governance_Clauses_by_Source!Z282),0,$G282)</f>
        <v>0</v>
      </c>
      <c r="AD282" s="134">
        <f>IF(ISBLANK(Governance_Clauses_by_Source!AA282),0,$G282)</f>
        <v>0</v>
      </c>
      <c r="AE282" s="134">
        <f>IF(ISBLANK(Governance_Clauses_by_Source!AB282),0,$G282)</f>
        <v>0</v>
      </c>
      <c r="AF282" s="134">
        <f>IF(ISBLANK(Governance_Clauses_by_Source!AC282),0,$G282)</f>
        <v>0</v>
      </c>
      <c r="AG282" s="134">
        <f>IF(ISBLANK(Governance_Clauses_by_Source!AD282),0,$G282)</f>
        <v>0</v>
      </c>
      <c r="AH282" s="134">
        <f>IF(ISBLANK(Governance_Clauses_by_Source!AE282),0,$G282)</f>
        <v>0</v>
      </c>
      <c r="AI282" s="134">
        <f>IF(ISBLANK(Governance_Clauses_by_Source!AF282),0,$G282)</f>
        <v>0</v>
      </c>
      <c r="AJ282" s="134">
        <f>IF(ISBLANK(Governance_Clauses_by_Source!AG282),0,$G282)</f>
        <v>0</v>
      </c>
      <c r="AK282" s="134">
        <f>IF(ISBLANK(Governance_Clauses_by_Source!AH282),0,$G282)</f>
        <v>0</v>
      </c>
      <c r="AL282" s="134">
        <f>IF(ISBLANK(Governance_Clauses_by_Source!AI282),0,$G282)</f>
        <v>0</v>
      </c>
      <c r="AM282" s="134">
        <f>IF(ISBLANK(Governance_Clauses_by_Source!AJ282),0,$G282)</f>
        <v>0</v>
      </c>
      <c r="AN282" s="134">
        <f>IF(ISBLANK(Governance_Clauses_by_Source!AK282),0,$G282)</f>
        <v>0</v>
      </c>
      <c r="AO282" s="134">
        <f>IF(ISBLANK(Governance_Clauses_by_Source!AL282),0,$G282)</f>
        <v>0</v>
      </c>
      <c r="AP282" s="134">
        <f>IF(ISBLANK(Governance_Clauses_by_Source!AM282),0,$G282)</f>
        <v>0</v>
      </c>
      <c r="AQ282" s="134">
        <f>IF(ISBLANK(Governance_Clauses_by_Source!AN282),0,$G282)</f>
        <v>0</v>
      </c>
      <c r="AR282" s="134">
        <f>IF(ISBLANK(Governance_Clauses_by_Source!AO282),0,$G282)</f>
        <v>0</v>
      </c>
      <c r="AS282" s="134">
        <f>IF(ISBLANK(Governance_Clauses_by_Source!AP282),0,$G282)</f>
        <v>0</v>
      </c>
      <c r="AT282" s="134">
        <f>IF(ISBLANK(Governance_Clauses_by_Source!AQ282),0,$G282)</f>
        <v>0</v>
      </c>
      <c r="AU282" s="134">
        <f>IF(ISBLANK(Governance_Clauses_by_Source!AR282),0,$G282)</f>
        <v>0</v>
      </c>
      <c r="AV282" s="134">
        <f>IF(ISBLANK(Governance_Clauses_by_Source!AS282),0,$G282)</f>
        <v>0</v>
      </c>
      <c r="AW282" s="134">
        <f>IF(ISBLANK(Governance_Clauses_by_Source!AT282),0,$G282)</f>
        <v>0</v>
      </c>
      <c r="AX282" s="134">
        <f>IF(ISBLANK(Governance_Clauses_by_Source!AU282),0,$G282)</f>
        <v>0</v>
      </c>
      <c r="AY282" s="134">
        <f>IF(ISBLANK(Governance_Clauses_by_Source!AV282),0,$G282)</f>
        <v>0</v>
      </c>
      <c r="AZ282" s="134">
        <f>IF(ISBLANK(Governance_Clauses_by_Source!AW282),0,$G282)</f>
        <v>0</v>
      </c>
      <c r="BA282" s="134">
        <f>IF(ISBLANK(Governance_Clauses_by_Source!AX282),0,$G282)</f>
        <v>0</v>
      </c>
      <c r="BB282" s="134">
        <f>IF(ISBLANK(Governance_Clauses_by_Source!AY282),0,$G282)</f>
        <v>0</v>
      </c>
      <c r="BC282" s="134">
        <f>IF(ISBLANK(Governance_Clauses_by_Source!AZ282),0,$G282)</f>
        <v>0</v>
      </c>
      <c r="BD282" s="134">
        <f>IF(ISBLANK(Governance_Clauses_by_Source!BA282),0,$G282)</f>
        <v>0</v>
      </c>
      <c r="BE282" s="134">
        <f>IF(ISBLANK(Governance_Clauses_by_Source!BB282),0,$G282)</f>
        <v>0</v>
      </c>
      <c r="BF282" s="134">
        <f>IF(ISBLANK(Governance_Clauses_by_Source!BC282),0,$G282)</f>
        <v>0</v>
      </c>
      <c r="BG282" s="134">
        <f>IF(ISBLANK(Governance_Clauses_by_Source!BD282),0,$G282)</f>
        <v>0</v>
      </c>
      <c r="BH282" s="134">
        <f>IF(ISBLANK(Governance_Clauses_by_Source!BE282),0,$G282)</f>
        <v>0</v>
      </c>
      <c r="BI282" s="134">
        <f>IF(ISBLANK(Governance_Clauses_by_Source!BF282),0,$G282)</f>
        <v>0</v>
      </c>
      <c r="BJ282" s="134">
        <f>IF(ISBLANK(Governance_Clauses_by_Source!BG282),0,$G282)</f>
        <v>0</v>
      </c>
      <c r="BK282" s="134">
        <f>IF(ISBLANK(Governance_Clauses_by_Source!BH282),0,$G282)</f>
        <v>0</v>
      </c>
      <c r="BL282" s="134">
        <f>IF(ISBLANK(Governance_Clauses_by_Source!BI282),0,$G282)</f>
        <v>0</v>
      </c>
      <c r="BM282" s="134">
        <f>IF(ISBLANK(Governance_Clauses_by_Source!BJ282),0,$G282)</f>
        <v>0</v>
      </c>
      <c r="BN282" s="134">
        <f>IF(ISBLANK(Governance_Clauses_by_Source!BK282),0,$G282)</f>
        <v>0</v>
      </c>
      <c r="BO282" s="134">
        <f>IF(ISBLANK(Governance_Clauses_by_Source!BL282),0,$G282)</f>
        <v>0</v>
      </c>
      <c r="BP282" s="134">
        <f>IF(ISBLANK(Governance_Clauses_by_Source!BM282),0,$G282)</f>
        <v>0</v>
      </c>
      <c r="BQ282" s="134">
        <f>IF(ISBLANK(Governance_Clauses_by_Source!BN282),0,$G282)</f>
        <v>0</v>
      </c>
      <c r="BR282" s="134">
        <f>IF(ISBLANK(Governance_Clauses_by_Source!BO282),0,$G282)</f>
        <v>0</v>
      </c>
      <c r="BS282" s="134">
        <f>IF(ISBLANK(Governance_Clauses_by_Source!BP282),0,$G282)</f>
        <v>0</v>
      </c>
      <c r="BT282" s="134">
        <f>IF(ISBLANK(Governance_Clauses_by_Source!BQ282),0,$G282)</f>
        <v>0</v>
      </c>
      <c r="BU282" s="134">
        <f>IF(ISBLANK(Governance_Clauses_by_Source!BR282),0,$G282)</f>
        <v>0</v>
      </c>
      <c r="BV282" s="134">
        <f>IF(ISBLANK(Governance_Clauses_by_Source!BS282),0,$G282)</f>
        <v>0</v>
      </c>
      <c r="BW282" s="134">
        <f>IF(ISBLANK(Governance_Clauses_by_Source!BT282),0,$G282)</f>
        <v>0</v>
      </c>
      <c r="BX282" s="134">
        <f>IF(ISBLANK(Governance_Clauses_by_Source!BU282),0,$G282)</f>
        <v>0</v>
      </c>
      <c r="BY282" s="134">
        <f>IF(ISBLANK(Governance_Clauses_by_Source!BV282),0,$G282)</f>
        <v>0</v>
      </c>
      <c r="BZ282" s="134">
        <f>IF(ISBLANK(Governance_Clauses_by_Source!BW282),0,$G282)</f>
        <v>0</v>
      </c>
      <c r="CA282" s="134">
        <f>IF(ISBLANK(Governance_Clauses_by_Source!BX282),0,$G282)</f>
        <v>0</v>
      </c>
      <c r="CB282" s="134">
        <f>IF(ISBLANK(Governance_Clauses_by_Source!BY282),0,$G282)</f>
        <v>0</v>
      </c>
      <c r="CC282" s="134">
        <f>IF(ISBLANK(Governance_Clauses_by_Source!BZ282),0,$G282)</f>
        <v>0</v>
      </c>
      <c r="CD282" s="134">
        <f>IF(ISBLANK(Governance_Clauses_by_Source!CA282),0,$G282)</f>
        <v>0</v>
      </c>
      <c r="CE282" s="134">
        <f>IF(ISBLANK(Governance_Clauses_by_Source!CB282),0,$G282)</f>
        <v>0</v>
      </c>
      <c r="CF282" s="134">
        <f>IF(ISBLANK(Governance_Clauses_by_Source!CC282),0,$G282)</f>
        <v>0</v>
      </c>
      <c r="CG282" s="134">
        <f>IF(ISBLANK(Governance_Clauses_by_Source!CD282),0,$G282)</f>
        <v>0</v>
      </c>
      <c r="CH282" s="134">
        <f>IF(ISBLANK(Governance_Clauses_by_Source!CE282),0,$G282)</f>
        <v>0</v>
      </c>
      <c r="CI282" s="134">
        <f>IF(ISBLANK(Governance_Clauses_by_Source!CF282),0,$G282)</f>
        <v>0</v>
      </c>
      <c r="CJ282" s="134">
        <f>IF(ISBLANK(Governance_Clauses_by_Source!CG282),0,$G282)</f>
        <v>0</v>
      </c>
      <c r="CK282" s="134">
        <f>IF(ISBLANK(Governance_Clauses_by_Source!CH282),0,$G282)</f>
        <v>0</v>
      </c>
      <c r="CL282" s="134">
        <f>IF(ISBLANK(Governance_Clauses_by_Source!CI282),0,$G282)</f>
        <v>0</v>
      </c>
      <c r="CM282" s="134">
        <f>IF(ISBLANK(Governance_Clauses_by_Source!CJ282),0,$G282)</f>
        <v>0</v>
      </c>
      <c r="CN282" s="134">
        <f>IF(ISBLANK(Governance_Clauses_by_Source!CK282),0,$G282)</f>
        <v>0</v>
      </c>
      <c r="CO282" s="134">
        <f>IF(ISBLANK(Governance_Clauses_by_Source!CL282),0,$G282)</f>
        <v>0</v>
      </c>
      <c r="CP282" s="134">
        <f>IF(ISBLANK(Governance_Clauses_by_Source!CM282),0,$G282)</f>
        <v>0</v>
      </c>
      <c r="CQ282" s="151">
        <f>IF(ISBLANK(Governance_Clauses_by_Source!CN282),0,$G282)</f>
        <v>0</v>
      </c>
    </row>
    <row r="283" spans="1:95">
      <c r="A283" s="2"/>
      <c r="B283" s="2"/>
      <c r="C283" s="2"/>
      <c r="D283" s="2"/>
      <c r="E283" s="2">
        <f t="shared" si="32"/>
        <v>0</v>
      </c>
      <c r="F283" s="2"/>
      <c r="G283" s="2"/>
      <c r="H283" s="165" t="s">
        <v>367</v>
      </c>
      <c r="I283" s="120">
        <f>IF(ISBLANK(Governance_Clauses_by_Source!F283),0,$G283)</f>
        <v>0</v>
      </c>
      <c r="J283" s="134">
        <f>IF(ISBLANK(Governance_Clauses_by_Source!G283),0,$G283)</f>
        <v>0</v>
      </c>
      <c r="K283" s="134">
        <f>IF(ISBLANK(Governance_Clauses_by_Source!H283),0,$G283)</f>
        <v>0</v>
      </c>
      <c r="L283" s="134">
        <f>IF(ISBLANK(Governance_Clauses_by_Source!I283),0,$G283)</f>
        <v>0</v>
      </c>
      <c r="M283" s="134">
        <f>IF(ISBLANK(Governance_Clauses_by_Source!J283),0,$G283)</f>
        <v>0</v>
      </c>
      <c r="N283" s="134">
        <f>IF(ISBLANK(Governance_Clauses_by_Source!K283),0,$G283)</f>
        <v>0</v>
      </c>
      <c r="O283" s="134">
        <f>IF(ISBLANK(Governance_Clauses_by_Source!L283),0,$G283)</f>
        <v>0</v>
      </c>
      <c r="P283" s="134">
        <f>IF(ISBLANK(Governance_Clauses_by_Source!M283),0,$G283)</f>
        <v>0</v>
      </c>
      <c r="Q283" s="134">
        <f>IF(ISBLANK(Governance_Clauses_by_Source!N283),0,$G283)</f>
        <v>0</v>
      </c>
      <c r="R283" s="134">
        <f>IF(ISBLANK(Governance_Clauses_by_Source!O283),0,$G283)</f>
        <v>0</v>
      </c>
      <c r="S283" s="134">
        <f>IF(ISBLANK(Governance_Clauses_by_Source!P283),0,$G283)</f>
        <v>0</v>
      </c>
      <c r="T283" s="134">
        <f>IF(ISBLANK(Governance_Clauses_by_Source!Q283),0,$G283)</f>
        <v>0</v>
      </c>
      <c r="U283" s="134">
        <f>IF(ISBLANK(Governance_Clauses_by_Source!R283),0,$G283)</f>
        <v>0</v>
      </c>
      <c r="V283" s="134">
        <f>IF(ISBLANK(Governance_Clauses_by_Source!S283),0,$G283)</f>
        <v>0</v>
      </c>
      <c r="W283" s="134">
        <f>IF(ISBLANK(Governance_Clauses_by_Source!T283),0,$G283)</f>
        <v>0</v>
      </c>
      <c r="X283" s="134">
        <f>IF(ISBLANK(Governance_Clauses_by_Source!U283),0,$G283)</f>
        <v>0</v>
      </c>
      <c r="Y283" s="134">
        <f>IF(ISBLANK(Governance_Clauses_by_Source!V283),0,$G283)</f>
        <v>0</v>
      </c>
      <c r="Z283" s="134">
        <f>IF(ISBLANK(Governance_Clauses_by_Source!W283),0,$G283)</f>
        <v>0</v>
      </c>
      <c r="AA283" s="134">
        <f>IF(ISBLANK(Governance_Clauses_by_Source!X283),0,$G283)</f>
        <v>0</v>
      </c>
      <c r="AB283" s="134">
        <f>IF(ISBLANK(Governance_Clauses_by_Source!Y283),0,$G283)</f>
        <v>0</v>
      </c>
      <c r="AC283" s="134">
        <f>IF(ISBLANK(Governance_Clauses_by_Source!Z283),0,$G283)</f>
        <v>0</v>
      </c>
      <c r="AD283" s="134">
        <f>IF(ISBLANK(Governance_Clauses_by_Source!AA283),0,$G283)</f>
        <v>0</v>
      </c>
      <c r="AE283" s="134">
        <f>IF(ISBLANK(Governance_Clauses_by_Source!AB283),0,$G283)</f>
        <v>0</v>
      </c>
      <c r="AF283" s="134">
        <f>IF(ISBLANK(Governance_Clauses_by_Source!AC283),0,$G283)</f>
        <v>0</v>
      </c>
      <c r="AG283" s="134">
        <f>IF(ISBLANK(Governance_Clauses_by_Source!AD283),0,$G283)</f>
        <v>0</v>
      </c>
      <c r="AH283" s="134">
        <f>IF(ISBLANK(Governance_Clauses_by_Source!AE283),0,$G283)</f>
        <v>0</v>
      </c>
      <c r="AI283" s="134">
        <f>IF(ISBLANK(Governance_Clauses_by_Source!AF283),0,$G283)</f>
        <v>0</v>
      </c>
      <c r="AJ283" s="134">
        <f>IF(ISBLANK(Governance_Clauses_by_Source!AG283),0,$G283)</f>
        <v>0</v>
      </c>
      <c r="AK283" s="134">
        <f>IF(ISBLANK(Governance_Clauses_by_Source!AH283),0,$G283)</f>
        <v>0</v>
      </c>
      <c r="AL283" s="134">
        <f>IF(ISBLANK(Governance_Clauses_by_Source!AI283),0,$G283)</f>
        <v>0</v>
      </c>
      <c r="AM283" s="134">
        <f>IF(ISBLANK(Governance_Clauses_by_Source!AJ283),0,$G283)</f>
        <v>0</v>
      </c>
      <c r="AN283" s="134">
        <f>IF(ISBLANK(Governance_Clauses_by_Source!AK283),0,$G283)</f>
        <v>0</v>
      </c>
      <c r="AO283" s="134">
        <f>IF(ISBLANK(Governance_Clauses_by_Source!AL283),0,$G283)</f>
        <v>0</v>
      </c>
      <c r="AP283" s="134">
        <f>IF(ISBLANK(Governance_Clauses_by_Source!AM283),0,$G283)</f>
        <v>0</v>
      </c>
      <c r="AQ283" s="134">
        <f>IF(ISBLANK(Governance_Clauses_by_Source!AN283),0,$G283)</f>
        <v>0</v>
      </c>
      <c r="AR283" s="134">
        <f>IF(ISBLANK(Governance_Clauses_by_Source!AO283),0,$G283)</f>
        <v>0</v>
      </c>
      <c r="AS283" s="134">
        <f>IF(ISBLANK(Governance_Clauses_by_Source!AP283),0,$G283)</f>
        <v>0</v>
      </c>
      <c r="AT283" s="134">
        <f>IF(ISBLANK(Governance_Clauses_by_Source!AQ283),0,$G283)</f>
        <v>0</v>
      </c>
      <c r="AU283" s="134">
        <f>IF(ISBLANK(Governance_Clauses_by_Source!AR283),0,$G283)</f>
        <v>0</v>
      </c>
      <c r="AV283" s="134">
        <f>IF(ISBLANK(Governance_Clauses_by_Source!AS283),0,$G283)</f>
        <v>0</v>
      </c>
      <c r="AW283" s="134">
        <f>IF(ISBLANK(Governance_Clauses_by_Source!AT283),0,$G283)</f>
        <v>0</v>
      </c>
      <c r="AX283" s="134">
        <f>IF(ISBLANK(Governance_Clauses_by_Source!AU283),0,$G283)</f>
        <v>0</v>
      </c>
      <c r="AY283" s="134">
        <f>IF(ISBLANK(Governance_Clauses_by_Source!AV283),0,$G283)</f>
        <v>0</v>
      </c>
      <c r="AZ283" s="134">
        <f>IF(ISBLANK(Governance_Clauses_by_Source!AW283),0,$G283)</f>
        <v>0</v>
      </c>
      <c r="BA283" s="134">
        <f>IF(ISBLANK(Governance_Clauses_by_Source!AX283),0,$G283)</f>
        <v>0</v>
      </c>
      <c r="BB283" s="134">
        <f>IF(ISBLANK(Governance_Clauses_by_Source!AY283),0,$G283)</f>
        <v>0</v>
      </c>
      <c r="BC283" s="134">
        <f>IF(ISBLANK(Governance_Clauses_by_Source!AZ283),0,$G283)</f>
        <v>0</v>
      </c>
      <c r="BD283" s="134">
        <f>IF(ISBLANK(Governance_Clauses_by_Source!BA283),0,$G283)</f>
        <v>0</v>
      </c>
      <c r="BE283" s="134">
        <f>IF(ISBLANK(Governance_Clauses_by_Source!BB283),0,$G283)</f>
        <v>0</v>
      </c>
      <c r="BF283" s="134">
        <f>IF(ISBLANK(Governance_Clauses_by_Source!BC283),0,$G283)</f>
        <v>0</v>
      </c>
      <c r="BG283" s="134">
        <f>IF(ISBLANK(Governance_Clauses_by_Source!BD283),0,$G283)</f>
        <v>0</v>
      </c>
      <c r="BH283" s="134">
        <f>IF(ISBLANK(Governance_Clauses_by_Source!BE283),0,$G283)</f>
        <v>0</v>
      </c>
      <c r="BI283" s="134">
        <f>IF(ISBLANK(Governance_Clauses_by_Source!BF283),0,$G283)</f>
        <v>0</v>
      </c>
      <c r="BJ283" s="134">
        <f>IF(ISBLANK(Governance_Clauses_by_Source!BG283),0,$G283)</f>
        <v>0</v>
      </c>
      <c r="BK283" s="134">
        <f>IF(ISBLANK(Governance_Clauses_by_Source!BH283),0,$G283)</f>
        <v>0</v>
      </c>
      <c r="BL283" s="134">
        <f>IF(ISBLANK(Governance_Clauses_by_Source!BI283),0,$G283)</f>
        <v>0</v>
      </c>
      <c r="BM283" s="134">
        <f>IF(ISBLANK(Governance_Clauses_by_Source!BJ283),0,$G283)</f>
        <v>0</v>
      </c>
      <c r="BN283" s="134">
        <f>IF(ISBLANK(Governance_Clauses_by_Source!BK283),0,$G283)</f>
        <v>0</v>
      </c>
      <c r="BO283" s="134">
        <f>IF(ISBLANK(Governance_Clauses_by_Source!BL283),0,$G283)</f>
        <v>0</v>
      </c>
      <c r="BP283" s="134">
        <f>IF(ISBLANK(Governance_Clauses_by_Source!BM283),0,$G283)</f>
        <v>0</v>
      </c>
      <c r="BQ283" s="134">
        <f>IF(ISBLANK(Governance_Clauses_by_Source!BN283),0,$G283)</f>
        <v>0</v>
      </c>
      <c r="BR283" s="134">
        <f>IF(ISBLANK(Governance_Clauses_by_Source!BO283),0,$G283)</f>
        <v>0</v>
      </c>
      <c r="BS283" s="134">
        <f>IF(ISBLANK(Governance_Clauses_by_Source!BP283),0,$G283)</f>
        <v>0</v>
      </c>
      <c r="BT283" s="134">
        <f>IF(ISBLANK(Governance_Clauses_by_Source!BQ283),0,$G283)</f>
        <v>0</v>
      </c>
      <c r="BU283" s="134">
        <f>IF(ISBLANK(Governance_Clauses_by_Source!BR283),0,$G283)</f>
        <v>0</v>
      </c>
      <c r="BV283" s="134">
        <f>IF(ISBLANK(Governance_Clauses_by_Source!BS283),0,$G283)</f>
        <v>0</v>
      </c>
      <c r="BW283" s="134">
        <f>IF(ISBLANK(Governance_Clauses_by_Source!BT283),0,$G283)</f>
        <v>0</v>
      </c>
      <c r="BX283" s="134">
        <f>IF(ISBLANK(Governance_Clauses_by_Source!BU283),0,$G283)</f>
        <v>0</v>
      </c>
      <c r="BY283" s="134">
        <f>IF(ISBLANK(Governance_Clauses_by_Source!BV283),0,$G283)</f>
        <v>0</v>
      </c>
      <c r="BZ283" s="134">
        <f>IF(ISBLANK(Governance_Clauses_by_Source!BW283),0,$G283)</f>
        <v>0</v>
      </c>
      <c r="CA283" s="134">
        <f>IF(ISBLANK(Governance_Clauses_by_Source!BX283),0,$G283)</f>
        <v>0</v>
      </c>
      <c r="CB283" s="134">
        <f>IF(ISBLANK(Governance_Clauses_by_Source!BY283),0,$G283)</f>
        <v>0</v>
      </c>
      <c r="CC283" s="134">
        <f>IF(ISBLANK(Governance_Clauses_by_Source!BZ283),0,$G283)</f>
        <v>0</v>
      </c>
      <c r="CD283" s="134">
        <f>IF(ISBLANK(Governance_Clauses_by_Source!CA283),0,$G283)</f>
        <v>0</v>
      </c>
      <c r="CE283" s="134">
        <f>IF(ISBLANK(Governance_Clauses_by_Source!CB283),0,$G283)</f>
        <v>0</v>
      </c>
      <c r="CF283" s="134">
        <f>IF(ISBLANK(Governance_Clauses_by_Source!CC283),0,$G283)</f>
        <v>0</v>
      </c>
      <c r="CG283" s="134">
        <f>IF(ISBLANK(Governance_Clauses_by_Source!CD283),0,$G283)</f>
        <v>0</v>
      </c>
      <c r="CH283" s="134">
        <f>IF(ISBLANK(Governance_Clauses_by_Source!CE283),0,$G283)</f>
        <v>0</v>
      </c>
      <c r="CI283" s="134">
        <f>IF(ISBLANK(Governance_Clauses_by_Source!CF283),0,$G283)</f>
        <v>0</v>
      </c>
      <c r="CJ283" s="134">
        <f>IF(ISBLANK(Governance_Clauses_by_Source!CG283),0,$G283)</f>
        <v>0</v>
      </c>
      <c r="CK283" s="134">
        <f>IF(ISBLANK(Governance_Clauses_by_Source!CH283),0,$G283)</f>
        <v>0</v>
      </c>
      <c r="CL283" s="134">
        <f>IF(ISBLANK(Governance_Clauses_by_Source!CI283),0,$G283)</f>
        <v>0</v>
      </c>
      <c r="CM283" s="134">
        <f>IF(ISBLANK(Governance_Clauses_by_Source!CJ283),0,$G283)</f>
        <v>0</v>
      </c>
      <c r="CN283" s="134">
        <f>IF(ISBLANK(Governance_Clauses_by_Source!CK283),0,$G283)</f>
        <v>0</v>
      </c>
      <c r="CO283" s="134">
        <f>IF(ISBLANK(Governance_Clauses_by_Source!CL283),0,$G283)</f>
        <v>0</v>
      </c>
      <c r="CP283" s="134">
        <f>IF(ISBLANK(Governance_Clauses_by_Source!CM283),0,$G283)</f>
        <v>0</v>
      </c>
      <c r="CQ283" s="151">
        <f>IF(ISBLANK(Governance_Clauses_by_Source!CN283),0,$G283)</f>
        <v>0</v>
      </c>
    </row>
    <row r="284" spans="1:95">
      <c r="A284" s="2"/>
      <c r="B284" s="2"/>
      <c r="C284" s="2"/>
      <c r="D284" s="2"/>
      <c r="E284" s="2">
        <f t="shared" si="32"/>
        <v>0</v>
      </c>
      <c r="F284" s="2"/>
      <c r="G284" s="2"/>
      <c r="H284" s="165" t="s">
        <v>367</v>
      </c>
      <c r="I284" s="120">
        <f>IF(ISBLANK(Governance_Clauses_by_Source!F284),0,$G284)</f>
        <v>0</v>
      </c>
      <c r="J284" s="134">
        <f>IF(ISBLANK(Governance_Clauses_by_Source!G284),0,$G284)</f>
        <v>0</v>
      </c>
      <c r="K284" s="134">
        <f>IF(ISBLANK(Governance_Clauses_by_Source!H284),0,$G284)</f>
        <v>0</v>
      </c>
      <c r="L284" s="134">
        <f>IF(ISBLANK(Governance_Clauses_by_Source!I284),0,$G284)</f>
        <v>0</v>
      </c>
      <c r="M284" s="134">
        <f>IF(ISBLANK(Governance_Clauses_by_Source!J284),0,$G284)</f>
        <v>0</v>
      </c>
      <c r="N284" s="134">
        <f>IF(ISBLANK(Governance_Clauses_by_Source!K284),0,$G284)</f>
        <v>0</v>
      </c>
      <c r="O284" s="134">
        <f>IF(ISBLANK(Governance_Clauses_by_Source!L284),0,$G284)</f>
        <v>0</v>
      </c>
      <c r="P284" s="134">
        <f>IF(ISBLANK(Governance_Clauses_by_Source!M284),0,$G284)</f>
        <v>0</v>
      </c>
      <c r="Q284" s="134">
        <f>IF(ISBLANK(Governance_Clauses_by_Source!N284),0,$G284)</f>
        <v>0</v>
      </c>
      <c r="R284" s="134">
        <f>IF(ISBLANK(Governance_Clauses_by_Source!O284),0,$G284)</f>
        <v>0</v>
      </c>
      <c r="S284" s="134">
        <f>IF(ISBLANK(Governance_Clauses_by_Source!P284),0,$G284)</f>
        <v>0</v>
      </c>
      <c r="T284" s="134">
        <f>IF(ISBLANK(Governance_Clauses_by_Source!Q284),0,$G284)</f>
        <v>0</v>
      </c>
      <c r="U284" s="134">
        <f>IF(ISBLANK(Governance_Clauses_by_Source!R284),0,$G284)</f>
        <v>0</v>
      </c>
      <c r="V284" s="134">
        <f>IF(ISBLANK(Governance_Clauses_by_Source!S284),0,$G284)</f>
        <v>0</v>
      </c>
      <c r="W284" s="134">
        <f>IF(ISBLANK(Governance_Clauses_by_Source!T284),0,$G284)</f>
        <v>0</v>
      </c>
      <c r="X284" s="134">
        <f>IF(ISBLANK(Governance_Clauses_by_Source!U284),0,$G284)</f>
        <v>0</v>
      </c>
      <c r="Y284" s="134">
        <f>IF(ISBLANK(Governance_Clauses_by_Source!V284),0,$G284)</f>
        <v>0</v>
      </c>
      <c r="Z284" s="134">
        <f>IF(ISBLANK(Governance_Clauses_by_Source!W284),0,$G284)</f>
        <v>0</v>
      </c>
      <c r="AA284" s="134">
        <f>IF(ISBLANK(Governance_Clauses_by_Source!X284),0,$G284)</f>
        <v>0</v>
      </c>
      <c r="AB284" s="134">
        <f>IF(ISBLANK(Governance_Clauses_by_Source!Y284),0,$G284)</f>
        <v>0</v>
      </c>
      <c r="AC284" s="134">
        <f>IF(ISBLANK(Governance_Clauses_by_Source!Z284),0,$G284)</f>
        <v>0</v>
      </c>
      <c r="AD284" s="134">
        <f>IF(ISBLANK(Governance_Clauses_by_Source!AA284),0,$G284)</f>
        <v>0</v>
      </c>
      <c r="AE284" s="134">
        <f>IF(ISBLANK(Governance_Clauses_by_Source!AB284),0,$G284)</f>
        <v>0</v>
      </c>
      <c r="AF284" s="134">
        <f>IF(ISBLANK(Governance_Clauses_by_Source!AC284),0,$G284)</f>
        <v>0</v>
      </c>
      <c r="AG284" s="134">
        <f>IF(ISBLANK(Governance_Clauses_by_Source!AD284),0,$G284)</f>
        <v>0</v>
      </c>
      <c r="AH284" s="134">
        <f>IF(ISBLANK(Governance_Clauses_by_Source!AE284),0,$G284)</f>
        <v>0</v>
      </c>
      <c r="AI284" s="134">
        <f>IF(ISBLANK(Governance_Clauses_by_Source!AF284),0,$G284)</f>
        <v>0</v>
      </c>
      <c r="AJ284" s="134">
        <f>IF(ISBLANK(Governance_Clauses_by_Source!AG284),0,$G284)</f>
        <v>0</v>
      </c>
      <c r="AK284" s="134">
        <f>IF(ISBLANK(Governance_Clauses_by_Source!AH284),0,$G284)</f>
        <v>0</v>
      </c>
      <c r="AL284" s="134">
        <f>IF(ISBLANK(Governance_Clauses_by_Source!AI284),0,$G284)</f>
        <v>0</v>
      </c>
      <c r="AM284" s="134">
        <f>IF(ISBLANK(Governance_Clauses_by_Source!AJ284),0,$G284)</f>
        <v>0</v>
      </c>
      <c r="AN284" s="134">
        <f>IF(ISBLANK(Governance_Clauses_by_Source!AK284),0,$G284)</f>
        <v>0</v>
      </c>
      <c r="AO284" s="134">
        <f>IF(ISBLANK(Governance_Clauses_by_Source!AL284),0,$G284)</f>
        <v>0</v>
      </c>
      <c r="AP284" s="134">
        <f>IF(ISBLANK(Governance_Clauses_by_Source!AM284),0,$G284)</f>
        <v>0</v>
      </c>
      <c r="AQ284" s="134">
        <f>IF(ISBLANK(Governance_Clauses_by_Source!AN284),0,$G284)</f>
        <v>0</v>
      </c>
      <c r="AR284" s="134">
        <f>IF(ISBLANK(Governance_Clauses_by_Source!AO284),0,$G284)</f>
        <v>0</v>
      </c>
      <c r="AS284" s="134">
        <f>IF(ISBLANK(Governance_Clauses_by_Source!AP284),0,$G284)</f>
        <v>0</v>
      </c>
      <c r="AT284" s="134">
        <f>IF(ISBLANK(Governance_Clauses_by_Source!AQ284),0,$G284)</f>
        <v>0</v>
      </c>
      <c r="AU284" s="134">
        <f>IF(ISBLANK(Governance_Clauses_by_Source!AR284),0,$G284)</f>
        <v>0</v>
      </c>
      <c r="AV284" s="134">
        <f>IF(ISBLANK(Governance_Clauses_by_Source!AS284),0,$G284)</f>
        <v>0</v>
      </c>
      <c r="AW284" s="134">
        <f>IF(ISBLANK(Governance_Clauses_by_Source!AT284),0,$G284)</f>
        <v>0</v>
      </c>
      <c r="AX284" s="134">
        <f>IF(ISBLANK(Governance_Clauses_by_Source!AU284),0,$G284)</f>
        <v>0</v>
      </c>
      <c r="AY284" s="134">
        <f>IF(ISBLANK(Governance_Clauses_by_Source!AV284),0,$G284)</f>
        <v>0</v>
      </c>
      <c r="AZ284" s="134">
        <f>IF(ISBLANK(Governance_Clauses_by_Source!AW284),0,$G284)</f>
        <v>0</v>
      </c>
      <c r="BA284" s="134">
        <f>IF(ISBLANK(Governance_Clauses_by_Source!AX284),0,$G284)</f>
        <v>0</v>
      </c>
      <c r="BB284" s="134">
        <f>IF(ISBLANK(Governance_Clauses_by_Source!AY284),0,$G284)</f>
        <v>0</v>
      </c>
      <c r="BC284" s="134">
        <f>IF(ISBLANK(Governance_Clauses_by_Source!AZ284),0,$G284)</f>
        <v>0</v>
      </c>
      <c r="BD284" s="134">
        <f>IF(ISBLANK(Governance_Clauses_by_Source!BA284),0,$G284)</f>
        <v>0</v>
      </c>
      <c r="BE284" s="134">
        <f>IF(ISBLANK(Governance_Clauses_by_Source!BB284),0,$G284)</f>
        <v>0</v>
      </c>
      <c r="BF284" s="134">
        <f>IF(ISBLANK(Governance_Clauses_by_Source!BC284),0,$G284)</f>
        <v>0</v>
      </c>
      <c r="BG284" s="134">
        <f>IF(ISBLANK(Governance_Clauses_by_Source!BD284),0,$G284)</f>
        <v>0</v>
      </c>
      <c r="BH284" s="134">
        <f>IF(ISBLANK(Governance_Clauses_by_Source!BE284),0,$G284)</f>
        <v>0</v>
      </c>
      <c r="BI284" s="134">
        <f>IF(ISBLANK(Governance_Clauses_by_Source!BF284),0,$G284)</f>
        <v>0</v>
      </c>
      <c r="BJ284" s="134">
        <f>IF(ISBLANK(Governance_Clauses_by_Source!BG284),0,$G284)</f>
        <v>0</v>
      </c>
      <c r="BK284" s="134">
        <f>IF(ISBLANK(Governance_Clauses_by_Source!BH284),0,$G284)</f>
        <v>0</v>
      </c>
      <c r="BL284" s="134">
        <f>IF(ISBLANK(Governance_Clauses_by_Source!BI284),0,$G284)</f>
        <v>0</v>
      </c>
      <c r="BM284" s="134">
        <f>IF(ISBLANK(Governance_Clauses_by_Source!BJ284),0,$G284)</f>
        <v>0</v>
      </c>
      <c r="BN284" s="134">
        <f>IF(ISBLANK(Governance_Clauses_by_Source!BK284),0,$G284)</f>
        <v>0</v>
      </c>
      <c r="BO284" s="134">
        <f>IF(ISBLANK(Governance_Clauses_by_Source!BL284),0,$G284)</f>
        <v>0</v>
      </c>
      <c r="BP284" s="134">
        <f>IF(ISBLANK(Governance_Clauses_by_Source!BM284),0,$G284)</f>
        <v>0</v>
      </c>
      <c r="BQ284" s="134">
        <f>IF(ISBLANK(Governance_Clauses_by_Source!BN284),0,$G284)</f>
        <v>0</v>
      </c>
      <c r="BR284" s="134">
        <f>IF(ISBLANK(Governance_Clauses_by_Source!BO284),0,$G284)</f>
        <v>0</v>
      </c>
      <c r="BS284" s="134">
        <f>IF(ISBLANK(Governance_Clauses_by_Source!BP284),0,$G284)</f>
        <v>0</v>
      </c>
      <c r="BT284" s="134">
        <f>IF(ISBLANK(Governance_Clauses_by_Source!BQ284),0,$G284)</f>
        <v>0</v>
      </c>
      <c r="BU284" s="134">
        <f>IF(ISBLANK(Governance_Clauses_by_Source!BR284),0,$G284)</f>
        <v>0</v>
      </c>
      <c r="BV284" s="134">
        <f>IF(ISBLANK(Governance_Clauses_by_Source!BS284),0,$G284)</f>
        <v>0</v>
      </c>
      <c r="BW284" s="134">
        <f>IF(ISBLANK(Governance_Clauses_by_Source!BT284),0,$G284)</f>
        <v>0</v>
      </c>
      <c r="BX284" s="134">
        <f>IF(ISBLANK(Governance_Clauses_by_Source!BU284),0,$G284)</f>
        <v>0</v>
      </c>
      <c r="BY284" s="134">
        <f>IF(ISBLANK(Governance_Clauses_by_Source!BV284),0,$G284)</f>
        <v>0</v>
      </c>
      <c r="BZ284" s="134">
        <f>IF(ISBLANK(Governance_Clauses_by_Source!BW284),0,$G284)</f>
        <v>0</v>
      </c>
      <c r="CA284" s="134">
        <f>IF(ISBLANK(Governance_Clauses_by_Source!BX284),0,$G284)</f>
        <v>0</v>
      </c>
      <c r="CB284" s="134">
        <f>IF(ISBLANK(Governance_Clauses_by_Source!BY284),0,$G284)</f>
        <v>0</v>
      </c>
      <c r="CC284" s="134">
        <f>IF(ISBLANK(Governance_Clauses_by_Source!BZ284),0,$G284)</f>
        <v>0</v>
      </c>
      <c r="CD284" s="134">
        <f>IF(ISBLANK(Governance_Clauses_by_Source!CA284),0,$G284)</f>
        <v>0</v>
      </c>
      <c r="CE284" s="134">
        <f>IF(ISBLANK(Governance_Clauses_by_Source!CB284),0,$G284)</f>
        <v>0</v>
      </c>
      <c r="CF284" s="134">
        <f>IF(ISBLANK(Governance_Clauses_by_Source!CC284),0,$G284)</f>
        <v>0</v>
      </c>
      <c r="CG284" s="134">
        <f>IF(ISBLANK(Governance_Clauses_by_Source!CD284),0,$G284)</f>
        <v>0</v>
      </c>
      <c r="CH284" s="134">
        <f>IF(ISBLANK(Governance_Clauses_by_Source!CE284),0,$G284)</f>
        <v>0</v>
      </c>
      <c r="CI284" s="134">
        <f>IF(ISBLANK(Governance_Clauses_by_Source!CF284),0,$G284)</f>
        <v>0</v>
      </c>
      <c r="CJ284" s="134">
        <f>IF(ISBLANK(Governance_Clauses_by_Source!CG284),0,$G284)</f>
        <v>0</v>
      </c>
      <c r="CK284" s="134">
        <f>IF(ISBLANK(Governance_Clauses_by_Source!CH284),0,$G284)</f>
        <v>0</v>
      </c>
      <c r="CL284" s="134">
        <f>IF(ISBLANK(Governance_Clauses_by_Source!CI284),0,$G284)</f>
        <v>0</v>
      </c>
      <c r="CM284" s="134">
        <f>IF(ISBLANK(Governance_Clauses_by_Source!CJ284),0,$G284)</f>
        <v>0</v>
      </c>
      <c r="CN284" s="134">
        <f>IF(ISBLANK(Governance_Clauses_by_Source!CK284),0,$G284)</f>
        <v>0</v>
      </c>
      <c r="CO284" s="134">
        <f>IF(ISBLANK(Governance_Clauses_by_Source!CL284),0,$G284)</f>
        <v>0</v>
      </c>
      <c r="CP284" s="134">
        <f>IF(ISBLANK(Governance_Clauses_by_Source!CM284),0,$G284)</f>
        <v>0</v>
      </c>
      <c r="CQ284" s="151">
        <f>IF(ISBLANK(Governance_Clauses_by_Source!CN284),0,$G284)</f>
        <v>0</v>
      </c>
    </row>
    <row r="285" spans="1:95">
      <c r="A285" s="2"/>
      <c r="B285" s="2"/>
      <c r="C285" s="2"/>
      <c r="D285" s="2"/>
      <c r="E285" s="2">
        <f t="shared" si="32"/>
        <v>0</v>
      </c>
      <c r="F285" s="2"/>
      <c r="G285" s="2"/>
      <c r="H285" s="165" t="s">
        <v>367</v>
      </c>
      <c r="I285" s="120">
        <f>IF(ISBLANK(Governance_Clauses_by_Source!F285),0,$G285)</f>
        <v>0</v>
      </c>
      <c r="J285" s="134">
        <f>IF(ISBLANK(Governance_Clauses_by_Source!G285),0,$G285)</f>
        <v>0</v>
      </c>
      <c r="K285" s="134">
        <f>IF(ISBLANK(Governance_Clauses_by_Source!H285),0,$G285)</f>
        <v>0</v>
      </c>
      <c r="L285" s="134">
        <f>IF(ISBLANK(Governance_Clauses_by_Source!I285),0,$G285)</f>
        <v>0</v>
      </c>
      <c r="M285" s="134">
        <f>IF(ISBLANK(Governance_Clauses_by_Source!J285),0,$G285)</f>
        <v>0</v>
      </c>
      <c r="N285" s="134">
        <f>IF(ISBLANK(Governance_Clauses_by_Source!K285),0,$G285)</f>
        <v>0</v>
      </c>
      <c r="O285" s="134">
        <f>IF(ISBLANK(Governance_Clauses_by_Source!L285),0,$G285)</f>
        <v>0</v>
      </c>
      <c r="P285" s="134">
        <f>IF(ISBLANK(Governance_Clauses_by_Source!M285),0,$G285)</f>
        <v>0</v>
      </c>
      <c r="Q285" s="134">
        <f>IF(ISBLANK(Governance_Clauses_by_Source!N285),0,$G285)</f>
        <v>0</v>
      </c>
      <c r="R285" s="134">
        <f>IF(ISBLANK(Governance_Clauses_by_Source!O285),0,$G285)</f>
        <v>0</v>
      </c>
      <c r="S285" s="134">
        <f>IF(ISBLANK(Governance_Clauses_by_Source!P285),0,$G285)</f>
        <v>0</v>
      </c>
      <c r="T285" s="134">
        <f>IF(ISBLANK(Governance_Clauses_by_Source!Q285),0,$G285)</f>
        <v>0</v>
      </c>
      <c r="U285" s="134">
        <f>IF(ISBLANK(Governance_Clauses_by_Source!R285),0,$G285)</f>
        <v>0</v>
      </c>
      <c r="V285" s="134">
        <f>IF(ISBLANK(Governance_Clauses_by_Source!S285),0,$G285)</f>
        <v>0</v>
      </c>
      <c r="W285" s="134">
        <f>IF(ISBLANK(Governance_Clauses_by_Source!T285),0,$G285)</f>
        <v>0</v>
      </c>
      <c r="X285" s="134">
        <f>IF(ISBLANK(Governance_Clauses_by_Source!U285),0,$G285)</f>
        <v>0</v>
      </c>
      <c r="Y285" s="134">
        <f>IF(ISBLANK(Governance_Clauses_by_Source!V285),0,$G285)</f>
        <v>0</v>
      </c>
      <c r="Z285" s="134">
        <f>IF(ISBLANK(Governance_Clauses_by_Source!W285),0,$G285)</f>
        <v>0</v>
      </c>
      <c r="AA285" s="134">
        <f>IF(ISBLANK(Governance_Clauses_by_Source!X285),0,$G285)</f>
        <v>0</v>
      </c>
      <c r="AB285" s="134">
        <f>IF(ISBLANK(Governance_Clauses_by_Source!Y285),0,$G285)</f>
        <v>0</v>
      </c>
      <c r="AC285" s="134">
        <f>IF(ISBLANK(Governance_Clauses_by_Source!Z285),0,$G285)</f>
        <v>0</v>
      </c>
      <c r="AD285" s="134">
        <f>IF(ISBLANK(Governance_Clauses_by_Source!AA285),0,$G285)</f>
        <v>0</v>
      </c>
      <c r="AE285" s="134">
        <f>IF(ISBLANK(Governance_Clauses_by_Source!AB285),0,$G285)</f>
        <v>0</v>
      </c>
      <c r="AF285" s="134">
        <f>IF(ISBLANK(Governance_Clauses_by_Source!AC285),0,$G285)</f>
        <v>0</v>
      </c>
      <c r="AG285" s="134">
        <f>IF(ISBLANK(Governance_Clauses_by_Source!AD285),0,$G285)</f>
        <v>0</v>
      </c>
      <c r="AH285" s="134">
        <f>IF(ISBLANK(Governance_Clauses_by_Source!AE285),0,$G285)</f>
        <v>0</v>
      </c>
      <c r="AI285" s="134">
        <f>IF(ISBLANK(Governance_Clauses_by_Source!AF285),0,$G285)</f>
        <v>0</v>
      </c>
      <c r="AJ285" s="134">
        <f>IF(ISBLANK(Governance_Clauses_by_Source!AG285),0,$G285)</f>
        <v>0</v>
      </c>
      <c r="AK285" s="134">
        <f>IF(ISBLANK(Governance_Clauses_by_Source!AH285),0,$G285)</f>
        <v>0</v>
      </c>
      <c r="AL285" s="134">
        <f>IF(ISBLANK(Governance_Clauses_by_Source!AI285),0,$G285)</f>
        <v>0</v>
      </c>
      <c r="AM285" s="134">
        <f>IF(ISBLANK(Governance_Clauses_by_Source!AJ285),0,$G285)</f>
        <v>0</v>
      </c>
      <c r="AN285" s="134">
        <f>IF(ISBLANK(Governance_Clauses_by_Source!AK285),0,$G285)</f>
        <v>0</v>
      </c>
      <c r="AO285" s="134">
        <f>IF(ISBLANK(Governance_Clauses_by_Source!AL285),0,$G285)</f>
        <v>0</v>
      </c>
      <c r="AP285" s="134">
        <f>IF(ISBLANK(Governance_Clauses_by_Source!AM285),0,$G285)</f>
        <v>0</v>
      </c>
      <c r="AQ285" s="134">
        <f>IF(ISBLANK(Governance_Clauses_by_Source!AN285),0,$G285)</f>
        <v>0</v>
      </c>
      <c r="AR285" s="134">
        <f>IF(ISBLANK(Governance_Clauses_by_Source!AO285),0,$G285)</f>
        <v>0</v>
      </c>
      <c r="AS285" s="134">
        <f>IF(ISBLANK(Governance_Clauses_by_Source!AP285),0,$G285)</f>
        <v>0</v>
      </c>
      <c r="AT285" s="134">
        <f>IF(ISBLANK(Governance_Clauses_by_Source!AQ285),0,$G285)</f>
        <v>0</v>
      </c>
      <c r="AU285" s="134">
        <f>IF(ISBLANK(Governance_Clauses_by_Source!AR285),0,$G285)</f>
        <v>0</v>
      </c>
      <c r="AV285" s="134">
        <f>IF(ISBLANK(Governance_Clauses_by_Source!AS285),0,$G285)</f>
        <v>0</v>
      </c>
      <c r="AW285" s="134">
        <f>IF(ISBLANK(Governance_Clauses_by_Source!AT285),0,$G285)</f>
        <v>0</v>
      </c>
      <c r="AX285" s="134">
        <f>IF(ISBLANK(Governance_Clauses_by_Source!AU285),0,$G285)</f>
        <v>0</v>
      </c>
      <c r="AY285" s="134">
        <f>IF(ISBLANK(Governance_Clauses_by_Source!AV285),0,$G285)</f>
        <v>0</v>
      </c>
      <c r="AZ285" s="134">
        <f>IF(ISBLANK(Governance_Clauses_by_Source!AW285),0,$G285)</f>
        <v>0</v>
      </c>
      <c r="BA285" s="134">
        <f>IF(ISBLANK(Governance_Clauses_by_Source!AX285),0,$G285)</f>
        <v>0</v>
      </c>
      <c r="BB285" s="134">
        <f>IF(ISBLANK(Governance_Clauses_by_Source!AY285),0,$G285)</f>
        <v>0</v>
      </c>
      <c r="BC285" s="134">
        <f>IF(ISBLANK(Governance_Clauses_by_Source!AZ285),0,$G285)</f>
        <v>0</v>
      </c>
      <c r="BD285" s="134">
        <f>IF(ISBLANK(Governance_Clauses_by_Source!BA285),0,$G285)</f>
        <v>0</v>
      </c>
      <c r="BE285" s="134">
        <f>IF(ISBLANK(Governance_Clauses_by_Source!BB285),0,$G285)</f>
        <v>0</v>
      </c>
      <c r="BF285" s="134">
        <f>IF(ISBLANK(Governance_Clauses_by_Source!BC285),0,$G285)</f>
        <v>0</v>
      </c>
      <c r="BG285" s="134">
        <f>IF(ISBLANK(Governance_Clauses_by_Source!BD285),0,$G285)</f>
        <v>0</v>
      </c>
      <c r="BH285" s="134">
        <f>IF(ISBLANK(Governance_Clauses_by_Source!BE285),0,$G285)</f>
        <v>0</v>
      </c>
      <c r="BI285" s="134">
        <f>IF(ISBLANK(Governance_Clauses_by_Source!BF285),0,$G285)</f>
        <v>0</v>
      </c>
      <c r="BJ285" s="134">
        <f>IF(ISBLANK(Governance_Clauses_by_Source!BG285),0,$G285)</f>
        <v>0</v>
      </c>
      <c r="BK285" s="134">
        <f>IF(ISBLANK(Governance_Clauses_by_Source!BH285),0,$G285)</f>
        <v>0</v>
      </c>
      <c r="BL285" s="134">
        <f>IF(ISBLANK(Governance_Clauses_by_Source!BI285),0,$G285)</f>
        <v>0</v>
      </c>
      <c r="BM285" s="134">
        <f>IF(ISBLANK(Governance_Clauses_by_Source!BJ285),0,$G285)</f>
        <v>0</v>
      </c>
      <c r="BN285" s="134">
        <f>IF(ISBLANK(Governance_Clauses_by_Source!BK285),0,$G285)</f>
        <v>0</v>
      </c>
      <c r="BO285" s="134">
        <f>IF(ISBLANK(Governance_Clauses_by_Source!BL285),0,$G285)</f>
        <v>0</v>
      </c>
      <c r="BP285" s="134">
        <f>IF(ISBLANK(Governance_Clauses_by_Source!BM285),0,$G285)</f>
        <v>0</v>
      </c>
      <c r="BQ285" s="134">
        <f>IF(ISBLANK(Governance_Clauses_by_Source!BN285),0,$G285)</f>
        <v>0</v>
      </c>
      <c r="BR285" s="134">
        <f>IF(ISBLANK(Governance_Clauses_by_Source!BO285),0,$G285)</f>
        <v>0</v>
      </c>
      <c r="BS285" s="134">
        <f>IF(ISBLANK(Governance_Clauses_by_Source!BP285),0,$G285)</f>
        <v>0</v>
      </c>
      <c r="BT285" s="134">
        <f>IF(ISBLANK(Governance_Clauses_by_Source!BQ285),0,$G285)</f>
        <v>0</v>
      </c>
      <c r="BU285" s="134">
        <f>IF(ISBLANK(Governance_Clauses_by_Source!BR285),0,$G285)</f>
        <v>0</v>
      </c>
      <c r="BV285" s="134">
        <f>IF(ISBLANK(Governance_Clauses_by_Source!BS285),0,$G285)</f>
        <v>0</v>
      </c>
      <c r="BW285" s="134">
        <f>IF(ISBLANK(Governance_Clauses_by_Source!BT285),0,$G285)</f>
        <v>0</v>
      </c>
      <c r="BX285" s="134">
        <f>IF(ISBLANK(Governance_Clauses_by_Source!BU285),0,$G285)</f>
        <v>0</v>
      </c>
      <c r="BY285" s="134">
        <f>IF(ISBLANK(Governance_Clauses_by_Source!BV285),0,$G285)</f>
        <v>0</v>
      </c>
      <c r="BZ285" s="134">
        <f>IF(ISBLANK(Governance_Clauses_by_Source!BW285),0,$G285)</f>
        <v>0</v>
      </c>
      <c r="CA285" s="134">
        <f>IF(ISBLANK(Governance_Clauses_by_Source!BX285),0,$G285)</f>
        <v>0</v>
      </c>
      <c r="CB285" s="134">
        <f>IF(ISBLANK(Governance_Clauses_by_Source!BY285),0,$G285)</f>
        <v>0</v>
      </c>
      <c r="CC285" s="134">
        <f>IF(ISBLANK(Governance_Clauses_by_Source!BZ285),0,$G285)</f>
        <v>0</v>
      </c>
      <c r="CD285" s="134">
        <f>IF(ISBLANK(Governance_Clauses_by_Source!CA285),0,$G285)</f>
        <v>0</v>
      </c>
      <c r="CE285" s="134">
        <f>IF(ISBLANK(Governance_Clauses_by_Source!CB285),0,$G285)</f>
        <v>0</v>
      </c>
      <c r="CF285" s="134">
        <f>IF(ISBLANK(Governance_Clauses_by_Source!CC285),0,$G285)</f>
        <v>0</v>
      </c>
      <c r="CG285" s="134">
        <f>IF(ISBLANK(Governance_Clauses_by_Source!CD285),0,$G285)</f>
        <v>0</v>
      </c>
      <c r="CH285" s="134">
        <f>IF(ISBLANK(Governance_Clauses_by_Source!CE285),0,$G285)</f>
        <v>0</v>
      </c>
      <c r="CI285" s="134">
        <f>IF(ISBLANK(Governance_Clauses_by_Source!CF285),0,$G285)</f>
        <v>0</v>
      </c>
      <c r="CJ285" s="134">
        <f>IF(ISBLANK(Governance_Clauses_by_Source!CG285),0,$G285)</f>
        <v>0</v>
      </c>
      <c r="CK285" s="134">
        <f>IF(ISBLANK(Governance_Clauses_by_Source!CH285),0,$G285)</f>
        <v>0</v>
      </c>
      <c r="CL285" s="134">
        <f>IF(ISBLANK(Governance_Clauses_by_Source!CI285),0,$G285)</f>
        <v>0</v>
      </c>
      <c r="CM285" s="134">
        <f>IF(ISBLANK(Governance_Clauses_by_Source!CJ285),0,$G285)</f>
        <v>0</v>
      </c>
      <c r="CN285" s="134">
        <f>IF(ISBLANK(Governance_Clauses_by_Source!CK285),0,$G285)</f>
        <v>0</v>
      </c>
      <c r="CO285" s="134">
        <f>IF(ISBLANK(Governance_Clauses_by_Source!CL285),0,$G285)</f>
        <v>0</v>
      </c>
      <c r="CP285" s="134">
        <f>IF(ISBLANK(Governance_Clauses_by_Source!CM285),0,$G285)</f>
        <v>0</v>
      </c>
      <c r="CQ285" s="151">
        <f>IF(ISBLANK(Governance_Clauses_by_Source!CN285),0,$G285)</f>
        <v>0</v>
      </c>
    </row>
    <row r="286" spans="1:95">
      <c r="A286" s="2"/>
      <c r="B286" s="2"/>
      <c r="C286" s="2"/>
      <c r="D286" s="2"/>
      <c r="E286" s="2">
        <f t="shared" si="32"/>
        <v>0</v>
      </c>
      <c r="F286" s="2"/>
      <c r="G286" s="2"/>
      <c r="H286" s="165" t="s">
        <v>367</v>
      </c>
      <c r="I286" s="120">
        <f>IF(ISBLANK(Governance_Clauses_by_Source!F286),0,$G286)</f>
        <v>0</v>
      </c>
      <c r="J286" s="134">
        <f>IF(ISBLANK(Governance_Clauses_by_Source!G286),0,$G286)</f>
        <v>0</v>
      </c>
      <c r="K286" s="134">
        <f>IF(ISBLANK(Governance_Clauses_by_Source!H286),0,$G286)</f>
        <v>0</v>
      </c>
      <c r="L286" s="134">
        <f>IF(ISBLANK(Governance_Clauses_by_Source!I286),0,$G286)</f>
        <v>0</v>
      </c>
      <c r="M286" s="134">
        <f>IF(ISBLANK(Governance_Clauses_by_Source!J286),0,$G286)</f>
        <v>0</v>
      </c>
      <c r="N286" s="134">
        <f>IF(ISBLANK(Governance_Clauses_by_Source!K286),0,$G286)</f>
        <v>0</v>
      </c>
      <c r="O286" s="134">
        <f>IF(ISBLANK(Governance_Clauses_by_Source!L286),0,$G286)</f>
        <v>0</v>
      </c>
      <c r="P286" s="134">
        <f>IF(ISBLANK(Governance_Clauses_by_Source!M286),0,$G286)</f>
        <v>0</v>
      </c>
      <c r="Q286" s="134">
        <f>IF(ISBLANK(Governance_Clauses_by_Source!N286),0,$G286)</f>
        <v>0</v>
      </c>
      <c r="R286" s="134">
        <f>IF(ISBLANK(Governance_Clauses_by_Source!O286),0,$G286)</f>
        <v>0</v>
      </c>
      <c r="S286" s="134">
        <f>IF(ISBLANK(Governance_Clauses_by_Source!P286),0,$G286)</f>
        <v>0</v>
      </c>
      <c r="T286" s="134">
        <f>IF(ISBLANK(Governance_Clauses_by_Source!Q286),0,$G286)</f>
        <v>0</v>
      </c>
      <c r="U286" s="134">
        <f>IF(ISBLANK(Governance_Clauses_by_Source!R286),0,$G286)</f>
        <v>0</v>
      </c>
      <c r="V286" s="134">
        <f>IF(ISBLANK(Governance_Clauses_by_Source!S286),0,$G286)</f>
        <v>0</v>
      </c>
      <c r="W286" s="134">
        <f>IF(ISBLANK(Governance_Clauses_by_Source!T286),0,$G286)</f>
        <v>0</v>
      </c>
      <c r="X286" s="134">
        <f>IF(ISBLANK(Governance_Clauses_by_Source!U286),0,$G286)</f>
        <v>0</v>
      </c>
      <c r="Y286" s="134">
        <f>IF(ISBLANK(Governance_Clauses_by_Source!V286),0,$G286)</f>
        <v>0</v>
      </c>
      <c r="Z286" s="134">
        <f>IF(ISBLANK(Governance_Clauses_by_Source!W286),0,$G286)</f>
        <v>0</v>
      </c>
      <c r="AA286" s="134">
        <f>IF(ISBLANK(Governance_Clauses_by_Source!X286),0,$G286)</f>
        <v>0</v>
      </c>
      <c r="AB286" s="134">
        <f>IF(ISBLANK(Governance_Clauses_by_Source!Y286),0,$G286)</f>
        <v>0</v>
      </c>
      <c r="AC286" s="134">
        <f>IF(ISBLANK(Governance_Clauses_by_Source!Z286),0,$G286)</f>
        <v>0</v>
      </c>
      <c r="AD286" s="134">
        <f>IF(ISBLANK(Governance_Clauses_by_Source!AA286),0,$G286)</f>
        <v>0</v>
      </c>
      <c r="AE286" s="134">
        <f>IF(ISBLANK(Governance_Clauses_by_Source!AB286),0,$G286)</f>
        <v>0</v>
      </c>
      <c r="AF286" s="134">
        <f>IF(ISBLANK(Governance_Clauses_by_Source!AC286),0,$G286)</f>
        <v>0</v>
      </c>
      <c r="AG286" s="134">
        <f>IF(ISBLANK(Governance_Clauses_by_Source!AD286),0,$G286)</f>
        <v>0</v>
      </c>
      <c r="AH286" s="134">
        <f>IF(ISBLANK(Governance_Clauses_by_Source!AE286),0,$G286)</f>
        <v>0</v>
      </c>
      <c r="AI286" s="134">
        <f>IF(ISBLANK(Governance_Clauses_by_Source!AF286),0,$G286)</f>
        <v>0</v>
      </c>
      <c r="AJ286" s="134">
        <f>IF(ISBLANK(Governance_Clauses_by_Source!AG286),0,$G286)</f>
        <v>0</v>
      </c>
      <c r="AK286" s="134">
        <f>IF(ISBLANK(Governance_Clauses_by_Source!AH286),0,$G286)</f>
        <v>0</v>
      </c>
      <c r="AL286" s="134">
        <f>IF(ISBLANK(Governance_Clauses_by_Source!AI286),0,$G286)</f>
        <v>0</v>
      </c>
      <c r="AM286" s="134">
        <f>IF(ISBLANK(Governance_Clauses_by_Source!AJ286),0,$G286)</f>
        <v>0</v>
      </c>
      <c r="AN286" s="134">
        <f>IF(ISBLANK(Governance_Clauses_by_Source!AK286),0,$G286)</f>
        <v>0</v>
      </c>
      <c r="AO286" s="134">
        <f>IF(ISBLANK(Governance_Clauses_by_Source!AL286),0,$G286)</f>
        <v>0</v>
      </c>
      <c r="AP286" s="134">
        <f>IF(ISBLANK(Governance_Clauses_by_Source!AM286),0,$G286)</f>
        <v>0</v>
      </c>
      <c r="AQ286" s="134">
        <f>IF(ISBLANK(Governance_Clauses_by_Source!AN286),0,$G286)</f>
        <v>0</v>
      </c>
      <c r="AR286" s="134">
        <f>IF(ISBLANK(Governance_Clauses_by_Source!AO286),0,$G286)</f>
        <v>0</v>
      </c>
      <c r="AS286" s="134">
        <f>IF(ISBLANK(Governance_Clauses_by_Source!AP286),0,$G286)</f>
        <v>0</v>
      </c>
      <c r="AT286" s="134">
        <f>IF(ISBLANK(Governance_Clauses_by_Source!AQ286),0,$G286)</f>
        <v>0</v>
      </c>
      <c r="AU286" s="134">
        <f>IF(ISBLANK(Governance_Clauses_by_Source!AR286),0,$G286)</f>
        <v>0</v>
      </c>
      <c r="AV286" s="134">
        <f>IF(ISBLANK(Governance_Clauses_by_Source!AS286),0,$G286)</f>
        <v>0</v>
      </c>
      <c r="AW286" s="134">
        <f>IF(ISBLANK(Governance_Clauses_by_Source!AT286),0,$G286)</f>
        <v>0</v>
      </c>
      <c r="AX286" s="134">
        <f>IF(ISBLANK(Governance_Clauses_by_Source!AU286),0,$G286)</f>
        <v>0</v>
      </c>
      <c r="AY286" s="134">
        <f>IF(ISBLANK(Governance_Clauses_by_Source!AV286),0,$G286)</f>
        <v>0</v>
      </c>
      <c r="AZ286" s="134">
        <f>IF(ISBLANK(Governance_Clauses_by_Source!AW286),0,$G286)</f>
        <v>0</v>
      </c>
      <c r="BA286" s="134">
        <f>IF(ISBLANK(Governance_Clauses_by_Source!AX286),0,$G286)</f>
        <v>0</v>
      </c>
      <c r="BB286" s="134">
        <f>IF(ISBLANK(Governance_Clauses_by_Source!AY286),0,$G286)</f>
        <v>0</v>
      </c>
      <c r="BC286" s="134">
        <f>IF(ISBLANK(Governance_Clauses_by_Source!AZ286),0,$G286)</f>
        <v>0</v>
      </c>
      <c r="BD286" s="134">
        <f>IF(ISBLANK(Governance_Clauses_by_Source!BA286),0,$G286)</f>
        <v>0</v>
      </c>
      <c r="BE286" s="134">
        <f>IF(ISBLANK(Governance_Clauses_by_Source!BB286),0,$G286)</f>
        <v>0</v>
      </c>
      <c r="BF286" s="134">
        <f>IF(ISBLANK(Governance_Clauses_by_Source!BC286),0,$G286)</f>
        <v>0</v>
      </c>
      <c r="BG286" s="134">
        <f>IF(ISBLANK(Governance_Clauses_by_Source!BD286),0,$G286)</f>
        <v>0</v>
      </c>
      <c r="BH286" s="134">
        <f>IF(ISBLANK(Governance_Clauses_by_Source!BE286),0,$G286)</f>
        <v>0</v>
      </c>
      <c r="BI286" s="134">
        <f>IF(ISBLANK(Governance_Clauses_by_Source!BF286),0,$G286)</f>
        <v>0</v>
      </c>
      <c r="BJ286" s="134">
        <f>IF(ISBLANK(Governance_Clauses_by_Source!BG286),0,$G286)</f>
        <v>0</v>
      </c>
      <c r="BK286" s="134">
        <f>IF(ISBLANK(Governance_Clauses_by_Source!BH286),0,$G286)</f>
        <v>0</v>
      </c>
      <c r="BL286" s="134">
        <f>IF(ISBLANK(Governance_Clauses_by_Source!BI286),0,$G286)</f>
        <v>0</v>
      </c>
      <c r="BM286" s="134">
        <f>IF(ISBLANK(Governance_Clauses_by_Source!BJ286),0,$G286)</f>
        <v>0</v>
      </c>
      <c r="BN286" s="134">
        <f>IF(ISBLANK(Governance_Clauses_by_Source!BK286),0,$G286)</f>
        <v>0</v>
      </c>
      <c r="BO286" s="134">
        <f>IF(ISBLANK(Governance_Clauses_by_Source!BL286),0,$G286)</f>
        <v>0</v>
      </c>
      <c r="BP286" s="134">
        <f>IF(ISBLANK(Governance_Clauses_by_Source!BM286),0,$G286)</f>
        <v>0</v>
      </c>
      <c r="BQ286" s="134">
        <f>IF(ISBLANK(Governance_Clauses_by_Source!BN286),0,$G286)</f>
        <v>0</v>
      </c>
      <c r="BR286" s="134">
        <f>IF(ISBLANK(Governance_Clauses_by_Source!BO286),0,$G286)</f>
        <v>0</v>
      </c>
      <c r="BS286" s="134">
        <f>IF(ISBLANK(Governance_Clauses_by_Source!BP286),0,$G286)</f>
        <v>0</v>
      </c>
      <c r="BT286" s="134">
        <f>IF(ISBLANK(Governance_Clauses_by_Source!BQ286),0,$G286)</f>
        <v>0</v>
      </c>
      <c r="BU286" s="134">
        <f>IF(ISBLANK(Governance_Clauses_by_Source!BR286),0,$G286)</f>
        <v>0</v>
      </c>
      <c r="BV286" s="134">
        <f>IF(ISBLANK(Governance_Clauses_by_Source!BS286),0,$G286)</f>
        <v>0</v>
      </c>
      <c r="BW286" s="134">
        <f>IF(ISBLANK(Governance_Clauses_by_Source!BT286),0,$G286)</f>
        <v>0</v>
      </c>
      <c r="BX286" s="134">
        <f>IF(ISBLANK(Governance_Clauses_by_Source!BU286),0,$G286)</f>
        <v>0</v>
      </c>
      <c r="BY286" s="134">
        <f>IF(ISBLANK(Governance_Clauses_by_Source!BV286),0,$G286)</f>
        <v>0</v>
      </c>
      <c r="BZ286" s="134">
        <f>IF(ISBLANK(Governance_Clauses_by_Source!BW286),0,$G286)</f>
        <v>0</v>
      </c>
      <c r="CA286" s="134">
        <f>IF(ISBLANK(Governance_Clauses_by_Source!BX286),0,$G286)</f>
        <v>0</v>
      </c>
      <c r="CB286" s="134">
        <f>IF(ISBLANK(Governance_Clauses_by_Source!BY286),0,$G286)</f>
        <v>0</v>
      </c>
      <c r="CC286" s="134">
        <f>IF(ISBLANK(Governance_Clauses_by_Source!BZ286),0,$G286)</f>
        <v>0</v>
      </c>
      <c r="CD286" s="134">
        <f>IF(ISBLANK(Governance_Clauses_by_Source!CA286),0,$G286)</f>
        <v>0</v>
      </c>
      <c r="CE286" s="134">
        <f>IF(ISBLANK(Governance_Clauses_by_Source!CB286),0,$G286)</f>
        <v>0</v>
      </c>
      <c r="CF286" s="134">
        <f>IF(ISBLANK(Governance_Clauses_by_Source!CC286),0,$G286)</f>
        <v>0</v>
      </c>
      <c r="CG286" s="134">
        <f>IF(ISBLANK(Governance_Clauses_by_Source!CD286),0,$G286)</f>
        <v>0</v>
      </c>
      <c r="CH286" s="134">
        <f>IF(ISBLANK(Governance_Clauses_by_Source!CE286),0,$G286)</f>
        <v>0</v>
      </c>
      <c r="CI286" s="134">
        <f>IF(ISBLANK(Governance_Clauses_by_Source!CF286),0,$G286)</f>
        <v>0</v>
      </c>
      <c r="CJ286" s="134">
        <f>IF(ISBLANK(Governance_Clauses_by_Source!CG286),0,$G286)</f>
        <v>0</v>
      </c>
      <c r="CK286" s="134">
        <f>IF(ISBLANK(Governance_Clauses_by_Source!CH286),0,$G286)</f>
        <v>0</v>
      </c>
      <c r="CL286" s="134">
        <f>IF(ISBLANK(Governance_Clauses_by_Source!CI286),0,$G286)</f>
        <v>0</v>
      </c>
      <c r="CM286" s="134">
        <f>IF(ISBLANK(Governance_Clauses_by_Source!CJ286),0,$G286)</f>
        <v>0</v>
      </c>
      <c r="CN286" s="134">
        <f>IF(ISBLANK(Governance_Clauses_by_Source!CK286),0,$G286)</f>
        <v>0</v>
      </c>
      <c r="CO286" s="134">
        <f>IF(ISBLANK(Governance_Clauses_by_Source!CL286),0,$G286)</f>
        <v>0</v>
      </c>
      <c r="CP286" s="134">
        <f>IF(ISBLANK(Governance_Clauses_by_Source!CM286),0,$G286)</f>
        <v>0</v>
      </c>
      <c r="CQ286" s="151">
        <f>IF(ISBLANK(Governance_Clauses_by_Source!CN286),0,$G286)</f>
        <v>0</v>
      </c>
    </row>
    <row r="287" spans="1:95">
      <c r="A287" s="2"/>
      <c r="B287" s="2"/>
      <c r="C287" s="2"/>
      <c r="D287" s="2"/>
      <c r="E287" s="2">
        <f t="shared" si="32"/>
        <v>0</v>
      </c>
      <c r="F287" s="2"/>
      <c r="G287" s="2"/>
      <c r="H287" s="165" t="s">
        <v>367</v>
      </c>
      <c r="I287" s="120">
        <f>IF(ISBLANK(Governance_Clauses_by_Source!F287),0,$G287)</f>
        <v>0</v>
      </c>
      <c r="J287" s="134">
        <f>IF(ISBLANK(Governance_Clauses_by_Source!G287),0,$G287)</f>
        <v>0</v>
      </c>
      <c r="K287" s="134">
        <f>IF(ISBLANK(Governance_Clauses_by_Source!H287),0,$G287)</f>
        <v>0</v>
      </c>
      <c r="L287" s="134">
        <f>IF(ISBLANK(Governance_Clauses_by_Source!I287),0,$G287)</f>
        <v>0</v>
      </c>
      <c r="M287" s="134">
        <f>IF(ISBLANK(Governance_Clauses_by_Source!J287),0,$G287)</f>
        <v>0</v>
      </c>
      <c r="N287" s="134">
        <f>IF(ISBLANK(Governance_Clauses_by_Source!K287),0,$G287)</f>
        <v>0</v>
      </c>
      <c r="O287" s="134">
        <f>IF(ISBLANK(Governance_Clauses_by_Source!L287),0,$G287)</f>
        <v>0</v>
      </c>
      <c r="P287" s="134">
        <f>IF(ISBLANK(Governance_Clauses_by_Source!M287),0,$G287)</f>
        <v>0</v>
      </c>
      <c r="Q287" s="134">
        <f>IF(ISBLANK(Governance_Clauses_by_Source!N287),0,$G287)</f>
        <v>0</v>
      </c>
      <c r="R287" s="134">
        <f>IF(ISBLANK(Governance_Clauses_by_Source!O287),0,$G287)</f>
        <v>0</v>
      </c>
      <c r="S287" s="134">
        <f>IF(ISBLANK(Governance_Clauses_by_Source!P287),0,$G287)</f>
        <v>0</v>
      </c>
      <c r="T287" s="134">
        <f>IF(ISBLANK(Governance_Clauses_by_Source!Q287),0,$G287)</f>
        <v>0</v>
      </c>
      <c r="U287" s="134">
        <f>IF(ISBLANK(Governance_Clauses_by_Source!R287),0,$G287)</f>
        <v>0</v>
      </c>
      <c r="V287" s="134">
        <f>IF(ISBLANK(Governance_Clauses_by_Source!S287),0,$G287)</f>
        <v>0</v>
      </c>
      <c r="W287" s="134">
        <f>IF(ISBLANK(Governance_Clauses_by_Source!T287),0,$G287)</f>
        <v>0</v>
      </c>
      <c r="X287" s="134">
        <f>IF(ISBLANK(Governance_Clauses_by_Source!U287),0,$G287)</f>
        <v>0</v>
      </c>
      <c r="Y287" s="134">
        <f>IF(ISBLANK(Governance_Clauses_by_Source!V287),0,$G287)</f>
        <v>0</v>
      </c>
      <c r="Z287" s="134">
        <f>IF(ISBLANK(Governance_Clauses_by_Source!W287),0,$G287)</f>
        <v>0</v>
      </c>
      <c r="AA287" s="134">
        <f>IF(ISBLANK(Governance_Clauses_by_Source!X287),0,$G287)</f>
        <v>0</v>
      </c>
      <c r="AB287" s="134">
        <f>IF(ISBLANK(Governance_Clauses_by_Source!Y287),0,$G287)</f>
        <v>0</v>
      </c>
      <c r="AC287" s="134">
        <f>IF(ISBLANK(Governance_Clauses_by_Source!Z287),0,$G287)</f>
        <v>0</v>
      </c>
      <c r="AD287" s="134">
        <f>IF(ISBLANK(Governance_Clauses_by_Source!AA287),0,$G287)</f>
        <v>0</v>
      </c>
      <c r="AE287" s="134">
        <f>IF(ISBLANK(Governance_Clauses_by_Source!AB287),0,$G287)</f>
        <v>0</v>
      </c>
      <c r="AF287" s="134">
        <f>IF(ISBLANK(Governance_Clauses_by_Source!AC287),0,$G287)</f>
        <v>0</v>
      </c>
      <c r="AG287" s="134">
        <f>IF(ISBLANK(Governance_Clauses_by_Source!AD287),0,$G287)</f>
        <v>0</v>
      </c>
      <c r="AH287" s="134">
        <f>IF(ISBLANK(Governance_Clauses_by_Source!AE287),0,$G287)</f>
        <v>0</v>
      </c>
      <c r="AI287" s="134">
        <f>IF(ISBLANK(Governance_Clauses_by_Source!AF287),0,$G287)</f>
        <v>0</v>
      </c>
      <c r="AJ287" s="134">
        <f>IF(ISBLANK(Governance_Clauses_by_Source!AG287),0,$G287)</f>
        <v>0</v>
      </c>
      <c r="AK287" s="134">
        <f>IF(ISBLANK(Governance_Clauses_by_Source!AH287),0,$G287)</f>
        <v>0</v>
      </c>
      <c r="AL287" s="134">
        <f>IF(ISBLANK(Governance_Clauses_by_Source!AI287),0,$G287)</f>
        <v>0</v>
      </c>
      <c r="AM287" s="134">
        <f>IF(ISBLANK(Governance_Clauses_by_Source!AJ287),0,$G287)</f>
        <v>0</v>
      </c>
      <c r="AN287" s="134">
        <f>IF(ISBLANK(Governance_Clauses_by_Source!AK287),0,$G287)</f>
        <v>0</v>
      </c>
      <c r="AO287" s="134">
        <f>IF(ISBLANK(Governance_Clauses_by_Source!AL287),0,$G287)</f>
        <v>0</v>
      </c>
      <c r="AP287" s="134">
        <f>IF(ISBLANK(Governance_Clauses_by_Source!AM287),0,$G287)</f>
        <v>0</v>
      </c>
      <c r="AQ287" s="134">
        <f>IF(ISBLANK(Governance_Clauses_by_Source!AN287),0,$G287)</f>
        <v>0</v>
      </c>
      <c r="AR287" s="134">
        <f>IF(ISBLANK(Governance_Clauses_by_Source!AO287),0,$G287)</f>
        <v>0</v>
      </c>
      <c r="AS287" s="134">
        <f>IF(ISBLANK(Governance_Clauses_by_Source!AP287),0,$G287)</f>
        <v>0</v>
      </c>
      <c r="AT287" s="134">
        <f>IF(ISBLANK(Governance_Clauses_by_Source!AQ287),0,$G287)</f>
        <v>0</v>
      </c>
      <c r="AU287" s="134">
        <f>IF(ISBLANK(Governance_Clauses_by_Source!AR287),0,$G287)</f>
        <v>0</v>
      </c>
      <c r="AV287" s="134">
        <f>IF(ISBLANK(Governance_Clauses_by_Source!AS287),0,$G287)</f>
        <v>0</v>
      </c>
      <c r="AW287" s="134">
        <f>IF(ISBLANK(Governance_Clauses_by_Source!AT287),0,$G287)</f>
        <v>0</v>
      </c>
      <c r="AX287" s="134">
        <f>IF(ISBLANK(Governance_Clauses_by_Source!AU287),0,$G287)</f>
        <v>0</v>
      </c>
      <c r="AY287" s="134">
        <f>IF(ISBLANK(Governance_Clauses_by_Source!AV287),0,$G287)</f>
        <v>0</v>
      </c>
      <c r="AZ287" s="134">
        <f>IF(ISBLANK(Governance_Clauses_by_Source!AW287),0,$G287)</f>
        <v>0</v>
      </c>
      <c r="BA287" s="134">
        <f>IF(ISBLANK(Governance_Clauses_by_Source!AX287),0,$G287)</f>
        <v>0</v>
      </c>
      <c r="BB287" s="134">
        <f>IF(ISBLANK(Governance_Clauses_by_Source!AY287),0,$G287)</f>
        <v>0</v>
      </c>
      <c r="BC287" s="134">
        <f>IF(ISBLANK(Governance_Clauses_by_Source!AZ287),0,$G287)</f>
        <v>0</v>
      </c>
      <c r="BD287" s="134">
        <f>IF(ISBLANK(Governance_Clauses_by_Source!BA287),0,$G287)</f>
        <v>0</v>
      </c>
      <c r="BE287" s="134">
        <f>IF(ISBLANK(Governance_Clauses_by_Source!BB287),0,$G287)</f>
        <v>0</v>
      </c>
      <c r="BF287" s="134">
        <f>IF(ISBLANK(Governance_Clauses_by_Source!BC287),0,$G287)</f>
        <v>0</v>
      </c>
      <c r="BG287" s="134">
        <f>IF(ISBLANK(Governance_Clauses_by_Source!BD287),0,$G287)</f>
        <v>0</v>
      </c>
      <c r="BH287" s="134">
        <f>IF(ISBLANK(Governance_Clauses_by_Source!BE287),0,$G287)</f>
        <v>0</v>
      </c>
      <c r="BI287" s="134">
        <f>IF(ISBLANK(Governance_Clauses_by_Source!BF287),0,$G287)</f>
        <v>0</v>
      </c>
      <c r="BJ287" s="134">
        <f>IF(ISBLANK(Governance_Clauses_by_Source!BG287),0,$G287)</f>
        <v>0</v>
      </c>
      <c r="BK287" s="134">
        <f>IF(ISBLANK(Governance_Clauses_by_Source!BH287),0,$G287)</f>
        <v>0</v>
      </c>
      <c r="BL287" s="134">
        <f>IF(ISBLANK(Governance_Clauses_by_Source!BI287),0,$G287)</f>
        <v>0</v>
      </c>
      <c r="BM287" s="134">
        <f>IF(ISBLANK(Governance_Clauses_by_Source!BJ287),0,$G287)</f>
        <v>0</v>
      </c>
      <c r="BN287" s="134">
        <f>IF(ISBLANK(Governance_Clauses_by_Source!BK287),0,$G287)</f>
        <v>0</v>
      </c>
      <c r="BO287" s="134">
        <f>IF(ISBLANK(Governance_Clauses_by_Source!BL287),0,$G287)</f>
        <v>0</v>
      </c>
      <c r="BP287" s="134">
        <f>IF(ISBLANK(Governance_Clauses_by_Source!BM287),0,$G287)</f>
        <v>0</v>
      </c>
      <c r="BQ287" s="134">
        <f>IF(ISBLANK(Governance_Clauses_by_Source!BN287),0,$G287)</f>
        <v>0</v>
      </c>
      <c r="BR287" s="134">
        <f>IF(ISBLANK(Governance_Clauses_by_Source!BO287),0,$G287)</f>
        <v>0</v>
      </c>
      <c r="BS287" s="134">
        <f>IF(ISBLANK(Governance_Clauses_by_Source!BP287),0,$G287)</f>
        <v>0</v>
      </c>
      <c r="BT287" s="134">
        <f>IF(ISBLANK(Governance_Clauses_by_Source!BQ287),0,$G287)</f>
        <v>0</v>
      </c>
      <c r="BU287" s="134">
        <f>IF(ISBLANK(Governance_Clauses_by_Source!BR287),0,$G287)</f>
        <v>0</v>
      </c>
      <c r="BV287" s="134">
        <f>IF(ISBLANK(Governance_Clauses_by_Source!BS287),0,$G287)</f>
        <v>0</v>
      </c>
      <c r="BW287" s="134">
        <f>IF(ISBLANK(Governance_Clauses_by_Source!BT287),0,$G287)</f>
        <v>0</v>
      </c>
      <c r="BX287" s="134">
        <f>IF(ISBLANK(Governance_Clauses_by_Source!BU287),0,$G287)</f>
        <v>0</v>
      </c>
      <c r="BY287" s="134">
        <f>IF(ISBLANK(Governance_Clauses_by_Source!BV287),0,$G287)</f>
        <v>0</v>
      </c>
      <c r="BZ287" s="134">
        <f>IF(ISBLANK(Governance_Clauses_by_Source!BW287),0,$G287)</f>
        <v>0</v>
      </c>
      <c r="CA287" s="134">
        <f>IF(ISBLANK(Governance_Clauses_by_Source!BX287),0,$G287)</f>
        <v>0</v>
      </c>
      <c r="CB287" s="134">
        <f>IF(ISBLANK(Governance_Clauses_by_Source!BY287),0,$G287)</f>
        <v>0</v>
      </c>
      <c r="CC287" s="134">
        <f>IF(ISBLANK(Governance_Clauses_by_Source!BZ287),0,$G287)</f>
        <v>0</v>
      </c>
      <c r="CD287" s="134">
        <f>IF(ISBLANK(Governance_Clauses_by_Source!CA287),0,$G287)</f>
        <v>0</v>
      </c>
      <c r="CE287" s="134">
        <f>IF(ISBLANK(Governance_Clauses_by_Source!CB287),0,$G287)</f>
        <v>0</v>
      </c>
      <c r="CF287" s="134">
        <f>IF(ISBLANK(Governance_Clauses_by_Source!CC287),0,$G287)</f>
        <v>0</v>
      </c>
      <c r="CG287" s="134">
        <f>IF(ISBLANK(Governance_Clauses_by_Source!CD287),0,$G287)</f>
        <v>0</v>
      </c>
      <c r="CH287" s="134">
        <f>IF(ISBLANK(Governance_Clauses_by_Source!CE287),0,$G287)</f>
        <v>0</v>
      </c>
      <c r="CI287" s="134">
        <f>IF(ISBLANK(Governance_Clauses_by_Source!CF287),0,$G287)</f>
        <v>0</v>
      </c>
      <c r="CJ287" s="134">
        <f>IF(ISBLANK(Governance_Clauses_by_Source!CG287),0,$G287)</f>
        <v>0</v>
      </c>
      <c r="CK287" s="134">
        <f>IF(ISBLANK(Governance_Clauses_by_Source!CH287),0,$G287)</f>
        <v>0</v>
      </c>
      <c r="CL287" s="134">
        <f>IF(ISBLANK(Governance_Clauses_by_Source!CI287),0,$G287)</f>
        <v>0</v>
      </c>
      <c r="CM287" s="134">
        <f>IF(ISBLANK(Governance_Clauses_by_Source!CJ287),0,$G287)</f>
        <v>0</v>
      </c>
      <c r="CN287" s="134">
        <f>IF(ISBLANK(Governance_Clauses_by_Source!CK287),0,$G287)</f>
        <v>0</v>
      </c>
      <c r="CO287" s="134">
        <f>IF(ISBLANK(Governance_Clauses_by_Source!CL287),0,$G287)</f>
        <v>0</v>
      </c>
      <c r="CP287" s="134">
        <f>IF(ISBLANK(Governance_Clauses_by_Source!CM287),0,$G287)</f>
        <v>0</v>
      </c>
      <c r="CQ287" s="151">
        <f>IF(ISBLANK(Governance_Clauses_by_Source!CN287),0,$G287)</f>
        <v>0</v>
      </c>
    </row>
    <row r="288" spans="1:95">
      <c r="A288" s="2"/>
      <c r="B288" s="2"/>
      <c r="C288" s="2"/>
      <c r="D288" s="2"/>
      <c r="E288" s="2">
        <f t="shared" si="32"/>
        <v>0</v>
      </c>
      <c r="F288" s="2"/>
      <c r="G288" s="2"/>
      <c r="H288" s="165" t="s">
        <v>367</v>
      </c>
      <c r="I288" s="120">
        <f>IF(ISBLANK(Governance_Clauses_by_Source!F288),0,$G288)</f>
        <v>0</v>
      </c>
      <c r="J288" s="134">
        <f>IF(ISBLANK(Governance_Clauses_by_Source!G288),0,$G288)</f>
        <v>0</v>
      </c>
      <c r="K288" s="134">
        <f>IF(ISBLANK(Governance_Clauses_by_Source!H288),0,$G288)</f>
        <v>0</v>
      </c>
      <c r="L288" s="134">
        <f>IF(ISBLANK(Governance_Clauses_by_Source!I288),0,$G288)</f>
        <v>0</v>
      </c>
      <c r="M288" s="134">
        <f>IF(ISBLANK(Governance_Clauses_by_Source!J288),0,$G288)</f>
        <v>0</v>
      </c>
      <c r="N288" s="134">
        <f>IF(ISBLANK(Governance_Clauses_by_Source!K288),0,$G288)</f>
        <v>0</v>
      </c>
      <c r="O288" s="134">
        <f>IF(ISBLANK(Governance_Clauses_by_Source!L288),0,$G288)</f>
        <v>0</v>
      </c>
      <c r="P288" s="134">
        <f>IF(ISBLANK(Governance_Clauses_by_Source!M288),0,$G288)</f>
        <v>0</v>
      </c>
      <c r="Q288" s="134">
        <f>IF(ISBLANK(Governance_Clauses_by_Source!N288),0,$G288)</f>
        <v>0</v>
      </c>
      <c r="R288" s="134">
        <f>IF(ISBLANK(Governance_Clauses_by_Source!O288),0,$G288)</f>
        <v>0</v>
      </c>
      <c r="S288" s="134">
        <f>IF(ISBLANK(Governance_Clauses_by_Source!P288),0,$G288)</f>
        <v>0</v>
      </c>
      <c r="T288" s="134">
        <f>IF(ISBLANK(Governance_Clauses_by_Source!Q288),0,$G288)</f>
        <v>0</v>
      </c>
      <c r="U288" s="134">
        <f>IF(ISBLANK(Governance_Clauses_by_Source!R288),0,$G288)</f>
        <v>0</v>
      </c>
      <c r="V288" s="134">
        <f>IF(ISBLANK(Governance_Clauses_by_Source!S288),0,$G288)</f>
        <v>0</v>
      </c>
      <c r="W288" s="134">
        <f>IF(ISBLANK(Governance_Clauses_by_Source!T288),0,$G288)</f>
        <v>0</v>
      </c>
      <c r="X288" s="134">
        <f>IF(ISBLANK(Governance_Clauses_by_Source!U288),0,$G288)</f>
        <v>0</v>
      </c>
      <c r="Y288" s="134">
        <f>IF(ISBLANK(Governance_Clauses_by_Source!V288),0,$G288)</f>
        <v>0</v>
      </c>
      <c r="Z288" s="134">
        <f>IF(ISBLANK(Governance_Clauses_by_Source!W288),0,$G288)</f>
        <v>0</v>
      </c>
      <c r="AA288" s="134">
        <f>IF(ISBLANK(Governance_Clauses_by_Source!X288),0,$G288)</f>
        <v>0</v>
      </c>
      <c r="AB288" s="134">
        <f>IF(ISBLANK(Governance_Clauses_by_Source!Y288),0,$G288)</f>
        <v>0</v>
      </c>
      <c r="AC288" s="134">
        <f>IF(ISBLANK(Governance_Clauses_by_Source!Z288),0,$G288)</f>
        <v>0</v>
      </c>
      <c r="AD288" s="134">
        <f>IF(ISBLANK(Governance_Clauses_by_Source!AA288),0,$G288)</f>
        <v>0</v>
      </c>
      <c r="AE288" s="134">
        <f>IF(ISBLANK(Governance_Clauses_by_Source!AB288),0,$G288)</f>
        <v>0</v>
      </c>
      <c r="AF288" s="134">
        <f>IF(ISBLANK(Governance_Clauses_by_Source!AC288),0,$G288)</f>
        <v>0</v>
      </c>
      <c r="AG288" s="134">
        <f>IF(ISBLANK(Governance_Clauses_by_Source!AD288),0,$G288)</f>
        <v>0</v>
      </c>
      <c r="AH288" s="134">
        <f>IF(ISBLANK(Governance_Clauses_by_Source!AE288),0,$G288)</f>
        <v>0</v>
      </c>
      <c r="AI288" s="134">
        <f>IF(ISBLANK(Governance_Clauses_by_Source!AF288),0,$G288)</f>
        <v>0</v>
      </c>
      <c r="AJ288" s="134">
        <f>IF(ISBLANK(Governance_Clauses_by_Source!AG288),0,$G288)</f>
        <v>0</v>
      </c>
      <c r="AK288" s="134">
        <f>IF(ISBLANK(Governance_Clauses_by_Source!AH288),0,$G288)</f>
        <v>0</v>
      </c>
      <c r="AL288" s="134">
        <f>IF(ISBLANK(Governance_Clauses_by_Source!AI288),0,$G288)</f>
        <v>0</v>
      </c>
      <c r="AM288" s="134">
        <f>IF(ISBLANK(Governance_Clauses_by_Source!AJ288),0,$G288)</f>
        <v>0</v>
      </c>
      <c r="AN288" s="134">
        <f>IF(ISBLANK(Governance_Clauses_by_Source!AK288),0,$G288)</f>
        <v>0</v>
      </c>
      <c r="AO288" s="134">
        <f>IF(ISBLANK(Governance_Clauses_by_Source!AL288),0,$G288)</f>
        <v>0</v>
      </c>
      <c r="AP288" s="134">
        <f>IF(ISBLANK(Governance_Clauses_by_Source!AM288),0,$G288)</f>
        <v>0</v>
      </c>
      <c r="AQ288" s="134">
        <f>IF(ISBLANK(Governance_Clauses_by_Source!AN288),0,$G288)</f>
        <v>0</v>
      </c>
      <c r="AR288" s="134">
        <f>IF(ISBLANK(Governance_Clauses_by_Source!AO288),0,$G288)</f>
        <v>0</v>
      </c>
      <c r="AS288" s="134">
        <f>IF(ISBLANK(Governance_Clauses_by_Source!AP288),0,$G288)</f>
        <v>0</v>
      </c>
      <c r="AT288" s="134">
        <f>IF(ISBLANK(Governance_Clauses_by_Source!AQ288),0,$G288)</f>
        <v>0</v>
      </c>
      <c r="AU288" s="134">
        <f>IF(ISBLANK(Governance_Clauses_by_Source!AR288),0,$G288)</f>
        <v>0</v>
      </c>
      <c r="AV288" s="134">
        <f>IF(ISBLANK(Governance_Clauses_by_Source!AS288),0,$G288)</f>
        <v>0</v>
      </c>
      <c r="AW288" s="134">
        <f>IF(ISBLANK(Governance_Clauses_by_Source!AT288),0,$G288)</f>
        <v>0</v>
      </c>
      <c r="AX288" s="134">
        <f>IF(ISBLANK(Governance_Clauses_by_Source!AU288),0,$G288)</f>
        <v>0</v>
      </c>
      <c r="AY288" s="134">
        <f>IF(ISBLANK(Governance_Clauses_by_Source!AV288),0,$G288)</f>
        <v>0</v>
      </c>
      <c r="AZ288" s="134">
        <f>IF(ISBLANK(Governance_Clauses_by_Source!AW288),0,$G288)</f>
        <v>0</v>
      </c>
      <c r="BA288" s="134">
        <f>IF(ISBLANK(Governance_Clauses_by_Source!AX288),0,$G288)</f>
        <v>0</v>
      </c>
      <c r="BB288" s="134">
        <f>IF(ISBLANK(Governance_Clauses_by_Source!AY288),0,$G288)</f>
        <v>0</v>
      </c>
      <c r="BC288" s="134">
        <f>IF(ISBLANK(Governance_Clauses_by_Source!AZ288),0,$G288)</f>
        <v>0</v>
      </c>
      <c r="BD288" s="134">
        <f>IF(ISBLANK(Governance_Clauses_by_Source!BA288),0,$G288)</f>
        <v>0</v>
      </c>
      <c r="BE288" s="134">
        <f>IF(ISBLANK(Governance_Clauses_by_Source!BB288),0,$G288)</f>
        <v>0</v>
      </c>
      <c r="BF288" s="134">
        <f>IF(ISBLANK(Governance_Clauses_by_Source!BC288),0,$G288)</f>
        <v>0</v>
      </c>
      <c r="BG288" s="134">
        <f>IF(ISBLANK(Governance_Clauses_by_Source!BD288),0,$G288)</f>
        <v>0</v>
      </c>
      <c r="BH288" s="134">
        <f>IF(ISBLANK(Governance_Clauses_by_Source!BE288),0,$G288)</f>
        <v>0</v>
      </c>
      <c r="BI288" s="134">
        <f>IF(ISBLANK(Governance_Clauses_by_Source!BF288),0,$G288)</f>
        <v>0</v>
      </c>
      <c r="BJ288" s="134">
        <f>IF(ISBLANK(Governance_Clauses_by_Source!BG288),0,$G288)</f>
        <v>0</v>
      </c>
      <c r="BK288" s="134">
        <f>IF(ISBLANK(Governance_Clauses_by_Source!BH288),0,$G288)</f>
        <v>0</v>
      </c>
      <c r="BL288" s="134">
        <f>IF(ISBLANK(Governance_Clauses_by_Source!BI288),0,$G288)</f>
        <v>0</v>
      </c>
      <c r="BM288" s="134">
        <f>IF(ISBLANK(Governance_Clauses_by_Source!BJ288),0,$G288)</f>
        <v>0</v>
      </c>
      <c r="BN288" s="134">
        <f>IF(ISBLANK(Governance_Clauses_by_Source!BK288),0,$G288)</f>
        <v>0</v>
      </c>
      <c r="BO288" s="134">
        <f>IF(ISBLANK(Governance_Clauses_by_Source!BL288),0,$G288)</f>
        <v>0</v>
      </c>
      <c r="BP288" s="134">
        <f>IF(ISBLANK(Governance_Clauses_by_Source!BM288),0,$G288)</f>
        <v>0</v>
      </c>
      <c r="BQ288" s="134">
        <f>IF(ISBLANK(Governance_Clauses_by_Source!BN288),0,$G288)</f>
        <v>0</v>
      </c>
      <c r="BR288" s="134">
        <f>IF(ISBLANK(Governance_Clauses_by_Source!BO288),0,$G288)</f>
        <v>0</v>
      </c>
      <c r="BS288" s="134">
        <f>IF(ISBLANK(Governance_Clauses_by_Source!BP288),0,$G288)</f>
        <v>0</v>
      </c>
      <c r="BT288" s="134">
        <f>IF(ISBLANK(Governance_Clauses_by_Source!BQ288),0,$G288)</f>
        <v>0</v>
      </c>
      <c r="BU288" s="134">
        <f>IF(ISBLANK(Governance_Clauses_by_Source!BR288),0,$G288)</f>
        <v>0</v>
      </c>
      <c r="BV288" s="134">
        <f>IF(ISBLANK(Governance_Clauses_by_Source!BS288),0,$G288)</f>
        <v>0</v>
      </c>
      <c r="BW288" s="134">
        <f>IF(ISBLANK(Governance_Clauses_by_Source!BT288),0,$G288)</f>
        <v>0</v>
      </c>
      <c r="BX288" s="134">
        <f>IF(ISBLANK(Governance_Clauses_by_Source!BU288),0,$G288)</f>
        <v>0</v>
      </c>
      <c r="BY288" s="134">
        <f>IF(ISBLANK(Governance_Clauses_by_Source!BV288),0,$G288)</f>
        <v>0</v>
      </c>
      <c r="BZ288" s="134">
        <f>IF(ISBLANK(Governance_Clauses_by_Source!BW288),0,$G288)</f>
        <v>0</v>
      </c>
      <c r="CA288" s="134">
        <f>IF(ISBLANK(Governance_Clauses_by_Source!BX288),0,$G288)</f>
        <v>0</v>
      </c>
      <c r="CB288" s="134">
        <f>IF(ISBLANK(Governance_Clauses_by_Source!BY288),0,$G288)</f>
        <v>0</v>
      </c>
      <c r="CC288" s="134">
        <f>IF(ISBLANK(Governance_Clauses_by_Source!BZ288),0,$G288)</f>
        <v>0</v>
      </c>
      <c r="CD288" s="134">
        <f>IF(ISBLANK(Governance_Clauses_by_Source!CA288),0,$G288)</f>
        <v>0</v>
      </c>
      <c r="CE288" s="134">
        <f>IF(ISBLANK(Governance_Clauses_by_Source!CB288),0,$G288)</f>
        <v>0</v>
      </c>
      <c r="CF288" s="134">
        <f>IF(ISBLANK(Governance_Clauses_by_Source!CC288),0,$G288)</f>
        <v>0</v>
      </c>
      <c r="CG288" s="134">
        <f>IF(ISBLANK(Governance_Clauses_by_Source!CD288),0,$G288)</f>
        <v>0</v>
      </c>
      <c r="CH288" s="134">
        <f>IF(ISBLANK(Governance_Clauses_by_Source!CE288),0,$G288)</f>
        <v>0</v>
      </c>
      <c r="CI288" s="134">
        <f>IF(ISBLANK(Governance_Clauses_by_Source!CF288),0,$G288)</f>
        <v>0</v>
      </c>
      <c r="CJ288" s="134">
        <f>IF(ISBLANK(Governance_Clauses_by_Source!CG288),0,$G288)</f>
        <v>0</v>
      </c>
      <c r="CK288" s="134">
        <f>IF(ISBLANK(Governance_Clauses_by_Source!CH288),0,$G288)</f>
        <v>0</v>
      </c>
      <c r="CL288" s="134">
        <f>IF(ISBLANK(Governance_Clauses_by_Source!CI288),0,$G288)</f>
        <v>0</v>
      </c>
      <c r="CM288" s="134">
        <f>IF(ISBLANK(Governance_Clauses_by_Source!CJ288),0,$G288)</f>
        <v>0</v>
      </c>
      <c r="CN288" s="134">
        <f>IF(ISBLANK(Governance_Clauses_by_Source!CK288),0,$G288)</f>
        <v>0</v>
      </c>
      <c r="CO288" s="134">
        <f>IF(ISBLANK(Governance_Clauses_by_Source!CL288),0,$G288)</f>
        <v>0</v>
      </c>
      <c r="CP288" s="134">
        <f>IF(ISBLANK(Governance_Clauses_by_Source!CM288),0,$G288)</f>
        <v>0</v>
      </c>
      <c r="CQ288" s="151">
        <f>IF(ISBLANK(Governance_Clauses_by_Source!CN288),0,$G288)</f>
        <v>0</v>
      </c>
    </row>
    <row r="289" spans="1:95">
      <c r="A289" s="2"/>
      <c r="B289" s="2"/>
      <c r="C289" s="2"/>
      <c r="D289" s="2"/>
      <c r="E289" s="2">
        <f t="shared" si="32"/>
        <v>0</v>
      </c>
      <c r="F289" s="2"/>
      <c r="G289" s="2"/>
      <c r="H289" s="165" t="s">
        <v>367</v>
      </c>
      <c r="I289" s="120">
        <f>IF(ISBLANK(Governance_Clauses_by_Source!F289),0,$G289)</f>
        <v>0</v>
      </c>
      <c r="J289" s="134">
        <f>IF(ISBLANK(Governance_Clauses_by_Source!G289),0,$G289)</f>
        <v>0</v>
      </c>
      <c r="K289" s="134">
        <f>IF(ISBLANK(Governance_Clauses_by_Source!H289),0,$G289)</f>
        <v>0</v>
      </c>
      <c r="L289" s="134">
        <f>IF(ISBLANK(Governance_Clauses_by_Source!I289),0,$G289)</f>
        <v>0</v>
      </c>
      <c r="M289" s="134">
        <f>IF(ISBLANK(Governance_Clauses_by_Source!J289),0,$G289)</f>
        <v>0</v>
      </c>
      <c r="N289" s="134">
        <f>IF(ISBLANK(Governance_Clauses_by_Source!K289),0,$G289)</f>
        <v>0</v>
      </c>
      <c r="O289" s="134">
        <f>IF(ISBLANK(Governance_Clauses_by_Source!L289),0,$G289)</f>
        <v>0</v>
      </c>
      <c r="P289" s="134">
        <f>IF(ISBLANK(Governance_Clauses_by_Source!M289),0,$G289)</f>
        <v>0</v>
      </c>
      <c r="Q289" s="134">
        <f>IF(ISBLANK(Governance_Clauses_by_Source!N289),0,$G289)</f>
        <v>0</v>
      </c>
      <c r="R289" s="134">
        <f>IF(ISBLANK(Governance_Clauses_by_Source!O289),0,$G289)</f>
        <v>0</v>
      </c>
      <c r="S289" s="134">
        <f>IF(ISBLANK(Governance_Clauses_by_Source!P289),0,$G289)</f>
        <v>0</v>
      </c>
      <c r="T289" s="134">
        <f>IF(ISBLANK(Governance_Clauses_by_Source!Q289),0,$G289)</f>
        <v>0</v>
      </c>
      <c r="U289" s="134">
        <f>IF(ISBLANK(Governance_Clauses_by_Source!R289),0,$G289)</f>
        <v>0</v>
      </c>
      <c r="V289" s="134">
        <f>IF(ISBLANK(Governance_Clauses_by_Source!S289),0,$G289)</f>
        <v>0</v>
      </c>
      <c r="W289" s="134">
        <f>IF(ISBLANK(Governance_Clauses_by_Source!T289),0,$G289)</f>
        <v>0</v>
      </c>
      <c r="X289" s="134">
        <f>IF(ISBLANK(Governance_Clauses_by_Source!U289),0,$G289)</f>
        <v>0</v>
      </c>
      <c r="Y289" s="134">
        <f>IF(ISBLANK(Governance_Clauses_by_Source!V289),0,$G289)</f>
        <v>0</v>
      </c>
      <c r="Z289" s="134">
        <f>IF(ISBLANK(Governance_Clauses_by_Source!W289),0,$G289)</f>
        <v>0</v>
      </c>
      <c r="AA289" s="134">
        <f>IF(ISBLANK(Governance_Clauses_by_Source!X289),0,$G289)</f>
        <v>0</v>
      </c>
      <c r="AB289" s="134">
        <f>IF(ISBLANK(Governance_Clauses_by_Source!Y289),0,$G289)</f>
        <v>0</v>
      </c>
      <c r="AC289" s="134">
        <f>IF(ISBLANK(Governance_Clauses_by_Source!Z289),0,$G289)</f>
        <v>0</v>
      </c>
      <c r="AD289" s="134">
        <f>IF(ISBLANK(Governance_Clauses_by_Source!AA289),0,$G289)</f>
        <v>0</v>
      </c>
      <c r="AE289" s="134">
        <f>IF(ISBLANK(Governance_Clauses_by_Source!AB289),0,$G289)</f>
        <v>0</v>
      </c>
      <c r="AF289" s="134">
        <f>IF(ISBLANK(Governance_Clauses_by_Source!AC289),0,$G289)</f>
        <v>0</v>
      </c>
      <c r="AG289" s="134">
        <f>IF(ISBLANK(Governance_Clauses_by_Source!AD289),0,$G289)</f>
        <v>0</v>
      </c>
      <c r="AH289" s="134">
        <f>IF(ISBLANK(Governance_Clauses_by_Source!AE289),0,$G289)</f>
        <v>0</v>
      </c>
      <c r="AI289" s="134">
        <f>IF(ISBLANK(Governance_Clauses_by_Source!AF289),0,$G289)</f>
        <v>0</v>
      </c>
      <c r="AJ289" s="134">
        <f>IF(ISBLANK(Governance_Clauses_by_Source!AG289),0,$G289)</f>
        <v>0</v>
      </c>
      <c r="AK289" s="134">
        <f>IF(ISBLANK(Governance_Clauses_by_Source!AH289),0,$G289)</f>
        <v>0</v>
      </c>
      <c r="AL289" s="134">
        <f>IF(ISBLANK(Governance_Clauses_by_Source!AI289),0,$G289)</f>
        <v>0</v>
      </c>
      <c r="AM289" s="134">
        <f>IF(ISBLANK(Governance_Clauses_by_Source!AJ289),0,$G289)</f>
        <v>0</v>
      </c>
      <c r="AN289" s="134">
        <f>IF(ISBLANK(Governance_Clauses_by_Source!AK289),0,$G289)</f>
        <v>0</v>
      </c>
      <c r="AO289" s="134">
        <f>IF(ISBLANK(Governance_Clauses_by_Source!AL289),0,$G289)</f>
        <v>0</v>
      </c>
      <c r="AP289" s="134">
        <f>IF(ISBLANK(Governance_Clauses_by_Source!AM289),0,$G289)</f>
        <v>0</v>
      </c>
      <c r="AQ289" s="134">
        <f>IF(ISBLANK(Governance_Clauses_by_Source!AN289),0,$G289)</f>
        <v>0</v>
      </c>
      <c r="AR289" s="134">
        <f>IF(ISBLANK(Governance_Clauses_by_Source!AO289),0,$G289)</f>
        <v>0</v>
      </c>
      <c r="AS289" s="134">
        <f>IF(ISBLANK(Governance_Clauses_by_Source!AP289),0,$G289)</f>
        <v>0</v>
      </c>
      <c r="AT289" s="134">
        <f>IF(ISBLANK(Governance_Clauses_by_Source!AQ289),0,$G289)</f>
        <v>0</v>
      </c>
      <c r="AU289" s="134">
        <f>IF(ISBLANK(Governance_Clauses_by_Source!AR289),0,$G289)</f>
        <v>0</v>
      </c>
      <c r="AV289" s="134">
        <f>IF(ISBLANK(Governance_Clauses_by_Source!AS289),0,$G289)</f>
        <v>0</v>
      </c>
      <c r="AW289" s="134">
        <f>IF(ISBLANK(Governance_Clauses_by_Source!AT289),0,$G289)</f>
        <v>0</v>
      </c>
      <c r="AX289" s="134">
        <f>IF(ISBLANK(Governance_Clauses_by_Source!AU289),0,$G289)</f>
        <v>0</v>
      </c>
      <c r="AY289" s="134">
        <f>IF(ISBLANK(Governance_Clauses_by_Source!AV289),0,$G289)</f>
        <v>0</v>
      </c>
      <c r="AZ289" s="134">
        <f>IF(ISBLANK(Governance_Clauses_by_Source!AW289),0,$G289)</f>
        <v>0</v>
      </c>
      <c r="BA289" s="134">
        <f>IF(ISBLANK(Governance_Clauses_by_Source!AX289),0,$G289)</f>
        <v>0</v>
      </c>
      <c r="BB289" s="134">
        <f>IF(ISBLANK(Governance_Clauses_by_Source!AY289),0,$G289)</f>
        <v>0</v>
      </c>
      <c r="BC289" s="134">
        <f>IF(ISBLANK(Governance_Clauses_by_Source!AZ289),0,$G289)</f>
        <v>0</v>
      </c>
      <c r="BD289" s="134">
        <f>IF(ISBLANK(Governance_Clauses_by_Source!BA289),0,$G289)</f>
        <v>0</v>
      </c>
      <c r="BE289" s="134">
        <f>IF(ISBLANK(Governance_Clauses_by_Source!BB289),0,$G289)</f>
        <v>0</v>
      </c>
      <c r="BF289" s="134">
        <f>IF(ISBLANK(Governance_Clauses_by_Source!BC289),0,$G289)</f>
        <v>0</v>
      </c>
      <c r="BG289" s="134">
        <f>IF(ISBLANK(Governance_Clauses_by_Source!BD289),0,$G289)</f>
        <v>0</v>
      </c>
      <c r="BH289" s="134">
        <f>IF(ISBLANK(Governance_Clauses_by_Source!BE289),0,$G289)</f>
        <v>0</v>
      </c>
      <c r="BI289" s="134">
        <f>IF(ISBLANK(Governance_Clauses_by_Source!BF289),0,$G289)</f>
        <v>0</v>
      </c>
      <c r="BJ289" s="134">
        <f>IF(ISBLANK(Governance_Clauses_by_Source!BG289),0,$G289)</f>
        <v>0</v>
      </c>
      <c r="BK289" s="134">
        <f>IF(ISBLANK(Governance_Clauses_by_Source!BH289),0,$G289)</f>
        <v>0</v>
      </c>
      <c r="BL289" s="134">
        <f>IF(ISBLANK(Governance_Clauses_by_Source!BI289),0,$G289)</f>
        <v>0</v>
      </c>
      <c r="BM289" s="134">
        <f>IF(ISBLANK(Governance_Clauses_by_Source!BJ289),0,$G289)</f>
        <v>0</v>
      </c>
      <c r="BN289" s="134">
        <f>IF(ISBLANK(Governance_Clauses_by_Source!BK289),0,$G289)</f>
        <v>0</v>
      </c>
      <c r="BO289" s="134">
        <f>IF(ISBLANK(Governance_Clauses_by_Source!BL289),0,$G289)</f>
        <v>0</v>
      </c>
      <c r="BP289" s="134">
        <f>IF(ISBLANK(Governance_Clauses_by_Source!BM289),0,$G289)</f>
        <v>0</v>
      </c>
      <c r="BQ289" s="134">
        <f>IF(ISBLANK(Governance_Clauses_by_Source!BN289),0,$G289)</f>
        <v>0</v>
      </c>
      <c r="BR289" s="134">
        <f>IF(ISBLANK(Governance_Clauses_by_Source!BO289),0,$G289)</f>
        <v>0</v>
      </c>
      <c r="BS289" s="134">
        <f>IF(ISBLANK(Governance_Clauses_by_Source!BP289),0,$G289)</f>
        <v>0</v>
      </c>
      <c r="BT289" s="134">
        <f>IF(ISBLANK(Governance_Clauses_by_Source!BQ289),0,$G289)</f>
        <v>0</v>
      </c>
      <c r="BU289" s="134">
        <f>IF(ISBLANK(Governance_Clauses_by_Source!BR289),0,$G289)</f>
        <v>0</v>
      </c>
      <c r="BV289" s="134">
        <f>IF(ISBLANK(Governance_Clauses_by_Source!BS289),0,$G289)</f>
        <v>0</v>
      </c>
      <c r="BW289" s="134">
        <f>IF(ISBLANK(Governance_Clauses_by_Source!BT289),0,$G289)</f>
        <v>0</v>
      </c>
      <c r="BX289" s="134">
        <f>IF(ISBLANK(Governance_Clauses_by_Source!BU289),0,$G289)</f>
        <v>0</v>
      </c>
      <c r="BY289" s="134">
        <f>IF(ISBLANK(Governance_Clauses_by_Source!BV289),0,$G289)</f>
        <v>0</v>
      </c>
      <c r="BZ289" s="134">
        <f>IF(ISBLANK(Governance_Clauses_by_Source!BW289),0,$G289)</f>
        <v>0</v>
      </c>
      <c r="CA289" s="134">
        <f>IF(ISBLANK(Governance_Clauses_by_Source!BX289),0,$G289)</f>
        <v>0</v>
      </c>
      <c r="CB289" s="134">
        <f>IF(ISBLANK(Governance_Clauses_by_Source!BY289),0,$G289)</f>
        <v>0</v>
      </c>
      <c r="CC289" s="134">
        <f>IF(ISBLANK(Governance_Clauses_by_Source!BZ289),0,$G289)</f>
        <v>0</v>
      </c>
      <c r="CD289" s="134">
        <f>IF(ISBLANK(Governance_Clauses_by_Source!CA289),0,$G289)</f>
        <v>0</v>
      </c>
      <c r="CE289" s="134">
        <f>IF(ISBLANK(Governance_Clauses_by_Source!CB289),0,$G289)</f>
        <v>0</v>
      </c>
      <c r="CF289" s="134">
        <f>IF(ISBLANK(Governance_Clauses_by_Source!CC289),0,$G289)</f>
        <v>0</v>
      </c>
      <c r="CG289" s="134">
        <f>IF(ISBLANK(Governance_Clauses_by_Source!CD289),0,$G289)</f>
        <v>0</v>
      </c>
      <c r="CH289" s="134">
        <f>IF(ISBLANK(Governance_Clauses_by_Source!CE289),0,$G289)</f>
        <v>0</v>
      </c>
      <c r="CI289" s="134">
        <f>IF(ISBLANK(Governance_Clauses_by_Source!CF289),0,$G289)</f>
        <v>0</v>
      </c>
      <c r="CJ289" s="134">
        <f>IF(ISBLANK(Governance_Clauses_by_Source!CG289),0,$G289)</f>
        <v>0</v>
      </c>
      <c r="CK289" s="134">
        <f>IF(ISBLANK(Governance_Clauses_by_Source!CH289),0,$G289)</f>
        <v>0</v>
      </c>
      <c r="CL289" s="134">
        <f>IF(ISBLANK(Governance_Clauses_by_Source!CI289),0,$G289)</f>
        <v>0</v>
      </c>
      <c r="CM289" s="134">
        <f>IF(ISBLANK(Governance_Clauses_by_Source!CJ289),0,$G289)</f>
        <v>0</v>
      </c>
      <c r="CN289" s="134">
        <f>IF(ISBLANK(Governance_Clauses_by_Source!CK289),0,$G289)</f>
        <v>0</v>
      </c>
      <c r="CO289" s="134">
        <f>IF(ISBLANK(Governance_Clauses_by_Source!CL289),0,$G289)</f>
        <v>0</v>
      </c>
      <c r="CP289" s="134">
        <f>IF(ISBLANK(Governance_Clauses_by_Source!CM289),0,$G289)</f>
        <v>0</v>
      </c>
      <c r="CQ289" s="151">
        <f>IF(ISBLANK(Governance_Clauses_by_Source!CN289),0,$G289)</f>
        <v>0</v>
      </c>
    </row>
    <row r="290" spans="1:95">
      <c r="A290" s="2"/>
      <c r="B290" s="2"/>
      <c r="C290" s="2"/>
      <c r="D290" s="2"/>
      <c r="E290" s="2">
        <f t="shared" si="32"/>
        <v>0</v>
      </c>
      <c r="F290" s="2"/>
      <c r="G290" s="2"/>
      <c r="H290" s="165" t="s">
        <v>367</v>
      </c>
      <c r="I290" s="120">
        <f>IF(ISBLANK(Governance_Clauses_by_Source!F290),0,$G290)</f>
        <v>0</v>
      </c>
      <c r="J290" s="134">
        <f>IF(ISBLANK(Governance_Clauses_by_Source!G290),0,$G290)</f>
        <v>0</v>
      </c>
      <c r="K290" s="134">
        <f>IF(ISBLANK(Governance_Clauses_by_Source!H290),0,$G290)</f>
        <v>0</v>
      </c>
      <c r="L290" s="134">
        <f>IF(ISBLANK(Governance_Clauses_by_Source!I290),0,$G290)</f>
        <v>0</v>
      </c>
      <c r="M290" s="134">
        <f>IF(ISBLANK(Governance_Clauses_by_Source!J290),0,$G290)</f>
        <v>0</v>
      </c>
      <c r="N290" s="134">
        <f>IF(ISBLANK(Governance_Clauses_by_Source!K290),0,$G290)</f>
        <v>0</v>
      </c>
      <c r="O290" s="134">
        <f>IF(ISBLANK(Governance_Clauses_by_Source!L290),0,$G290)</f>
        <v>0</v>
      </c>
      <c r="P290" s="134">
        <f>IF(ISBLANK(Governance_Clauses_by_Source!M290),0,$G290)</f>
        <v>0</v>
      </c>
      <c r="Q290" s="134">
        <f>IF(ISBLANK(Governance_Clauses_by_Source!N290),0,$G290)</f>
        <v>0</v>
      </c>
      <c r="R290" s="134">
        <f>IF(ISBLANK(Governance_Clauses_by_Source!O290),0,$G290)</f>
        <v>0</v>
      </c>
      <c r="S290" s="134">
        <f>IF(ISBLANK(Governance_Clauses_by_Source!P290),0,$G290)</f>
        <v>0</v>
      </c>
      <c r="T290" s="134">
        <f>IF(ISBLANK(Governance_Clauses_by_Source!Q290),0,$G290)</f>
        <v>0</v>
      </c>
      <c r="U290" s="134">
        <f>IF(ISBLANK(Governance_Clauses_by_Source!R290),0,$G290)</f>
        <v>0</v>
      </c>
      <c r="V290" s="134">
        <f>IF(ISBLANK(Governance_Clauses_by_Source!S290),0,$G290)</f>
        <v>0</v>
      </c>
      <c r="W290" s="134">
        <f>IF(ISBLANK(Governance_Clauses_by_Source!T290),0,$G290)</f>
        <v>0</v>
      </c>
      <c r="X290" s="134">
        <f>IF(ISBLANK(Governance_Clauses_by_Source!U290),0,$G290)</f>
        <v>0</v>
      </c>
      <c r="Y290" s="134">
        <f>IF(ISBLANK(Governance_Clauses_by_Source!V290),0,$G290)</f>
        <v>0</v>
      </c>
      <c r="Z290" s="134">
        <f>IF(ISBLANK(Governance_Clauses_by_Source!W290),0,$G290)</f>
        <v>0</v>
      </c>
      <c r="AA290" s="134">
        <f>IF(ISBLANK(Governance_Clauses_by_Source!X290),0,$G290)</f>
        <v>0</v>
      </c>
      <c r="AB290" s="134">
        <f>IF(ISBLANK(Governance_Clauses_by_Source!Y290),0,$G290)</f>
        <v>0</v>
      </c>
      <c r="AC290" s="134">
        <f>IF(ISBLANK(Governance_Clauses_by_Source!Z290),0,$G290)</f>
        <v>0</v>
      </c>
      <c r="AD290" s="134">
        <f>IF(ISBLANK(Governance_Clauses_by_Source!AA290),0,$G290)</f>
        <v>0</v>
      </c>
      <c r="AE290" s="134">
        <f>IF(ISBLANK(Governance_Clauses_by_Source!AB290),0,$G290)</f>
        <v>0</v>
      </c>
      <c r="AF290" s="134">
        <f>IF(ISBLANK(Governance_Clauses_by_Source!AC290),0,$G290)</f>
        <v>0</v>
      </c>
      <c r="AG290" s="134">
        <f>IF(ISBLANK(Governance_Clauses_by_Source!AD290),0,$G290)</f>
        <v>0</v>
      </c>
      <c r="AH290" s="134">
        <f>IF(ISBLANK(Governance_Clauses_by_Source!AE290),0,$G290)</f>
        <v>0</v>
      </c>
      <c r="AI290" s="134">
        <f>IF(ISBLANK(Governance_Clauses_by_Source!AF290),0,$G290)</f>
        <v>0</v>
      </c>
      <c r="AJ290" s="134">
        <f>IF(ISBLANK(Governance_Clauses_by_Source!AG290),0,$G290)</f>
        <v>0</v>
      </c>
      <c r="AK290" s="134">
        <f>IF(ISBLANK(Governance_Clauses_by_Source!AH290),0,$G290)</f>
        <v>0</v>
      </c>
      <c r="AL290" s="134">
        <f>IF(ISBLANK(Governance_Clauses_by_Source!AI290),0,$G290)</f>
        <v>0</v>
      </c>
      <c r="AM290" s="134">
        <f>IF(ISBLANK(Governance_Clauses_by_Source!AJ290),0,$G290)</f>
        <v>0</v>
      </c>
      <c r="AN290" s="134">
        <f>IF(ISBLANK(Governance_Clauses_by_Source!AK290),0,$G290)</f>
        <v>0</v>
      </c>
      <c r="AO290" s="134">
        <f>IF(ISBLANK(Governance_Clauses_by_Source!AL290),0,$G290)</f>
        <v>0</v>
      </c>
      <c r="AP290" s="134">
        <f>IF(ISBLANK(Governance_Clauses_by_Source!AM290),0,$G290)</f>
        <v>0</v>
      </c>
      <c r="AQ290" s="134">
        <f>IF(ISBLANK(Governance_Clauses_by_Source!AN290),0,$G290)</f>
        <v>0</v>
      </c>
      <c r="AR290" s="134">
        <f>IF(ISBLANK(Governance_Clauses_by_Source!AO290),0,$G290)</f>
        <v>0</v>
      </c>
      <c r="AS290" s="134">
        <f>IF(ISBLANK(Governance_Clauses_by_Source!AP290),0,$G290)</f>
        <v>0</v>
      </c>
      <c r="AT290" s="134">
        <f>IF(ISBLANK(Governance_Clauses_by_Source!AQ290),0,$G290)</f>
        <v>0</v>
      </c>
      <c r="AU290" s="134">
        <f>IF(ISBLANK(Governance_Clauses_by_Source!AR290),0,$G290)</f>
        <v>0</v>
      </c>
      <c r="AV290" s="134">
        <f>IF(ISBLANK(Governance_Clauses_by_Source!AS290),0,$G290)</f>
        <v>0</v>
      </c>
      <c r="AW290" s="134">
        <f>IF(ISBLANK(Governance_Clauses_by_Source!AT290),0,$G290)</f>
        <v>0</v>
      </c>
      <c r="AX290" s="134">
        <f>IF(ISBLANK(Governance_Clauses_by_Source!AU290),0,$G290)</f>
        <v>0</v>
      </c>
      <c r="AY290" s="134">
        <f>IF(ISBLANK(Governance_Clauses_by_Source!AV290),0,$G290)</f>
        <v>0</v>
      </c>
      <c r="AZ290" s="134">
        <f>IF(ISBLANK(Governance_Clauses_by_Source!AW290),0,$G290)</f>
        <v>0</v>
      </c>
      <c r="BA290" s="134">
        <f>IF(ISBLANK(Governance_Clauses_by_Source!AX290),0,$G290)</f>
        <v>0</v>
      </c>
      <c r="BB290" s="134">
        <f>IF(ISBLANK(Governance_Clauses_by_Source!AY290),0,$G290)</f>
        <v>0</v>
      </c>
      <c r="BC290" s="134">
        <f>IF(ISBLANK(Governance_Clauses_by_Source!AZ290),0,$G290)</f>
        <v>0</v>
      </c>
      <c r="BD290" s="134">
        <f>IF(ISBLANK(Governance_Clauses_by_Source!BA290),0,$G290)</f>
        <v>0</v>
      </c>
      <c r="BE290" s="134">
        <f>IF(ISBLANK(Governance_Clauses_by_Source!BB290),0,$G290)</f>
        <v>0</v>
      </c>
      <c r="BF290" s="134">
        <f>IF(ISBLANK(Governance_Clauses_by_Source!BC290),0,$G290)</f>
        <v>0</v>
      </c>
      <c r="BG290" s="134">
        <f>IF(ISBLANK(Governance_Clauses_by_Source!BD290),0,$G290)</f>
        <v>0</v>
      </c>
      <c r="BH290" s="134">
        <f>IF(ISBLANK(Governance_Clauses_by_Source!BE290),0,$G290)</f>
        <v>0</v>
      </c>
      <c r="BI290" s="134">
        <f>IF(ISBLANK(Governance_Clauses_by_Source!BF290),0,$G290)</f>
        <v>0</v>
      </c>
      <c r="BJ290" s="134">
        <f>IF(ISBLANK(Governance_Clauses_by_Source!BG290),0,$G290)</f>
        <v>0</v>
      </c>
      <c r="BK290" s="134">
        <f>IF(ISBLANK(Governance_Clauses_by_Source!BH290),0,$G290)</f>
        <v>0</v>
      </c>
      <c r="BL290" s="134">
        <f>IF(ISBLANK(Governance_Clauses_by_Source!BI290),0,$G290)</f>
        <v>0</v>
      </c>
      <c r="BM290" s="134">
        <f>IF(ISBLANK(Governance_Clauses_by_Source!BJ290),0,$G290)</f>
        <v>0</v>
      </c>
      <c r="BN290" s="134">
        <f>IF(ISBLANK(Governance_Clauses_by_Source!BK290),0,$G290)</f>
        <v>0</v>
      </c>
      <c r="BO290" s="134">
        <f>IF(ISBLANK(Governance_Clauses_by_Source!BL290),0,$G290)</f>
        <v>0</v>
      </c>
      <c r="BP290" s="134">
        <f>IF(ISBLANK(Governance_Clauses_by_Source!BM290),0,$G290)</f>
        <v>0</v>
      </c>
      <c r="BQ290" s="134">
        <f>IF(ISBLANK(Governance_Clauses_by_Source!BN290),0,$G290)</f>
        <v>0</v>
      </c>
      <c r="BR290" s="134">
        <f>IF(ISBLANK(Governance_Clauses_by_Source!BO290),0,$G290)</f>
        <v>0</v>
      </c>
      <c r="BS290" s="134">
        <f>IF(ISBLANK(Governance_Clauses_by_Source!BP290),0,$G290)</f>
        <v>0</v>
      </c>
      <c r="BT290" s="134">
        <f>IF(ISBLANK(Governance_Clauses_by_Source!BQ290),0,$G290)</f>
        <v>0</v>
      </c>
      <c r="BU290" s="134">
        <f>IF(ISBLANK(Governance_Clauses_by_Source!BR290),0,$G290)</f>
        <v>0</v>
      </c>
      <c r="BV290" s="134">
        <f>IF(ISBLANK(Governance_Clauses_by_Source!BS290),0,$G290)</f>
        <v>0</v>
      </c>
      <c r="BW290" s="134">
        <f>IF(ISBLANK(Governance_Clauses_by_Source!BT290),0,$G290)</f>
        <v>0</v>
      </c>
      <c r="BX290" s="134">
        <f>IF(ISBLANK(Governance_Clauses_by_Source!BU290),0,$G290)</f>
        <v>0</v>
      </c>
      <c r="BY290" s="134">
        <f>IF(ISBLANK(Governance_Clauses_by_Source!BV290),0,$G290)</f>
        <v>0</v>
      </c>
      <c r="BZ290" s="134">
        <f>IF(ISBLANK(Governance_Clauses_by_Source!BW290),0,$G290)</f>
        <v>0</v>
      </c>
      <c r="CA290" s="134">
        <f>IF(ISBLANK(Governance_Clauses_by_Source!BX290),0,$G290)</f>
        <v>0</v>
      </c>
      <c r="CB290" s="134">
        <f>IF(ISBLANK(Governance_Clauses_by_Source!BY290),0,$G290)</f>
        <v>0</v>
      </c>
      <c r="CC290" s="134">
        <f>IF(ISBLANK(Governance_Clauses_by_Source!BZ290),0,$G290)</f>
        <v>0</v>
      </c>
      <c r="CD290" s="134">
        <f>IF(ISBLANK(Governance_Clauses_by_Source!CA290),0,$G290)</f>
        <v>0</v>
      </c>
      <c r="CE290" s="134">
        <f>IF(ISBLANK(Governance_Clauses_by_Source!CB290),0,$G290)</f>
        <v>0</v>
      </c>
      <c r="CF290" s="134">
        <f>IF(ISBLANK(Governance_Clauses_by_Source!CC290),0,$G290)</f>
        <v>0</v>
      </c>
      <c r="CG290" s="134">
        <f>IF(ISBLANK(Governance_Clauses_by_Source!CD290),0,$G290)</f>
        <v>0</v>
      </c>
      <c r="CH290" s="134">
        <f>IF(ISBLANK(Governance_Clauses_by_Source!CE290),0,$G290)</f>
        <v>0</v>
      </c>
      <c r="CI290" s="134">
        <f>IF(ISBLANK(Governance_Clauses_by_Source!CF290),0,$G290)</f>
        <v>0</v>
      </c>
      <c r="CJ290" s="134">
        <f>IF(ISBLANK(Governance_Clauses_by_Source!CG290),0,$G290)</f>
        <v>0</v>
      </c>
      <c r="CK290" s="134">
        <f>IF(ISBLANK(Governance_Clauses_by_Source!CH290),0,$G290)</f>
        <v>0</v>
      </c>
      <c r="CL290" s="134">
        <f>IF(ISBLANK(Governance_Clauses_by_Source!CI290),0,$G290)</f>
        <v>0</v>
      </c>
      <c r="CM290" s="134">
        <f>IF(ISBLANK(Governance_Clauses_by_Source!CJ290),0,$G290)</f>
        <v>0</v>
      </c>
      <c r="CN290" s="134">
        <f>IF(ISBLANK(Governance_Clauses_by_Source!CK290),0,$G290)</f>
        <v>0</v>
      </c>
      <c r="CO290" s="134">
        <f>IF(ISBLANK(Governance_Clauses_by_Source!CL290),0,$G290)</f>
        <v>0</v>
      </c>
      <c r="CP290" s="134">
        <f>IF(ISBLANK(Governance_Clauses_by_Source!CM290),0,$G290)</f>
        <v>0</v>
      </c>
      <c r="CQ290" s="151">
        <f>IF(ISBLANK(Governance_Clauses_by_Source!CN290),0,$G290)</f>
        <v>0</v>
      </c>
    </row>
    <row r="291" spans="1:95">
      <c r="A291" s="2"/>
      <c r="B291" s="2"/>
      <c r="C291" s="2"/>
      <c r="D291" s="2"/>
      <c r="E291" s="2">
        <f t="shared" si="32"/>
        <v>0</v>
      </c>
      <c r="F291" s="2"/>
      <c r="G291" s="2"/>
      <c r="H291" s="165" t="s">
        <v>367</v>
      </c>
      <c r="I291" s="120">
        <f>IF(ISBLANK(Governance_Clauses_by_Source!F291),0,$G291)</f>
        <v>0</v>
      </c>
      <c r="J291" s="134">
        <f>IF(ISBLANK(Governance_Clauses_by_Source!G291),0,$G291)</f>
        <v>0</v>
      </c>
      <c r="K291" s="134">
        <f>IF(ISBLANK(Governance_Clauses_by_Source!H291),0,$G291)</f>
        <v>0</v>
      </c>
      <c r="L291" s="134">
        <f>IF(ISBLANK(Governance_Clauses_by_Source!I291),0,$G291)</f>
        <v>0</v>
      </c>
      <c r="M291" s="134">
        <f>IF(ISBLANK(Governance_Clauses_by_Source!J291),0,$G291)</f>
        <v>0</v>
      </c>
      <c r="N291" s="134">
        <f>IF(ISBLANK(Governance_Clauses_by_Source!K291),0,$G291)</f>
        <v>0</v>
      </c>
      <c r="O291" s="134">
        <f>IF(ISBLANK(Governance_Clauses_by_Source!L291),0,$G291)</f>
        <v>0</v>
      </c>
      <c r="P291" s="134">
        <f>IF(ISBLANK(Governance_Clauses_by_Source!M291),0,$G291)</f>
        <v>0</v>
      </c>
      <c r="Q291" s="134">
        <f>IF(ISBLANK(Governance_Clauses_by_Source!N291),0,$G291)</f>
        <v>0</v>
      </c>
      <c r="R291" s="134">
        <f>IF(ISBLANK(Governance_Clauses_by_Source!O291),0,$G291)</f>
        <v>0</v>
      </c>
      <c r="S291" s="134">
        <f>IF(ISBLANK(Governance_Clauses_by_Source!P291),0,$G291)</f>
        <v>0</v>
      </c>
      <c r="T291" s="134">
        <f>IF(ISBLANK(Governance_Clauses_by_Source!Q291),0,$G291)</f>
        <v>0</v>
      </c>
      <c r="U291" s="134">
        <f>IF(ISBLANK(Governance_Clauses_by_Source!R291),0,$G291)</f>
        <v>0</v>
      </c>
      <c r="V291" s="134">
        <f>IF(ISBLANK(Governance_Clauses_by_Source!S291),0,$G291)</f>
        <v>0</v>
      </c>
      <c r="W291" s="134">
        <f>IF(ISBLANK(Governance_Clauses_by_Source!T291),0,$G291)</f>
        <v>0</v>
      </c>
      <c r="X291" s="134">
        <f>IF(ISBLANK(Governance_Clauses_by_Source!U291),0,$G291)</f>
        <v>0</v>
      </c>
      <c r="Y291" s="134">
        <f>IF(ISBLANK(Governance_Clauses_by_Source!V291),0,$G291)</f>
        <v>0</v>
      </c>
      <c r="Z291" s="134">
        <f>IF(ISBLANK(Governance_Clauses_by_Source!W291),0,$G291)</f>
        <v>0</v>
      </c>
      <c r="AA291" s="134">
        <f>IF(ISBLANK(Governance_Clauses_by_Source!X291),0,$G291)</f>
        <v>0</v>
      </c>
      <c r="AB291" s="134">
        <f>IF(ISBLANK(Governance_Clauses_by_Source!Y291),0,$G291)</f>
        <v>0</v>
      </c>
      <c r="AC291" s="134">
        <f>IF(ISBLANK(Governance_Clauses_by_Source!Z291),0,$G291)</f>
        <v>0</v>
      </c>
      <c r="AD291" s="134">
        <f>IF(ISBLANK(Governance_Clauses_by_Source!AA291),0,$G291)</f>
        <v>0</v>
      </c>
      <c r="AE291" s="134">
        <f>IF(ISBLANK(Governance_Clauses_by_Source!AB291),0,$G291)</f>
        <v>0</v>
      </c>
      <c r="AF291" s="134">
        <f>IF(ISBLANK(Governance_Clauses_by_Source!AC291),0,$G291)</f>
        <v>0</v>
      </c>
      <c r="AG291" s="134">
        <f>IF(ISBLANK(Governance_Clauses_by_Source!AD291),0,$G291)</f>
        <v>0</v>
      </c>
      <c r="AH291" s="134">
        <f>IF(ISBLANK(Governance_Clauses_by_Source!AE291),0,$G291)</f>
        <v>0</v>
      </c>
      <c r="AI291" s="134">
        <f>IF(ISBLANK(Governance_Clauses_by_Source!AF291),0,$G291)</f>
        <v>0</v>
      </c>
      <c r="AJ291" s="134">
        <f>IF(ISBLANK(Governance_Clauses_by_Source!AG291),0,$G291)</f>
        <v>0</v>
      </c>
      <c r="AK291" s="134">
        <f>IF(ISBLANK(Governance_Clauses_by_Source!AH291),0,$G291)</f>
        <v>0</v>
      </c>
      <c r="AL291" s="134">
        <f>IF(ISBLANK(Governance_Clauses_by_Source!AI291),0,$G291)</f>
        <v>0</v>
      </c>
      <c r="AM291" s="134">
        <f>IF(ISBLANK(Governance_Clauses_by_Source!AJ291),0,$G291)</f>
        <v>0</v>
      </c>
      <c r="AN291" s="134">
        <f>IF(ISBLANK(Governance_Clauses_by_Source!AK291),0,$G291)</f>
        <v>0</v>
      </c>
      <c r="AO291" s="134">
        <f>IF(ISBLANK(Governance_Clauses_by_Source!AL291),0,$G291)</f>
        <v>0</v>
      </c>
      <c r="AP291" s="134">
        <f>IF(ISBLANK(Governance_Clauses_by_Source!AM291),0,$G291)</f>
        <v>0</v>
      </c>
      <c r="AQ291" s="134">
        <f>IF(ISBLANK(Governance_Clauses_by_Source!AN291),0,$G291)</f>
        <v>0</v>
      </c>
      <c r="AR291" s="134">
        <f>IF(ISBLANK(Governance_Clauses_by_Source!AO291),0,$G291)</f>
        <v>0</v>
      </c>
      <c r="AS291" s="134">
        <f>IF(ISBLANK(Governance_Clauses_by_Source!AP291),0,$G291)</f>
        <v>0</v>
      </c>
      <c r="AT291" s="134">
        <f>IF(ISBLANK(Governance_Clauses_by_Source!AQ291),0,$G291)</f>
        <v>0</v>
      </c>
      <c r="AU291" s="134">
        <f>IF(ISBLANK(Governance_Clauses_by_Source!AR291),0,$G291)</f>
        <v>0</v>
      </c>
      <c r="AV291" s="134">
        <f>IF(ISBLANK(Governance_Clauses_by_Source!AS291),0,$G291)</f>
        <v>0</v>
      </c>
      <c r="AW291" s="134">
        <f>IF(ISBLANK(Governance_Clauses_by_Source!AT291),0,$G291)</f>
        <v>0</v>
      </c>
      <c r="AX291" s="134">
        <f>IF(ISBLANK(Governance_Clauses_by_Source!AU291),0,$G291)</f>
        <v>0</v>
      </c>
      <c r="AY291" s="134">
        <f>IF(ISBLANK(Governance_Clauses_by_Source!AV291),0,$G291)</f>
        <v>0</v>
      </c>
      <c r="AZ291" s="134">
        <f>IF(ISBLANK(Governance_Clauses_by_Source!AW291),0,$G291)</f>
        <v>0</v>
      </c>
      <c r="BA291" s="134">
        <f>IF(ISBLANK(Governance_Clauses_by_Source!AX291),0,$G291)</f>
        <v>0</v>
      </c>
      <c r="BB291" s="134">
        <f>IF(ISBLANK(Governance_Clauses_by_Source!AY291),0,$G291)</f>
        <v>0</v>
      </c>
      <c r="BC291" s="134">
        <f>IF(ISBLANK(Governance_Clauses_by_Source!AZ291),0,$G291)</f>
        <v>0</v>
      </c>
      <c r="BD291" s="134">
        <f>IF(ISBLANK(Governance_Clauses_by_Source!BA291),0,$G291)</f>
        <v>0</v>
      </c>
      <c r="BE291" s="134">
        <f>IF(ISBLANK(Governance_Clauses_by_Source!BB291),0,$G291)</f>
        <v>0</v>
      </c>
      <c r="BF291" s="134">
        <f>IF(ISBLANK(Governance_Clauses_by_Source!BC291),0,$G291)</f>
        <v>0</v>
      </c>
      <c r="BG291" s="134">
        <f>IF(ISBLANK(Governance_Clauses_by_Source!BD291),0,$G291)</f>
        <v>0</v>
      </c>
      <c r="BH291" s="134">
        <f>IF(ISBLANK(Governance_Clauses_by_Source!BE291),0,$G291)</f>
        <v>0</v>
      </c>
      <c r="BI291" s="134">
        <f>IF(ISBLANK(Governance_Clauses_by_Source!BF291),0,$G291)</f>
        <v>0</v>
      </c>
      <c r="BJ291" s="134">
        <f>IF(ISBLANK(Governance_Clauses_by_Source!BG291),0,$G291)</f>
        <v>0</v>
      </c>
      <c r="BK291" s="134">
        <f>IF(ISBLANK(Governance_Clauses_by_Source!BH291),0,$G291)</f>
        <v>0</v>
      </c>
      <c r="BL291" s="134">
        <f>IF(ISBLANK(Governance_Clauses_by_Source!BI291),0,$G291)</f>
        <v>0</v>
      </c>
      <c r="BM291" s="134">
        <f>IF(ISBLANK(Governance_Clauses_by_Source!BJ291),0,$G291)</f>
        <v>0</v>
      </c>
      <c r="BN291" s="134">
        <f>IF(ISBLANK(Governance_Clauses_by_Source!BK291),0,$G291)</f>
        <v>0</v>
      </c>
      <c r="BO291" s="134">
        <f>IF(ISBLANK(Governance_Clauses_by_Source!BL291),0,$G291)</f>
        <v>0</v>
      </c>
      <c r="BP291" s="134">
        <f>IF(ISBLANK(Governance_Clauses_by_Source!BM291),0,$G291)</f>
        <v>0</v>
      </c>
      <c r="BQ291" s="134">
        <f>IF(ISBLANK(Governance_Clauses_by_Source!BN291),0,$G291)</f>
        <v>0</v>
      </c>
      <c r="BR291" s="134">
        <f>IF(ISBLANK(Governance_Clauses_by_Source!BO291),0,$G291)</f>
        <v>0</v>
      </c>
      <c r="BS291" s="134">
        <f>IF(ISBLANK(Governance_Clauses_by_Source!BP291),0,$G291)</f>
        <v>0</v>
      </c>
      <c r="BT291" s="134">
        <f>IF(ISBLANK(Governance_Clauses_by_Source!BQ291),0,$G291)</f>
        <v>0</v>
      </c>
      <c r="BU291" s="134">
        <f>IF(ISBLANK(Governance_Clauses_by_Source!BR291),0,$G291)</f>
        <v>0</v>
      </c>
      <c r="BV291" s="134">
        <f>IF(ISBLANK(Governance_Clauses_by_Source!BS291),0,$G291)</f>
        <v>0</v>
      </c>
      <c r="BW291" s="134">
        <f>IF(ISBLANK(Governance_Clauses_by_Source!BT291),0,$G291)</f>
        <v>0</v>
      </c>
      <c r="BX291" s="134">
        <f>IF(ISBLANK(Governance_Clauses_by_Source!BU291),0,$G291)</f>
        <v>0</v>
      </c>
      <c r="BY291" s="134">
        <f>IF(ISBLANK(Governance_Clauses_by_Source!BV291),0,$G291)</f>
        <v>0</v>
      </c>
      <c r="BZ291" s="134">
        <f>IF(ISBLANK(Governance_Clauses_by_Source!BW291),0,$G291)</f>
        <v>0</v>
      </c>
      <c r="CA291" s="134">
        <f>IF(ISBLANK(Governance_Clauses_by_Source!BX291),0,$G291)</f>
        <v>0</v>
      </c>
      <c r="CB291" s="134">
        <f>IF(ISBLANK(Governance_Clauses_by_Source!BY291),0,$G291)</f>
        <v>0</v>
      </c>
      <c r="CC291" s="134">
        <f>IF(ISBLANK(Governance_Clauses_by_Source!BZ291),0,$G291)</f>
        <v>0</v>
      </c>
      <c r="CD291" s="134">
        <f>IF(ISBLANK(Governance_Clauses_by_Source!CA291),0,$G291)</f>
        <v>0</v>
      </c>
      <c r="CE291" s="134">
        <f>IF(ISBLANK(Governance_Clauses_by_Source!CB291),0,$G291)</f>
        <v>0</v>
      </c>
      <c r="CF291" s="134">
        <f>IF(ISBLANK(Governance_Clauses_by_Source!CC291),0,$G291)</f>
        <v>0</v>
      </c>
      <c r="CG291" s="134">
        <f>IF(ISBLANK(Governance_Clauses_by_Source!CD291),0,$G291)</f>
        <v>0</v>
      </c>
      <c r="CH291" s="134">
        <f>IF(ISBLANK(Governance_Clauses_by_Source!CE291),0,$G291)</f>
        <v>0</v>
      </c>
      <c r="CI291" s="134">
        <f>IF(ISBLANK(Governance_Clauses_by_Source!CF291),0,$G291)</f>
        <v>0</v>
      </c>
      <c r="CJ291" s="134">
        <f>IF(ISBLANK(Governance_Clauses_by_Source!CG291),0,$G291)</f>
        <v>0</v>
      </c>
      <c r="CK291" s="134">
        <f>IF(ISBLANK(Governance_Clauses_by_Source!CH291),0,$G291)</f>
        <v>0</v>
      </c>
      <c r="CL291" s="134">
        <f>IF(ISBLANK(Governance_Clauses_by_Source!CI291),0,$G291)</f>
        <v>0</v>
      </c>
      <c r="CM291" s="134">
        <f>IF(ISBLANK(Governance_Clauses_by_Source!CJ291),0,$G291)</f>
        <v>0</v>
      </c>
      <c r="CN291" s="134">
        <f>IF(ISBLANK(Governance_Clauses_by_Source!CK291),0,$G291)</f>
        <v>0</v>
      </c>
      <c r="CO291" s="134">
        <f>IF(ISBLANK(Governance_Clauses_by_Source!CL291),0,$G291)</f>
        <v>0</v>
      </c>
      <c r="CP291" s="134">
        <f>IF(ISBLANK(Governance_Clauses_by_Source!CM291),0,$G291)</f>
        <v>0</v>
      </c>
      <c r="CQ291" s="151">
        <f>IF(ISBLANK(Governance_Clauses_by_Source!CN291),0,$G291)</f>
        <v>0</v>
      </c>
    </row>
    <row r="292" spans="1:95">
      <c r="A292" s="2"/>
      <c r="B292" s="2"/>
      <c r="C292" s="2"/>
      <c r="D292" s="2"/>
      <c r="E292" s="2">
        <f t="shared" si="32"/>
        <v>0</v>
      </c>
      <c r="F292" s="2"/>
      <c r="G292" s="2"/>
      <c r="H292" s="165" t="s">
        <v>367</v>
      </c>
      <c r="I292" s="120">
        <f>IF(ISBLANK(Governance_Clauses_by_Source!F292),0,$G292)</f>
        <v>0</v>
      </c>
      <c r="J292" s="134">
        <f>IF(ISBLANK(Governance_Clauses_by_Source!G292),0,$G292)</f>
        <v>0</v>
      </c>
      <c r="K292" s="134">
        <f>IF(ISBLANK(Governance_Clauses_by_Source!H292),0,$G292)</f>
        <v>0</v>
      </c>
      <c r="L292" s="134">
        <f>IF(ISBLANK(Governance_Clauses_by_Source!I292),0,$G292)</f>
        <v>0</v>
      </c>
      <c r="M292" s="134">
        <f>IF(ISBLANK(Governance_Clauses_by_Source!J292),0,$G292)</f>
        <v>0</v>
      </c>
      <c r="N292" s="134">
        <f>IF(ISBLANK(Governance_Clauses_by_Source!K292),0,$G292)</f>
        <v>0</v>
      </c>
      <c r="O292" s="134">
        <f>IF(ISBLANK(Governance_Clauses_by_Source!L292),0,$G292)</f>
        <v>0</v>
      </c>
      <c r="P292" s="134">
        <f>IF(ISBLANK(Governance_Clauses_by_Source!M292),0,$G292)</f>
        <v>0</v>
      </c>
      <c r="Q292" s="134">
        <f>IF(ISBLANK(Governance_Clauses_by_Source!N292),0,$G292)</f>
        <v>0</v>
      </c>
      <c r="R292" s="134">
        <f>IF(ISBLANK(Governance_Clauses_by_Source!O292),0,$G292)</f>
        <v>0</v>
      </c>
      <c r="S292" s="134">
        <f>IF(ISBLANK(Governance_Clauses_by_Source!P292),0,$G292)</f>
        <v>0</v>
      </c>
      <c r="T292" s="134">
        <f>IF(ISBLANK(Governance_Clauses_by_Source!Q292),0,$G292)</f>
        <v>0</v>
      </c>
      <c r="U292" s="134">
        <f>IF(ISBLANK(Governance_Clauses_by_Source!R292),0,$G292)</f>
        <v>0</v>
      </c>
      <c r="V292" s="134">
        <f>IF(ISBLANK(Governance_Clauses_by_Source!S292),0,$G292)</f>
        <v>0</v>
      </c>
      <c r="W292" s="134">
        <f>IF(ISBLANK(Governance_Clauses_by_Source!T292),0,$G292)</f>
        <v>0</v>
      </c>
      <c r="X292" s="134">
        <f>IF(ISBLANK(Governance_Clauses_by_Source!U292),0,$G292)</f>
        <v>0</v>
      </c>
      <c r="Y292" s="134">
        <f>IF(ISBLANK(Governance_Clauses_by_Source!V292),0,$G292)</f>
        <v>0</v>
      </c>
      <c r="Z292" s="134">
        <f>IF(ISBLANK(Governance_Clauses_by_Source!W292),0,$G292)</f>
        <v>0</v>
      </c>
      <c r="AA292" s="134">
        <f>IF(ISBLANK(Governance_Clauses_by_Source!X292),0,$G292)</f>
        <v>0</v>
      </c>
      <c r="AB292" s="134">
        <f>IF(ISBLANK(Governance_Clauses_by_Source!Y292),0,$G292)</f>
        <v>0</v>
      </c>
      <c r="AC292" s="134">
        <f>IF(ISBLANK(Governance_Clauses_by_Source!Z292),0,$G292)</f>
        <v>0</v>
      </c>
      <c r="AD292" s="134">
        <f>IF(ISBLANK(Governance_Clauses_by_Source!AA292),0,$G292)</f>
        <v>0</v>
      </c>
      <c r="AE292" s="134">
        <f>IF(ISBLANK(Governance_Clauses_by_Source!AB292),0,$G292)</f>
        <v>0</v>
      </c>
      <c r="AF292" s="134">
        <f>IF(ISBLANK(Governance_Clauses_by_Source!AC292),0,$G292)</f>
        <v>0</v>
      </c>
      <c r="AG292" s="134">
        <f>IF(ISBLANK(Governance_Clauses_by_Source!AD292),0,$G292)</f>
        <v>0</v>
      </c>
      <c r="AH292" s="134">
        <f>IF(ISBLANK(Governance_Clauses_by_Source!AE292),0,$G292)</f>
        <v>0</v>
      </c>
      <c r="AI292" s="134">
        <f>IF(ISBLANK(Governance_Clauses_by_Source!AF292),0,$G292)</f>
        <v>0</v>
      </c>
      <c r="AJ292" s="134">
        <f>IF(ISBLANK(Governance_Clauses_by_Source!AG292),0,$G292)</f>
        <v>0</v>
      </c>
      <c r="AK292" s="134">
        <f>IF(ISBLANK(Governance_Clauses_by_Source!AH292),0,$G292)</f>
        <v>0</v>
      </c>
      <c r="AL292" s="134">
        <f>IF(ISBLANK(Governance_Clauses_by_Source!AI292),0,$G292)</f>
        <v>0</v>
      </c>
      <c r="AM292" s="134">
        <f>IF(ISBLANK(Governance_Clauses_by_Source!AJ292),0,$G292)</f>
        <v>0</v>
      </c>
      <c r="AN292" s="134">
        <f>IF(ISBLANK(Governance_Clauses_by_Source!AK292),0,$G292)</f>
        <v>0</v>
      </c>
      <c r="AO292" s="134">
        <f>IF(ISBLANK(Governance_Clauses_by_Source!AL292),0,$G292)</f>
        <v>0</v>
      </c>
      <c r="AP292" s="134">
        <f>IF(ISBLANK(Governance_Clauses_by_Source!AM292),0,$G292)</f>
        <v>0</v>
      </c>
      <c r="AQ292" s="134">
        <f>IF(ISBLANK(Governance_Clauses_by_Source!AN292),0,$G292)</f>
        <v>0</v>
      </c>
      <c r="AR292" s="134">
        <f>IF(ISBLANK(Governance_Clauses_by_Source!AO292),0,$G292)</f>
        <v>0</v>
      </c>
      <c r="AS292" s="134">
        <f>IF(ISBLANK(Governance_Clauses_by_Source!AP292),0,$G292)</f>
        <v>0</v>
      </c>
      <c r="AT292" s="134">
        <f>IF(ISBLANK(Governance_Clauses_by_Source!AQ292),0,$G292)</f>
        <v>0</v>
      </c>
      <c r="AU292" s="134">
        <f>IF(ISBLANK(Governance_Clauses_by_Source!AR292),0,$G292)</f>
        <v>0</v>
      </c>
      <c r="AV292" s="134">
        <f>IF(ISBLANK(Governance_Clauses_by_Source!AS292),0,$G292)</f>
        <v>0</v>
      </c>
      <c r="AW292" s="134">
        <f>IF(ISBLANK(Governance_Clauses_by_Source!AT292),0,$G292)</f>
        <v>0</v>
      </c>
      <c r="AX292" s="134">
        <f>IF(ISBLANK(Governance_Clauses_by_Source!AU292),0,$G292)</f>
        <v>0</v>
      </c>
      <c r="AY292" s="134">
        <f>IF(ISBLANK(Governance_Clauses_by_Source!AV292),0,$G292)</f>
        <v>0</v>
      </c>
      <c r="AZ292" s="134">
        <f>IF(ISBLANK(Governance_Clauses_by_Source!AW292),0,$G292)</f>
        <v>0</v>
      </c>
      <c r="BA292" s="134">
        <f>IF(ISBLANK(Governance_Clauses_by_Source!AX292),0,$G292)</f>
        <v>0</v>
      </c>
      <c r="BB292" s="134">
        <f>IF(ISBLANK(Governance_Clauses_by_Source!AY292),0,$G292)</f>
        <v>0</v>
      </c>
      <c r="BC292" s="134">
        <f>IF(ISBLANK(Governance_Clauses_by_Source!AZ292),0,$G292)</f>
        <v>0</v>
      </c>
      <c r="BD292" s="134">
        <f>IF(ISBLANK(Governance_Clauses_by_Source!BA292),0,$G292)</f>
        <v>0</v>
      </c>
      <c r="BE292" s="134">
        <f>IF(ISBLANK(Governance_Clauses_by_Source!BB292),0,$G292)</f>
        <v>0</v>
      </c>
      <c r="BF292" s="134">
        <f>IF(ISBLANK(Governance_Clauses_by_Source!BC292),0,$G292)</f>
        <v>0</v>
      </c>
      <c r="BG292" s="134">
        <f>IF(ISBLANK(Governance_Clauses_by_Source!BD292),0,$G292)</f>
        <v>0</v>
      </c>
      <c r="BH292" s="134">
        <f>IF(ISBLANK(Governance_Clauses_by_Source!BE292),0,$G292)</f>
        <v>0</v>
      </c>
      <c r="BI292" s="134">
        <f>IF(ISBLANK(Governance_Clauses_by_Source!BF292),0,$G292)</f>
        <v>0</v>
      </c>
      <c r="BJ292" s="134">
        <f>IF(ISBLANK(Governance_Clauses_by_Source!BG292),0,$G292)</f>
        <v>0</v>
      </c>
      <c r="BK292" s="134">
        <f>IF(ISBLANK(Governance_Clauses_by_Source!BH292),0,$G292)</f>
        <v>0</v>
      </c>
      <c r="BL292" s="134">
        <f>IF(ISBLANK(Governance_Clauses_by_Source!BI292),0,$G292)</f>
        <v>0</v>
      </c>
      <c r="BM292" s="134">
        <f>IF(ISBLANK(Governance_Clauses_by_Source!BJ292),0,$G292)</f>
        <v>0</v>
      </c>
      <c r="BN292" s="134">
        <f>IF(ISBLANK(Governance_Clauses_by_Source!BK292),0,$G292)</f>
        <v>0</v>
      </c>
      <c r="BO292" s="134">
        <f>IF(ISBLANK(Governance_Clauses_by_Source!BL292),0,$G292)</f>
        <v>0</v>
      </c>
      <c r="BP292" s="134">
        <f>IF(ISBLANK(Governance_Clauses_by_Source!BM292),0,$G292)</f>
        <v>0</v>
      </c>
      <c r="BQ292" s="134">
        <f>IF(ISBLANK(Governance_Clauses_by_Source!BN292),0,$G292)</f>
        <v>0</v>
      </c>
      <c r="BR292" s="134">
        <f>IF(ISBLANK(Governance_Clauses_by_Source!BO292),0,$G292)</f>
        <v>0</v>
      </c>
      <c r="BS292" s="134">
        <f>IF(ISBLANK(Governance_Clauses_by_Source!BP292),0,$G292)</f>
        <v>0</v>
      </c>
      <c r="BT292" s="134">
        <f>IF(ISBLANK(Governance_Clauses_by_Source!BQ292),0,$G292)</f>
        <v>0</v>
      </c>
      <c r="BU292" s="134">
        <f>IF(ISBLANK(Governance_Clauses_by_Source!BR292),0,$G292)</f>
        <v>0</v>
      </c>
      <c r="BV292" s="134">
        <f>IF(ISBLANK(Governance_Clauses_by_Source!BS292),0,$G292)</f>
        <v>0</v>
      </c>
      <c r="BW292" s="134">
        <f>IF(ISBLANK(Governance_Clauses_by_Source!BT292),0,$G292)</f>
        <v>0</v>
      </c>
      <c r="BX292" s="134">
        <f>IF(ISBLANK(Governance_Clauses_by_Source!BU292),0,$G292)</f>
        <v>0</v>
      </c>
      <c r="BY292" s="134">
        <f>IF(ISBLANK(Governance_Clauses_by_Source!BV292),0,$G292)</f>
        <v>0</v>
      </c>
      <c r="BZ292" s="134">
        <f>IF(ISBLANK(Governance_Clauses_by_Source!BW292),0,$G292)</f>
        <v>0</v>
      </c>
      <c r="CA292" s="134">
        <f>IF(ISBLANK(Governance_Clauses_by_Source!BX292),0,$G292)</f>
        <v>0</v>
      </c>
      <c r="CB292" s="134">
        <f>IF(ISBLANK(Governance_Clauses_by_Source!BY292),0,$G292)</f>
        <v>0</v>
      </c>
      <c r="CC292" s="134">
        <f>IF(ISBLANK(Governance_Clauses_by_Source!BZ292),0,$G292)</f>
        <v>0</v>
      </c>
      <c r="CD292" s="134">
        <f>IF(ISBLANK(Governance_Clauses_by_Source!CA292),0,$G292)</f>
        <v>0</v>
      </c>
      <c r="CE292" s="134">
        <f>IF(ISBLANK(Governance_Clauses_by_Source!CB292),0,$G292)</f>
        <v>0</v>
      </c>
      <c r="CF292" s="134">
        <f>IF(ISBLANK(Governance_Clauses_by_Source!CC292),0,$G292)</f>
        <v>0</v>
      </c>
      <c r="CG292" s="134">
        <f>IF(ISBLANK(Governance_Clauses_by_Source!CD292),0,$G292)</f>
        <v>0</v>
      </c>
      <c r="CH292" s="134">
        <f>IF(ISBLANK(Governance_Clauses_by_Source!CE292),0,$G292)</f>
        <v>0</v>
      </c>
      <c r="CI292" s="134">
        <f>IF(ISBLANK(Governance_Clauses_by_Source!CF292),0,$G292)</f>
        <v>0</v>
      </c>
      <c r="CJ292" s="134">
        <f>IF(ISBLANK(Governance_Clauses_by_Source!CG292),0,$G292)</f>
        <v>0</v>
      </c>
      <c r="CK292" s="134">
        <f>IF(ISBLANK(Governance_Clauses_by_Source!CH292),0,$G292)</f>
        <v>0</v>
      </c>
      <c r="CL292" s="134">
        <f>IF(ISBLANK(Governance_Clauses_by_Source!CI292),0,$G292)</f>
        <v>0</v>
      </c>
      <c r="CM292" s="134">
        <f>IF(ISBLANK(Governance_Clauses_by_Source!CJ292),0,$G292)</f>
        <v>0</v>
      </c>
      <c r="CN292" s="134">
        <f>IF(ISBLANK(Governance_Clauses_by_Source!CK292),0,$G292)</f>
        <v>0</v>
      </c>
      <c r="CO292" s="134">
        <f>IF(ISBLANK(Governance_Clauses_by_Source!CL292),0,$G292)</f>
        <v>0</v>
      </c>
      <c r="CP292" s="134">
        <f>IF(ISBLANK(Governance_Clauses_by_Source!CM292),0,$G292)</f>
        <v>0</v>
      </c>
      <c r="CQ292" s="151">
        <f>IF(ISBLANK(Governance_Clauses_by_Source!CN292),0,$G292)</f>
        <v>0</v>
      </c>
    </row>
    <row r="293" spans="1:95">
      <c r="A293" s="2"/>
      <c r="B293" s="2"/>
      <c r="C293" s="2"/>
      <c r="D293" s="2"/>
      <c r="E293" s="2">
        <f t="shared" si="32"/>
        <v>0</v>
      </c>
      <c r="F293" s="2"/>
      <c r="G293" s="2"/>
      <c r="H293" s="165" t="s">
        <v>367</v>
      </c>
      <c r="I293" s="120">
        <f>IF(ISBLANK(Governance_Clauses_by_Source!F293),0,$G293)</f>
        <v>0</v>
      </c>
      <c r="J293" s="134">
        <f>IF(ISBLANK(Governance_Clauses_by_Source!G293),0,$G293)</f>
        <v>0</v>
      </c>
      <c r="K293" s="134">
        <f>IF(ISBLANK(Governance_Clauses_by_Source!H293),0,$G293)</f>
        <v>0</v>
      </c>
      <c r="L293" s="134">
        <f>IF(ISBLANK(Governance_Clauses_by_Source!I293),0,$G293)</f>
        <v>0</v>
      </c>
      <c r="M293" s="134">
        <f>IF(ISBLANK(Governance_Clauses_by_Source!J293),0,$G293)</f>
        <v>0</v>
      </c>
      <c r="N293" s="134">
        <f>IF(ISBLANK(Governance_Clauses_by_Source!K293),0,$G293)</f>
        <v>0</v>
      </c>
      <c r="O293" s="134">
        <f>IF(ISBLANK(Governance_Clauses_by_Source!L293),0,$G293)</f>
        <v>0</v>
      </c>
      <c r="P293" s="134">
        <f>IF(ISBLANK(Governance_Clauses_by_Source!M293),0,$G293)</f>
        <v>0</v>
      </c>
      <c r="Q293" s="134">
        <f>IF(ISBLANK(Governance_Clauses_by_Source!N293),0,$G293)</f>
        <v>0</v>
      </c>
      <c r="R293" s="134">
        <f>IF(ISBLANK(Governance_Clauses_by_Source!O293),0,$G293)</f>
        <v>0</v>
      </c>
      <c r="S293" s="134">
        <f>IF(ISBLANK(Governance_Clauses_by_Source!P293),0,$G293)</f>
        <v>0</v>
      </c>
      <c r="T293" s="134">
        <f>IF(ISBLANK(Governance_Clauses_by_Source!Q293),0,$G293)</f>
        <v>0</v>
      </c>
      <c r="U293" s="134">
        <f>IF(ISBLANK(Governance_Clauses_by_Source!R293),0,$G293)</f>
        <v>0</v>
      </c>
      <c r="V293" s="134">
        <f>IF(ISBLANK(Governance_Clauses_by_Source!S293),0,$G293)</f>
        <v>0</v>
      </c>
      <c r="W293" s="134">
        <f>IF(ISBLANK(Governance_Clauses_by_Source!T293),0,$G293)</f>
        <v>0</v>
      </c>
      <c r="X293" s="134">
        <f>IF(ISBLANK(Governance_Clauses_by_Source!U293),0,$G293)</f>
        <v>0</v>
      </c>
      <c r="Y293" s="134">
        <f>IF(ISBLANK(Governance_Clauses_by_Source!V293),0,$G293)</f>
        <v>0</v>
      </c>
      <c r="Z293" s="134">
        <f>IF(ISBLANK(Governance_Clauses_by_Source!W293),0,$G293)</f>
        <v>0</v>
      </c>
      <c r="AA293" s="134">
        <f>IF(ISBLANK(Governance_Clauses_by_Source!X293),0,$G293)</f>
        <v>0</v>
      </c>
      <c r="AB293" s="134">
        <f>IF(ISBLANK(Governance_Clauses_by_Source!Y293),0,$G293)</f>
        <v>0</v>
      </c>
      <c r="AC293" s="134">
        <f>IF(ISBLANK(Governance_Clauses_by_Source!Z293),0,$G293)</f>
        <v>0</v>
      </c>
      <c r="AD293" s="134">
        <f>IF(ISBLANK(Governance_Clauses_by_Source!AA293),0,$G293)</f>
        <v>0</v>
      </c>
      <c r="AE293" s="134">
        <f>IF(ISBLANK(Governance_Clauses_by_Source!AB293),0,$G293)</f>
        <v>0</v>
      </c>
      <c r="AF293" s="134">
        <f>IF(ISBLANK(Governance_Clauses_by_Source!AC293),0,$G293)</f>
        <v>0</v>
      </c>
      <c r="AG293" s="134">
        <f>IF(ISBLANK(Governance_Clauses_by_Source!AD293),0,$G293)</f>
        <v>0</v>
      </c>
      <c r="AH293" s="134">
        <f>IF(ISBLANK(Governance_Clauses_by_Source!AE293),0,$G293)</f>
        <v>0</v>
      </c>
      <c r="AI293" s="134">
        <f>IF(ISBLANK(Governance_Clauses_by_Source!AF293),0,$G293)</f>
        <v>0</v>
      </c>
      <c r="AJ293" s="134">
        <f>IF(ISBLANK(Governance_Clauses_by_Source!AG293),0,$G293)</f>
        <v>0</v>
      </c>
      <c r="AK293" s="134">
        <f>IF(ISBLANK(Governance_Clauses_by_Source!AH293),0,$G293)</f>
        <v>0</v>
      </c>
      <c r="AL293" s="134">
        <f>IF(ISBLANK(Governance_Clauses_by_Source!AI293),0,$G293)</f>
        <v>0</v>
      </c>
      <c r="AM293" s="134">
        <f>IF(ISBLANK(Governance_Clauses_by_Source!AJ293),0,$G293)</f>
        <v>0</v>
      </c>
      <c r="AN293" s="134">
        <f>IF(ISBLANK(Governance_Clauses_by_Source!AK293),0,$G293)</f>
        <v>0</v>
      </c>
      <c r="AO293" s="134">
        <f>IF(ISBLANK(Governance_Clauses_by_Source!AL293),0,$G293)</f>
        <v>0</v>
      </c>
      <c r="AP293" s="134">
        <f>IF(ISBLANK(Governance_Clauses_by_Source!AM293),0,$G293)</f>
        <v>0</v>
      </c>
      <c r="AQ293" s="134">
        <f>IF(ISBLANK(Governance_Clauses_by_Source!AN293),0,$G293)</f>
        <v>0</v>
      </c>
      <c r="AR293" s="134">
        <f>IF(ISBLANK(Governance_Clauses_by_Source!AO293),0,$G293)</f>
        <v>0</v>
      </c>
      <c r="AS293" s="134">
        <f>IF(ISBLANK(Governance_Clauses_by_Source!AP293),0,$G293)</f>
        <v>0</v>
      </c>
      <c r="AT293" s="134">
        <f>IF(ISBLANK(Governance_Clauses_by_Source!AQ293),0,$G293)</f>
        <v>0</v>
      </c>
      <c r="AU293" s="134">
        <f>IF(ISBLANK(Governance_Clauses_by_Source!AR293),0,$G293)</f>
        <v>0</v>
      </c>
      <c r="AV293" s="134">
        <f>IF(ISBLANK(Governance_Clauses_by_Source!AS293),0,$G293)</f>
        <v>0</v>
      </c>
      <c r="AW293" s="134">
        <f>IF(ISBLANK(Governance_Clauses_by_Source!AT293),0,$G293)</f>
        <v>0</v>
      </c>
      <c r="AX293" s="134">
        <f>IF(ISBLANK(Governance_Clauses_by_Source!AU293),0,$G293)</f>
        <v>0</v>
      </c>
      <c r="AY293" s="134">
        <f>IF(ISBLANK(Governance_Clauses_by_Source!AV293),0,$G293)</f>
        <v>0</v>
      </c>
      <c r="AZ293" s="134">
        <f>IF(ISBLANK(Governance_Clauses_by_Source!AW293),0,$G293)</f>
        <v>0</v>
      </c>
      <c r="BA293" s="134">
        <f>IF(ISBLANK(Governance_Clauses_by_Source!AX293),0,$G293)</f>
        <v>0</v>
      </c>
      <c r="BB293" s="134">
        <f>IF(ISBLANK(Governance_Clauses_by_Source!AY293),0,$G293)</f>
        <v>0</v>
      </c>
      <c r="BC293" s="134">
        <f>IF(ISBLANK(Governance_Clauses_by_Source!AZ293),0,$G293)</f>
        <v>0</v>
      </c>
      <c r="BD293" s="134">
        <f>IF(ISBLANK(Governance_Clauses_by_Source!BA293),0,$G293)</f>
        <v>0</v>
      </c>
      <c r="BE293" s="134">
        <f>IF(ISBLANK(Governance_Clauses_by_Source!BB293),0,$G293)</f>
        <v>0</v>
      </c>
      <c r="BF293" s="134">
        <f>IF(ISBLANK(Governance_Clauses_by_Source!BC293),0,$G293)</f>
        <v>0</v>
      </c>
      <c r="BG293" s="134">
        <f>IF(ISBLANK(Governance_Clauses_by_Source!BD293),0,$G293)</f>
        <v>0</v>
      </c>
      <c r="BH293" s="134">
        <f>IF(ISBLANK(Governance_Clauses_by_Source!BE293),0,$G293)</f>
        <v>0</v>
      </c>
      <c r="BI293" s="134">
        <f>IF(ISBLANK(Governance_Clauses_by_Source!BF293),0,$G293)</f>
        <v>0</v>
      </c>
      <c r="BJ293" s="134">
        <f>IF(ISBLANK(Governance_Clauses_by_Source!BG293),0,$G293)</f>
        <v>0</v>
      </c>
      <c r="BK293" s="134">
        <f>IF(ISBLANK(Governance_Clauses_by_Source!BH293),0,$G293)</f>
        <v>0</v>
      </c>
      <c r="BL293" s="134">
        <f>IF(ISBLANK(Governance_Clauses_by_Source!BI293),0,$G293)</f>
        <v>0</v>
      </c>
      <c r="BM293" s="134">
        <f>IF(ISBLANK(Governance_Clauses_by_Source!BJ293),0,$G293)</f>
        <v>0</v>
      </c>
      <c r="BN293" s="134">
        <f>IF(ISBLANK(Governance_Clauses_by_Source!BK293),0,$G293)</f>
        <v>0</v>
      </c>
      <c r="BO293" s="134">
        <f>IF(ISBLANK(Governance_Clauses_by_Source!BL293),0,$G293)</f>
        <v>0</v>
      </c>
      <c r="BP293" s="134">
        <f>IF(ISBLANK(Governance_Clauses_by_Source!BM293),0,$G293)</f>
        <v>0</v>
      </c>
      <c r="BQ293" s="134">
        <f>IF(ISBLANK(Governance_Clauses_by_Source!BN293),0,$G293)</f>
        <v>0</v>
      </c>
      <c r="BR293" s="134">
        <f>IF(ISBLANK(Governance_Clauses_by_Source!BO293),0,$G293)</f>
        <v>0</v>
      </c>
      <c r="BS293" s="134">
        <f>IF(ISBLANK(Governance_Clauses_by_Source!BP293),0,$G293)</f>
        <v>0</v>
      </c>
      <c r="BT293" s="134">
        <f>IF(ISBLANK(Governance_Clauses_by_Source!BQ293),0,$G293)</f>
        <v>0</v>
      </c>
      <c r="BU293" s="134">
        <f>IF(ISBLANK(Governance_Clauses_by_Source!BR293),0,$G293)</f>
        <v>0</v>
      </c>
      <c r="BV293" s="134">
        <f>IF(ISBLANK(Governance_Clauses_by_Source!BS293),0,$G293)</f>
        <v>0</v>
      </c>
      <c r="BW293" s="134">
        <f>IF(ISBLANK(Governance_Clauses_by_Source!BT293),0,$G293)</f>
        <v>0</v>
      </c>
      <c r="BX293" s="134">
        <f>IF(ISBLANK(Governance_Clauses_by_Source!BU293),0,$G293)</f>
        <v>0</v>
      </c>
      <c r="BY293" s="134">
        <f>IF(ISBLANK(Governance_Clauses_by_Source!BV293),0,$G293)</f>
        <v>0</v>
      </c>
      <c r="BZ293" s="134">
        <f>IF(ISBLANK(Governance_Clauses_by_Source!BW293),0,$G293)</f>
        <v>0</v>
      </c>
      <c r="CA293" s="134">
        <f>IF(ISBLANK(Governance_Clauses_by_Source!BX293),0,$G293)</f>
        <v>0</v>
      </c>
      <c r="CB293" s="134">
        <f>IF(ISBLANK(Governance_Clauses_by_Source!BY293),0,$G293)</f>
        <v>0</v>
      </c>
      <c r="CC293" s="134">
        <f>IF(ISBLANK(Governance_Clauses_by_Source!BZ293),0,$G293)</f>
        <v>0</v>
      </c>
      <c r="CD293" s="134">
        <f>IF(ISBLANK(Governance_Clauses_by_Source!CA293),0,$G293)</f>
        <v>0</v>
      </c>
      <c r="CE293" s="134">
        <f>IF(ISBLANK(Governance_Clauses_by_Source!CB293),0,$G293)</f>
        <v>0</v>
      </c>
      <c r="CF293" s="134">
        <f>IF(ISBLANK(Governance_Clauses_by_Source!CC293),0,$G293)</f>
        <v>0</v>
      </c>
      <c r="CG293" s="134">
        <f>IF(ISBLANK(Governance_Clauses_by_Source!CD293),0,$G293)</f>
        <v>0</v>
      </c>
      <c r="CH293" s="134">
        <f>IF(ISBLANK(Governance_Clauses_by_Source!CE293),0,$G293)</f>
        <v>0</v>
      </c>
      <c r="CI293" s="134">
        <f>IF(ISBLANK(Governance_Clauses_by_Source!CF293),0,$G293)</f>
        <v>0</v>
      </c>
      <c r="CJ293" s="134">
        <f>IF(ISBLANK(Governance_Clauses_by_Source!CG293),0,$G293)</f>
        <v>0</v>
      </c>
      <c r="CK293" s="134">
        <f>IF(ISBLANK(Governance_Clauses_by_Source!CH293),0,$G293)</f>
        <v>0</v>
      </c>
      <c r="CL293" s="134">
        <f>IF(ISBLANK(Governance_Clauses_by_Source!CI293),0,$G293)</f>
        <v>0</v>
      </c>
      <c r="CM293" s="134">
        <f>IF(ISBLANK(Governance_Clauses_by_Source!CJ293),0,$G293)</f>
        <v>0</v>
      </c>
      <c r="CN293" s="134">
        <f>IF(ISBLANK(Governance_Clauses_by_Source!CK293),0,$G293)</f>
        <v>0</v>
      </c>
      <c r="CO293" s="134">
        <f>IF(ISBLANK(Governance_Clauses_by_Source!CL293),0,$G293)</f>
        <v>0</v>
      </c>
      <c r="CP293" s="134">
        <f>IF(ISBLANK(Governance_Clauses_by_Source!CM293),0,$G293)</f>
        <v>0</v>
      </c>
      <c r="CQ293" s="151">
        <f>IF(ISBLANK(Governance_Clauses_by_Source!CN293),0,$G293)</f>
        <v>0</v>
      </c>
    </row>
    <row r="294" spans="1:95">
      <c r="A294" s="2"/>
      <c r="B294" s="2"/>
      <c r="C294" s="2"/>
      <c r="D294" s="2"/>
      <c r="E294" s="2">
        <f t="shared" si="32"/>
        <v>0</v>
      </c>
      <c r="F294" s="2"/>
      <c r="G294" s="2"/>
      <c r="H294" s="165" t="s">
        <v>367</v>
      </c>
      <c r="I294" s="120">
        <f>IF(ISBLANK(Governance_Clauses_by_Source!F294),0,$G294)</f>
        <v>0</v>
      </c>
      <c r="J294" s="134">
        <f>IF(ISBLANK(Governance_Clauses_by_Source!G294),0,$G294)</f>
        <v>0</v>
      </c>
      <c r="K294" s="134">
        <f>IF(ISBLANK(Governance_Clauses_by_Source!H294),0,$G294)</f>
        <v>0</v>
      </c>
      <c r="L294" s="134">
        <f>IF(ISBLANK(Governance_Clauses_by_Source!I294),0,$G294)</f>
        <v>0</v>
      </c>
      <c r="M294" s="134">
        <f>IF(ISBLANK(Governance_Clauses_by_Source!J294),0,$G294)</f>
        <v>0</v>
      </c>
      <c r="N294" s="134">
        <f>IF(ISBLANK(Governance_Clauses_by_Source!K294),0,$G294)</f>
        <v>0</v>
      </c>
      <c r="O294" s="134">
        <f>IF(ISBLANK(Governance_Clauses_by_Source!L294),0,$G294)</f>
        <v>0</v>
      </c>
      <c r="P294" s="134">
        <f>IF(ISBLANK(Governance_Clauses_by_Source!M294),0,$G294)</f>
        <v>0</v>
      </c>
      <c r="Q294" s="134">
        <f>IF(ISBLANK(Governance_Clauses_by_Source!N294),0,$G294)</f>
        <v>0</v>
      </c>
      <c r="R294" s="134">
        <f>IF(ISBLANK(Governance_Clauses_by_Source!O294),0,$G294)</f>
        <v>0</v>
      </c>
      <c r="S294" s="134">
        <f>IF(ISBLANK(Governance_Clauses_by_Source!P294),0,$G294)</f>
        <v>0</v>
      </c>
      <c r="T294" s="134">
        <f>IF(ISBLANK(Governance_Clauses_by_Source!Q294),0,$G294)</f>
        <v>0</v>
      </c>
      <c r="U294" s="134">
        <f>IF(ISBLANK(Governance_Clauses_by_Source!R294),0,$G294)</f>
        <v>0</v>
      </c>
      <c r="V294" s="134">
        <f>IF(ISBLANK(Governance_Clauses_by_Source!S294),0,$G294)</f>
        <v>0</v>
      </c>
      <c r="W294" s="134">
        <f>IF(ISBLANK(Governance_Clauses_by_Source!T294),0,$G294)</f>
        <v>0</v>
      </c>
      <c r="X294" s="134">
        <f>IF(ISBLANK(Governance_Clauses_by_Source!U294),0,$G294)</f>
        <v>0</v>
      </c>
      <c r="Y294" s="134">
        <f>IF(ISBLANK(Governance_Clauses_by_Source!V294),0,$G294)</f>
        <v>0</v>
      </c>
      <c r="Z294" s="134">
        <f>IF(ISBLANK(Governance_Clauses_by_Source!W294),0,$G294)</f>
        <v>0</v>
      </c>
      <c r="AA294" s="134">
        <f>IF(ISBLANK(Governance_Clauses_by_Source!X294),0,$G294)</f>
        <v>0</v>
      </c>
      <c r="AB294" s="134">
        <f>IF(ISBLANK(Governance_Clauses_by_Source!Y294),0,$G294)</f>
        <v>0</v>
      </c>
      <c r="AC294" s="134">
        <f>IF(ISBLANK(Governance_Clauses_by_Source!Z294),0,$G294)</f>
        <v>0</v>
      </c>
      <c r="AD294" s="134">
        <f>IF(ISBLANK(Governance_Clauses_by_Source!AA294),0,$G294)</f>
        <v>0</v>
      </c>
      <c r="AE294" s="134">
        <f>IF(ISBLANK(Governance_Clauses_by_Source!AB294),0,$G294)</f>
        <v>0</v>
      </c>
      <c r="AF294" s="134">
        <f>IF(ISBLANK(Governance_Clauses_by_Source!AC294),0,$G294)</f>
        <v>0</v>
      </c>
      <c r="AG294" s="134">
        <f>IF(ISBLANK(Governance_Clauses_by_Source!AD294),0,$G294)</f>
        <v>0</v>
      </c>
      <c r="AH294" s="134">
        <f>IF(ISBLANK(Governance_Clauses_by_Source!AE294),0,$G294)</f>
        <v>0</v>
      </c>
      <c r="AI294" s="134">
        <f>IF(ISBLANK(Governance_Clauses_by_Source!AF294),0,$G294)</f>
        <v>0</v>
      </c>
      <c r="AJ294" s="134">
        <f>IF(ISBLANK(Governance_Clauses_by_Source!AG294),0,$G294)</f>
        <v>0</v>
      </c>
      <c r="AK294" s="134">
        <f>IF(ISBLANK(Governance_Clauses_by_Source!AH294),0,$G294)</f>
        <v>0</v>
      </c>
      <c r="AL294" s="134">
        <f>IF(ISBLANK(Governance_Clauses_by_Source!AI294),0,$G294)</f>
        <v>0</v>
      </c>
      <c r="AM294" s="134">
        <f>IF(ISBLANK(Governance_Clauses_by_Source!AJ294),0,$G294)</f>
        <v>0</v>
      </c>
      <c r="AN294" s="134">
        <f>IF(ISBLANK(Governance_Clauses_by_Source!AK294),0,$G294)</f>
        <v>0</v>
      </c>
      <c r="AO294" s="134">
        <f>IF(ISBLANK(Governance_Clauses_by_Source!AL294),0,$G294)</f>
        <v>0</v>
      </c>
      <c r="AP294" s="134">
        <f>IF(ISBLANK(Governance_Clauses_by_Source!AM294),0,$G294)</f>
        <v>0</v>
      </c>
      <c r="AQ294" s="134">
        <f>IF(ISBLANK(Governance_Clauses_by_Source!AN294),0,$G294)</f>
        <v>0</v>
      </c>
      <c r="AR294" s="134">
        <f>IF(ISBLANK(Governance_Clauses_by_Source!AO294),0,$G294)</f>
        <v>0</v>
      </c>
      <c r="AS294" s="134">
        <f>IF(ISBLANK(Governance_Clauses_by_Source!AP294),0,$G294)</f>
        <v>0</v>
      </c>
      <c r="AT294" s="134">
        <f>IF(ISBLANK(Governance_Clauses_by_Source!AQ294),0,$G294)</f>
        <v>0</v>
      </c>
      <c r="AU294" s="134">
        <f>IF(ISBLANK(Governance_Clauses_by_Source!AR294),0,$G294)</f>
        <v>0</v>
      </c>
      <c r="AV294" s="134">
        <f>IF(ISBLANK(Governance_Clauses_by_Source!AS294),0,$G294)</f>
        <v>0</v>
      </c>
      <c r="AW294" s="134">
        <f>IF(ISBLANK(Governance_Clauses_by_Source!AT294),0,$G294)</f>
        <v>0</v>
      </c>
      <c r="AX294" s="134">
        <f>IF(ISBLANK(Governance_Clauses_by_Source!AU294),0,$G294)</f>
        <v>0</v>
      </c>
      <c r="AY294" s="134">
        <f>IF(ISBLANK(Governance_Clauses_by_Source!AV294),0,$G294)</f>
        <v>0</v>
      </c>
      <c r="AZ294" s="134">
        <f>IF(ISBLANK(Governance_Clauses_by_Source!AW294),0,$G294)</f>
        <v>0</v>
      </c>
      <c r="BA294" s="134">
        <f>IF(ISBLANK(Governance_Clauses_by_Source!AX294),0,$G294)</f>
        <v>0</v>
      </c>
      <c r="BB294" s="134">
        <f>IF(ISBLANK(Governance_Clauses_by_Source!AY294),0,$G294)</f>
        <v>0</v>
      </c>
      <c r="BC294" s="134">
        <f>IF(ISBLANK(Governance_Clauses_by_Source!AZ294),0,$G294)</f>
        <v>0</v>
      </c>
      <c r="BD294" s="134">
        <f>IF(ISBLANK(Governance_Clauses_by_Source!BA294),0,$G294)</f>
        <v>0</v>
      </c>
      <c r="BE294" s="134">
        <f>IF(ISBLANK(Governance_Clauses_by_Source!BB294),0,$G294)</f>
        <v>0</v>
      </c>
      <c r="BF294" s="134">
        <f>IF(ISBLANK(Governance_Clauses_by_Source!BC294),0,$G294)</f>
        <v>0</v>
      </c>
      <c r="BG294" s="134">
        <f>IF(ISBLANK(Governance_Clauses_by_Source!BD294),0,$G294)</f>
        <v>0</v>
      </c>
      <c r="BH294" s="134">
        <f>IF(ISBLANK(Governance_Clauses_by_Source!BE294),0,$G294)</f>
        <v>0</v>
      </c>
      <c r="BI294" s="134">
        <f>IF(ISBLANK(Governance_Clauses_by_Source!BF294),0,$G294)</f>
        <v>0</v>
      </c>
      <c r="BJ294" s="134">
        <f>IF(ISBLANK(Governance_Clauses_by_Source!BG294),0,$G294)</f>
        <v>0</v>
      </c>
      <c r="BK294" s="134">
        <f>IF(ISBLANK(Governance_Clauses_by_Source!BH294),0,$G294)</f>
        <v>0</v>
      </c>
      <c r="BL294" s="134">
        <f>IF(ISBLANK(Governance_Clauses_by_Source!BI294),0,$G294)</f>
        <v>0</v>
      </c>
      <c r="BM294" s="134">
        <f>IF(ISBLANK(Governance_Clauses_by_Source!BJ294),0,$G294)</f>
        <v>0</v>
      </c>
      <c r="BN294" s="134">
        <f>IF(ISBLANK(Governance_Clauses_by_Source!BK294),0,$G294)</f>
        <v>0</v>
      </c>
      <c r="BO294" s="134">
        <f>IF(ISBLANK(Governance_Clauses_by_Source!BL294),0,$G294)</f>
        <v>0</v>
      </c>
      <c r="BP294" s="134">
        <f>IF(ISBLANK(Governance_Clauses_by_Source!BM294),0,$G294)</f>
        <v>0</v>
      </c>
      <c r="BQ294" s="134">
        <f>IF(ISBLANK(Governance_Clauses_by_Source!BN294),0,$G294)</f>
        <v>0</v>
      </c>
      <c r="BR294" s="134">
        <f>IF(ISBLANK(Governance_Clauses_by_Source!BO294),0,$G294)</f>
        <v>0</v>
      </c>
      <c r="BS294" s="134">
        <f>IF(ISBLANK(Governance_Clauses_by_Source!BP294),0,$G294)</f>
        <v>0</v>
      </c>
      <c r="BT294" s="134">
        <f>IF(ISBLANK(Governance_Clauses_by_Source!BQ294),0,$G294)</f>
        <v>0</v>
      </c>
      <c r="BU294" s="134">
        <f>IF(ISBLANK(Governance_Clauses_by_Source!BR294),0,$G294)</f>
        <v>0</v>
      </c>
      <c r="BV294" s="134">
        <f>IF(ISBLANK(Governance_Clauses_by_Source!BS294),0,$G294)</f>
        <v>0</v>
      </c>
      <c r="BW294" s="134">
        <f>IF(ISBLANK(Governance_Clauses_by_Source!BT294),0,$G294)</f>
        <v>0</v>
      </c>
      <c r="BX294" s="134">
        <f>IF(ISBLANK(Governance_Clauses_by_Source!BU294),0,$G294)</f>
        <v>0</v>
      </c>
      <c r="BY294" s="134">
        <f>IF(ISBLANK(Governance_Clauses_by_Source!BV294),0,$G294)</f>
        <v>0</v>
      </c>
      <c r="BZ294" s="134">
        <f>IF(ISBLANK(Governance_Clauses_by_Source!BW294),0,$G294)</f>
        <v>0</v>
      </c>
      <c r="CA294" s="134">
        <f>IF(ISBLANK(Governance_Clauses_by_Source!BX294),0,$G294)</f>
        <v>0</v>
      </c>
      <c r="CB294" s="134">
        <f>IF(ISBLANK(Governance_Clauses_by_Source!BY294),0,$G294)</f>
        <v>0</v>
      </c>
      <c r="CC294" s="134">
        <f>IF(ISBLANK(Governance_Clauses_by_Source!BZ294),0,$G294)</f>
        <v>0</v>
      </c>
      <c r="CD294" s="134">
        <f>IF(ISBLANK(Governance_Clauses_by_Source!CA294),0,$G294)</f>
        <v>0</v>
      </c>
      <c r="CE294" s="134">
        <f>IF(ISBLANK(Governance_Clauses_by_Source!CB294),0,$G294)</f>
        <v>0</v>
      </c>
      <c r="CF294" s="134">
        <f>IF(ISBLANK(Governance_Clauses_by_Source!CC294),0,$G294)</f>
        <v>0</v>
      </c>
      <c r="CG294" s="134">
        <f>IF(ISBLANK(Governance_Clauses_by_Source!CD294),0,$G294)</f>
        <v>0</v>
      </c>
      <c r="CH294" s="134">
        <f>IF(ISBLANK(Governance_Clauses_by_Source!CE294),0,$G294)</f>
        <v>0</v>
      </c>
      <c r="CI294" s="134">
        <f>IF(ISBLANK(Governance_Clauses_by_Source!CF294),0,$G294)</f>
        <v>0</v>
      </c>
      <c r="CJ294" s="134">
        <f>IF(ISBLANK(Governance_Clauses_by_Source!CG294),0,$G294)</f>
        <v>0</v>
      </c>
      <c r="CK294" s="134">
        <f>IF(ISBLANK(Governance_Clauses_by_Source!CH294),0,$G294)</f>
        <v>0</v>
      </c>
      <c r="CL294" s="134">
        <f>IF(ISBLANK(Governance_Clauses_by_Source!CI294),0,$G294)</f>
        <v>0</v>
      </c>
      <c r="CM294" s="134">
        <f>IF(ISBLANK(Governance_Clauses_by_Source!CJ294),0,$G294)</f>
        <v>0</v>
      </c>
      <c r="CN294" s="134">
        <f>IF(ISBLANK(Governance_Clauses_by_Source!CK294),0,$G294)</f>
        <v>0</v>
      </c>
      <c r="CO294" s="134">
        <f>IF(ISBLANK(Governance_Clauses_by_Source!CL294),0,$G294)</f>
        <v>0</v>
      </c>
      <c r="CP294" s="134">
        <f>IF(ISBLANK(Governance_Clauses_by_Source!CM294),0,$G294)</f>
        <v>0</v>
      </c>
      <c r="CQ294" s="151">
        <f>IF(ISBLANK(Governance_Clauses_by_Source!CN294),0,$G294)</f>
        <v>0</v>
      </c>
    </row>
    <row r="295" spans="1:95">
      <c r="A295" s="2"/>
      <c r="B295" s="2"/>
      <c r="C295" s="2"/>
      <c r="D295" s="2"/>
      <c r="E295" s="2">
        <f t="shared" si="32"/>
        <v>0</v>
      </c>
      <c r="F295" s="2"/>
      <c r="G295" s="2"/>
      <c r="H295" s="165" t="s">
        <v>367</v>
      </c>
      <c r="I295" s="120">
        <f>IF(ISBLANK(Governance_Clauses_by_Source!F295),0,$G295)</f>
        <v>0</v>
      </c>
      <c r="J295" s="134">
        <f>IF(ISBLANK(Governance_Clauses_by_Source!G295),0,$G295)</f>
        <v>0</v>
      </c>
      <c r="K295" s="134">
        <f>IF(ISBLANK(Governance_Clauses_by_Source!H295),0,$G295)</f>
        <v>0</v>
      </c>
      <c r="L295" s="134">
        <f>IF(ISBLANK(Governance_Clauses_by_Source!I295),0,$G295)</f>
        <v>0</v>
      </c>
      <c r="M295" s="134">
        <f>IF(ISBLANK(Governance_Clauses_by_Source!J295),0,$G295)</f>
        <v>0</v>
      </c>
      <c r="N295" s="134">
        <f>IF(ISBLANK(Governance_Clauses_by_Source!K295),0,$G295)</f>
        <v>0</v>
      </c>
      <c r="O295" s="134">
        <f>IF(ISBLANK(Governance_Clauses_by_Source!L295),0,$G295)</f>
        <v>0</v>
      </c>
      <c r="P295" s="134">
        <f>IF(ISBLANK(Governance_Clauses_by_Source!M295),0,$G295)</f>
        <v>0</v>
      </c>
      <c r="Q295" s="134">
        <f>IF(ISBLANK(Governance_Clauses_by_Source!N295),0,$G295)</f>
        <v>0</v>
      </c>
      <c r="R295" s="134">
        <f>IF(ISBLANK(Governance_Clauses_by_Source!O295),0,$G295)</f>
        <v>0</v>
      </c>
      <c r="S295" s="134">
        <f>IF(ISBLANK(Governance_Clauses_by_Source!P295),0,$G295)</f>
        <v>0</v>
      </c>
      <c r="T295" s="134">
        <f>IF(ISBLANK(Governance_Clauses_by_Source!Q295),0,$G295)</f>
        <v>0</v>
      </c>
      <c r="U295" s="134">
        <f>IF(ISBLANK(Governance_Clauses_by_Source!R295),0,$G295)</f>
        <v>0</v>
      </c>
      <c r="V295" s="134">
        <f>IF(ISBLANK(Governance_Clauses_by_Source!S295),0,$G295)</f>
        <v>0</v>
      </c>
      <c r="W295" s="134">
        <f>IF(ISBLANK(Governance_Clauses_by_Source!T295),0,$G295)</f>
        <v>0</v>
      </c>
      <c r="X295" s="134">
        <f>IF(ISBLANK(Governance_Clauses_by_Source!U295),0,$G295)</f>
        <v>0</v>
      </c>
      <c r="Y295" s="134">
        <f>IF(ISBLANK(Governance_Clauses_by_Source!V295),0,$G295)</f>
        <v>0</v>
      </c>
      <c r="Z295" s="134">
        <f>IF(ISBLANK(Governance_Clauses_by_Source!W295),0,$G295)</f>
        <v>0</v>
      </c>
      <c r="AA295" s="134">
        <f>IF(ISBLANK(Governance_Clauses_by_Source!X295),0,$G295)</f>
        <v>0</v>
      </c>
      <c r="AB295" s="134">
        <f>IF(ISBLANK(Governance_Clauses_by_Source!Y295),0,$G295)</f>
        <v>0</v>
      </c>
      <c r="AC295" s="134">
        <f>IF(ISBLANK(Governance_Clauses_by_Source!Z295),0,$G295)</f>
        <v>0</v>
      </c>
      <c r="AD295" s="134">
        <f>IF(ISBLANK(Governance_Clauses_by_Source!AA295),0,$G295)</f>
        <v>0</v>
      </c>
      <c r="AE295" s="134">
        <f>IF(ISBLANK(Governance_Clauses_by_Source!AB295),0,$G295)</f>
        <v>0</v>
      </c>
      <c r="AF295" s="134">
        <f>IF(ISBLANK(Governance_Clauses_by_Source!AC295),0,$G295)</f>
        <v>0</v>
      </c>
      <c r="AG295" s="134">
        <f>IF(ISBLANK(Governance_Clauses_by_Source!AD295),0,$G295)</f>
        <v>0</v>
      </c>
      <c r="AH295" s="134">
        <f>IF(ISBLANK(Governance_Clauses_by_Source!AE295),0,$G295)</f>
        <v>0</v>
      </c>
      <c r="AI295" s="134">
        <f>IF(ISBLANK(Governance_Clauses_by_Source!AF295),0,$G295)</f>
        <v>0</v>
      </c>
      <c r="AJ295" s="134">
        <f>IF(ISBLANK(Governance_Clauses_by_Source!AG295),0,$G295)</f>
        <v>0</v>
      </c>
      <c r="AK295" s="134">
        <f>IF(ISBLANK(Governance_Clauses_by_Source!AH295),0,$G295)</f>
        <v>0</v>
      </c>
      <c r="AL295" s="134">
        <f>IF(ISBLANK(Governance_Clauses_by_Source!AI295),0,$G295)</f>
        <v>0</v>
      </c>
      <c r="AM295" s="134">
        <f>IF(ISBLANK(Governance_Clauses_by_Source!AJ295),0,$G295)</f>
        <v>0</v>
      </c>
      <c r="AN295" s="134">
        <f>IF(ISBLANK(Governance_Clauses_by_Source!AK295),0,$G295)</f>
        <v>0</v>
      </c>
      <c r="AO295" s="134">
        <f>IF(ISBLANK(Governance_Clauses_by_Source!AL295),0,$G295)</f>
        <v>0</v>
      </c>
      <c r="AP295" s="134">
        <f>IF(ISBLANK(Governance_Clauses_by_Source!AM295),0,$G295)</f>
        <v>0</v>
      </c>
      <c r="AQ295" s="134">
        <f>IF(ISBLANK(Governance_Clauses_by_Source!AN295),0,$G295)</f>
        <v>0</v>
      </c>
      <c r="AR295" s="134">
        <f>IF(ISBLANK(Governance_Clauses_by_Source!AO295),0,$G295)</f>
        <v>0</v>
      </c>
      <c r="AS295" s="134">
        <f>IF(ISBLANK(Governance_Clauses_by_Source!AP295),0,$G295)</f>
        <v>0</v>
      </c>
      <c r="AT295" s="134">
        <f>IF(ISBLANK(Governance_Clauses_by_Source!AQ295),0,$G295)</f>
        <v>0</v>
      </c>
      <c r="AU295" s="134">
        <f>IF(ISBLANK(Governance_Clauses_by_Source!AR295),0,$G295)</f>
        <v>0</v>
      </c>
      <c r="AV295" s="134">
        <f>IF(ISBLANK(Governance_Clauses_by_Source!AS295),0,$G295)</f>
        <v>0</v>
      </c>
      <c r="AW295" s="134">
        <f>IF(ISBLANK(Governance_Clauses_by_Source!AT295),0,$G295)</f>
        <v>0</v>
      </c>
      <c r="AX295" s="134">
        <f>IF(ISBLANK(Governance_Clauses_by_Source!AU295),0,$G295)</f>
        <v>0</v>
      </c>
      <c r="AY295" s="134">
        <f>IF(ISBLANK(Governance_Clauses_by_Source!AV295),0,$G295)</f>
        <v>0</v>
      </c>
      <c r="AZ295" s="134">
        <f>IF(ISBLANK(Governance_Clauses_by_Source!AW295),0,$G295)</f>
        <v>0</v>
      </c>
      <c r="BA295" s="134">
        <f>IF(ISBLANK(Governance_Clauses_by_Source!AX295),0,$G295)</f>
        <v>0</v>
      </c>
      <c r="BB295" s="134">
        <f>IF(ISBLANK(Governance_Clauses_by_Source!AY295),0,$G295)</f>
        <v>0</v>
      </c>
      <c r="BC295" s="134">
        <f>IF(ISBLANK(Governance_Clauses_by_Source!AZ295),0,$G295)</f>
        <v>0</v>
      </c>
      <c r="BD295" s="134">
        <f>IF(ISBLANK(Governance_Clauses_by_Source!BA295),0,$G295)</f>
        <v>0</v>
      </c>
      <c r="BE295" s="134">
        <f>IF(ISBLANK(Governance_Clauses_by_Source!BB295),0,$G295)</f>
        <v>0</v>
      </c>
      <c r="BF295" s="134">
        <f>IF(ISBLANK(Governance_Clauses_by_Source!BC295),0,$G295)</f>
        <v>0</v>
      </c>
      <c r="BG295" s="134">
        <f>IF(ISBLANK(Governance_Clauses_by_Source!BD295),0,$G295)</f>
        <v>0</v>
      </c>
      <c r="BH295" s="134">
        <f>IF(ISBLANK(Governance_Clauses_by_Source!BE295),0,$G295)</f>
        <v>0</v>
      </c>
      <c r="BI295" s="134">
        <f>IF(ISBLANK(Governance_Clauses_by_Source!BF295),0,$G295)</f>
        <v>0</v>
      </c>
      <c r="BJ295" s="134">
        <f>IF(ISBLANK(Governance_Clauses_by_Source!BG295),0,$G295)</f>
        <v>0</v>
      </c>
      <c r="BK295" s="134">
        <f>IF(ISBLANK(Governance_Clauses_by_Source!BH295),0,$G295)</f>
        <v>0</v>
      </c>
      <c r="BL295" s="134">
        <f>IF(ISBLANK(Governance_Clauses_by_Source!BI295),0,$G295)</f>
        <v>0</v>
      </c>
      <c r="BM295" s="134">
        <f>IF(ISBLANK(Governance_Clauses_by_Source!BJ295),0,$G295)</f>
        <v>0</v>
      </c>
      <c r="BN295" s="134">
        <f>IF(ISBLANK(Governance_Clauses_by_Source!BK295),0,$G295)</f>
        <v>0</v>
      </c>
      <c r="BO295" s="134">
        <f>IF(ISBLANK(Governance_Clauses_by_Source!BL295),0,$G295)</f>
        <v>0</v>
      </c>
      <c r="BP295" s="134">
        <f>IF(ISBLANK(Governance_Clauses_by_Source!BM295),0,$G295)</f>
        <v>0</v>
      </c>
      <c r="BQ295" s="134">
        <f>IF(ISBLANK(Governance_Clauses_by_Source!BN295),0,$G295)</f>
        <v>0</v>
      </c>
      <c r="BR295" s="134">
        <f>IF(ISBLANK(Governance_Clauses_by_Source!BO295),0,$G295)</f>
        <v>0</v>
      </c>
      <c r="BS295" s="134">
        <f>IF(ISBLANK(Governance_Clauses_by_Source!BP295),0,$G295)</f>
        <v>0</v>
      </c>
      <c r="BT295" s="134">
        <f>IF(ISBLANK(Governance_Clauses_by_Source!BQ295),0,$G295)</f>
        <v>0</v>
      </c>
      <c r="BU295" s="134">
        <f>IF(ISBLANK(Governance_Clauses_by_Source!BR295),0,$G295)</f>
        <v>0</v>
      </c>
      <c r="BV295" s="134">
        <f>IF(ISBLANK(Governance_Clauses_by_Source!BS295),0,$G295)</f>
        <v>0</v>
      </c>
      <c r="BW295" s="134">
        <f>IF(ISBLANK(Governance_Clauses_by_Source!BT295),0,$G295)</f>
        <v>0</v>
      </c>
      <c r="BX295" s="134">
        <f>IF(ISBLANK(Governance_Clauses_by_Source!BU295),0,$G295)</f>
        <v>0</v>
      </c>
      <c r="BY295" s="134">
        <f>IF(ISBLANK(Governance_Clauses_by_Source!BV295),0,$G295)</f>
        <v>0</v>
      </c>
      <c r="BZ295" s="134">
        <f>IF(ISBLANK(Governance_Clauses_by_Source!BW295),0,$G295)</f>
        <v>0</v>
      </c>
      <c r="CA295" s="134">
        <f>IF(ISBLANK(Governance_Clauses_by_Source!BX295),0,$G295)</f>
        <v>0</v>
      </c>
      <c r="CB295" s="134">
        <f>IF(ISBLANK(Governance_Clauses_by_Source!BY295),0,$G295)</f>
        <v>0</v>
      </c>
      <c r="CC295" s="134">
        <f>IF(ISBLANK(Governance_Clauses_by_Source!BZ295),0,$G295)</f>
        <v>0</v>
      </c>
      <c r="CD295" s="134">
        <f>IF(ISBLANK(Governance_Clauses_by_Source!CA295),0,$G295)</f>
        <v>0</v>
      </c>
      <c r="CE295" s="134">
        <f>IF(ISBLANK(Governance_Clauses_by_Source!CB295),0,$G295)</f>
        <v>0</v>
      </c>
      <c r="CF295" s="134">
        <f>IF(ISBLANK(Governance_Clauses_by_Source!CC295),0,$G295)</f>
        <v>0</v>
      </c>
      <c r="CG295" s="134">
        <f>IF(ISBLANK(Governance_Clauses_by_Source!CD295),0,$G295)</f>
        <v>0</v>
      </c>
      <c r="CH295" s="134">
        <f>IF(ISBLANK(Governance_Clauses_by_Source!CE295),0,$G295)</f>
        <v>0</v>
      </c>
      <c r="CI295" s="134">
        <f>IF(ISBLANK(Governance_Clauses_by_Source!CF295),0,$G295)</f>
        <v>0</v>
      </c>
      <c r="CJ295" s="134">
        <f>IF(ISBLANK(Governance_Clauses_by_Source!CG295),0,$G295)</f>
        <v>0</v>
      </c>
      <c r="CK295" s="134">
        <f>IF(ISBLANK(Governance_Clauses_by_Source!CH295),0,$G295)</f>
        <v>0</v>
      </c>
      <c r="CL295" s="134">
        <f>IF(ISBLANK(Governance_Clauses_by_Source!CI295),0,$G295)</f>
        <v>0</v>
      </c>
      <c r="CM295" s="134">
        <f>IF(ISBLANK(Governance_Clauses_by_Source!CJ295),0,$G295)</f>
        <v>0</v>
      </c>
      <c r="CN295" s="134">
        <f>IF(ISBLANK(Governance_Clauses_by_Source!CK295),0,$G295)</f>
        <v>0</v>
      </c>
      <c r="CO295" s="134">
        <f>IF(ISBLANK(Governance_Clauses_by_Source!CL295),0,$G295)</f>
        <v>0</v>
      </c>
      <c r="CP295" s="134">
        <f>IF(ISBLANK(Governance_Clauses_by_Source!CM295),0,$G295)</f>
        <v>0</v>
      </c>
      <c r="CQ295" s="151">
        <f>IF(ISBLANK(Governance_Clauses_by_Source!CN295),0,$G295)</f>
        <v>0</v>
      </c>
    </row>
    <row r="296" spans="1:95">
      <c r="A296" s="2"/>
      <c r="B296" s="2"/>
      <c r="C296" s="2"/>
      <c r="D296" s="2"/>
      <c r="E296" s="2">
        <f t="shared" si="32"/>
        <v>0</v>
      </c>
      <c r="F296" s="2"/>
      <c r="G296" s="2"/>
      <c r="H296" s="165" t="s">
        <v>367</v>
      </c>
      <c r="I296" s="120">
        <f>IF(ISBLANK(Governance_Clauses_by_Source!F296),0,$G296)</f>
        <v>0</v>
      </c>
      <c r="J296" s="134">
        <f>IF(ISBLANK(Governance_Clauses_by_Source!G296),0,$G296)</f>
        <v>0</v>
      </c>
      <c r="K296" s="134">
        <f>IF(ISBLANK(Governance_Clauses_by_Source!H296),0,$G296)</f>
        <v>0</v>
      </c>
      <c r="L296" s="134">
        <f>IF(ISBLANK(Governance_Clauses_by_Source!I296),0,$G296)</f>
        <v>0</v>
      </c>
      <c r="M296" s="134">
        <f>IF(ISBLANK(Governance_Clauses_by_Source!J296),0,$G296)</f>
        <v>0</v>
      </c>
      <c r="N296" s="134">
        <f>IF(ISBLANK(Governance_Clauses_by_Source!K296),0,$G296)</f>
        <v>0</v>
      </c>
      <c r="O296" s="134">
        <f>IF(ISBLANK(Governance_Clauses_by_Source!L296),0,$G296)</f>
        <v>0</v>
      </c>
      <c r="P296" s="134">
        <f>IF(ISBLANK(Governance_Clauses_by_Source!M296),0,$G296)</f>
        <v>0</v>
      </c>
      <c r="Q296" s="134">
        <f>IF(ISBLANK(Governance_Clauses_by_Source!N296),0,$G296)</f>
        <v>0</v>
      </c>
      <c r="R296" s="134">
        <f>IF(ISBLANK(Governance_Clauses_by_Source!O296),0,$G296)</f>
        <v>0</v>
      </c>
      <c r="S296" s="134">
        <f>IF(ISBLANK(Governance_Clauses_by_Source!P296),0,$G296)</f>
        <v>0</v>
      </c>
      <c r="T296" s="134">
        <f>IF(ISBLANK(Governance_Clauses_by_Source!Q296),0,$G296)</f>
        <v>0</v>
      </c>
      <c r="U296" s="134">
        <f>IF(ISBLANK(Governance_Clauses_by_Source!R296),0,$G296)</f>
        <v>0</v>
      </c>
      <c r="V296" s="134">
        <f>IF(ISBLANK(Governance_Clauses_by_Source!S296),0,$G296)</f>
        <v>0</v>
      </c>
      <c r="W296" s="134">
        <f>IF(ISBLANK(Governance_Clauses_by_Source!T296),0,$G296)</f>
        <v>0</v>
      </c>
      <c r="X296" s="134">
        <f>IF(ISBLANK(Governance_Clauses_by_Source!U296),0,$G296)</f>
        <v>0</v>
      </c>
      <c r="Y296" s="134">
        <f>IF(ISBLANK(Governance_Clauses_by_Source!V296),0,$G296)</f>
        <v>0</v>
      </c>
      <c r="Z296" s="134">
        <f>IF(ISBLANK(Governance_Clauses_by_Source!W296),0,$G296)</f>
        <v>0</v>
      </c>
      <c r="AA296" s="134">
        <f>IF(ISBLANK(Governance_Clauses_by_Source!X296),0,$G296)</f>
        <v>0</v>
      </c>
      <c r="AB296" s="134">
        <f>IF(ISBLANK(Governance_Clauses_by_Source!Y296),0,$G296)</f>
        <v>0</v>
      </c>
      <c r="AC296" s="134">
        <f>IF(ISBLANK(Governance_Clauses_by_Source!Z296),0,$G296)</f>
        <v>0</v>
      </c>
      <c r="AD296" s="134">
        <f>IF(ISBLANK(Governance_Clauses_by_Source!AA296),0,$G296)</f>
        <v>0</v>
      </c>
      <c r="AE296" s="134">
        <f>IF(ISBLANK(Governance_Clauses_by_Source!AB296),0,$G296)</f>
        <v>0</v>
      </c>
      <c r="AF296" s="134">
        <f>IF(ISBLANK(Governance_Clauses_by_Source!AC296),0,$G296)</f>
        <v>0</v>
      </c>
      <c r="AG296" s="134">
        <f>IF(ISBLANK(Governance_Clauses_by_Source!AD296),0,$G296)</f>
        <v>0</v>
      </c>
      <c r="AH296" s="134">
        <f>IF(ISBLANK(Governance_Clauses_by_Source!AE296),0,$G296)</f>
        <v>0</v>
      </c>
      <c r="AI296" s="134">
        <f>IF(ISBLANK(Governance_Clauses_by_Source!AF296),0,$G296)</f>
        <v>0</v>
      </c>
      <c r="AJ296" s="134">
        <f>IF(ISBLANK(Governance_Clauses_by_Source!AG296),0,$G296)</f>
        <v>0</v>
      </c>
      <c r="AK296" s="134">
        <f>IF(ISBLANK(Governance_Clauses_by_Source!AH296),0,$G296)</f>
        <v>0</v>
      </c>
      <c r="AL296" s="134">
        <f>IF(ISBLANK(Governance_Clauses_by_Source!AI296),0,$G296)</f>
        <v>0</v>
      </c>
      <c r="AM296" s="134">
        <f>IF(ISBLANK(Governance_Clauses_by_Source!AJ296),0,$G296)</f>
        <v>0</v>
      </c>
      <c r="AN296" s="134">
        <f>IF(ISBLANK(Governance_Clauses_by_Source!AK296),0,$G296)</f>
        <v>0</v>
      </c>
      <c r="AO296" s="134">
        <f>IF(ISBLANK(Governance_Clauses_by_Source!AL296),0,$G296)</f>
        <v>0</v>
      </c>
      <c r="AP296" s="134">
        <f>IF(ISBLANK(Governance_Clauses_by_Source!AM296),0,$G296)</f>
        <v>0</v>
      </c>
      <c r="AQ296" s="134">
        <f>IF(ISBLANK(Governance_Clauses_by_Source!AN296),0,$G296)</f>
        <v>0</v>
      </c>
      <c r="AR296" s="134">
        <f>IF(ISBLANK(Governance_Clauses_by_Source!AO296),0,$G296)</f>
        <v>0</v>
      </c>
      <c r="AS296" s="134">
        <f>IF(ISBLANK(Governance_Clauses_by_Source!AP296),0,$G296)</f>
        <v>0</v>
      </c>
      <c r="AT296" s="134">
        <f>IF(ISBLANK(Governance_Clauses_by_Source!AQ296),0,$G296)</f>
        <v>0</v>
      </c>
      <c r="AU296" s="134">
        <f>IF(ISBLANK(Governance_Clauses_by_Source!AR296),0,$G296)</f>
        <v>0</v>
      </c>
      <c r="AV296" s="134">
        <f>IF(ISBLANK(Governance_Clauses_by_Source!AS296),0,$G296)</f>
        <v>0</v>
      </c>
      <c r="AW296" s="134">
        <f>IF(ISBLANK(Governance_Clauses_by_Source!AT296),0,$G296)</f>
        <v>0</v>
      </c>
      <c r="AX296" s="134">
        <f>IF(ISBLANK(Governance_Clauses_by_Source!AU296),0,$G296)</f>
        <v>0</v>
      </c>
      <c r="AY296" s="134">
        <f>IF(ISBLANK(Governance_Clauses_by_Source!AV296),0,$G296)</f>
        <v>0</v>
      </c>
      <c r="AZ296" s="134">
        <f>IF(ISBLANK(Governance_Clauses_by_Source!AW296),0,$G296)</f>
        <v>0</v>
      </c>
      <c r="BA296" s="134">
        <f>IF(ISBLANK(Governance_Clauses_by_Source!AX296),0,$G296)</f>
        <v>0</v>
      </c>
      <c r="BB296" s="134">
        <f>IF(ISBLANK(Governance_Clauses_by_Source!AY296),0,$G296)</f>
        <v>0</v>
      </c>
      <c r="BC296" s="134">
        <f>IF(ISBLANK(Governance_Clauses_by_Source!AZ296),0,$G296)</f>
        <v>0</v>
      </c>
      <c r="BD296" s="134">
        <f>IF(ISBLANK(Governance_Clauses_by_Source!BA296),0,$G296)</f>
        <v>0</v>
      </c>
      <c r="BE296" s="134">
        <f>IF(ISBLANK(Governance_Clauses_by_Source!BB296),0,$G296)</f>
        <v>0</v>
      </c>
      <c r="BF296" s="134">
        <f>IF(ISBLANK(Governance_Clauses_by_Source!BC296),0,$G296)</f>
        <v>0</v>
      </c>
      <c r="BG296" s="134">
        <f>IF(ISBLANK(Governance_Clauses_by_Source!BD296),0,$G296)</f>
        <v>0</v>
      </c>
      <c r="BH296" s="134">
        <f>IF(ISBLANK(Governance_Clauses_by_Source!BE296),0,$G296)</f>
        <v>0</v>
      </c>
      <c r="BI296" s="134">
        <f>IF(ISBLANK(Governance_Clauses_by_Source!BF296),0,$G296)</f>
        <v>0</v>
      </c>
      <c r="BJ296" s="134">
        <f>IF(ISBLANK(Governance_Clauses_by_Source!BG296),0,$G296)</f>
        <v>0</v>
      </c>
      <c r="BK296" s="134">
        <f>IF(ISBLANK(Governance_Clauses_by_Source!BH296),0,$G296)</f>
        <v>0</v>
      </c>
      <c r="BL296" s="134">
        <f>IF(ISBLANK(Governance_Clauses_by_Source!BI296),0,$G296)</f>
        <v>0</v>
      </c>
      <c r="BM296" s="134">
        <f>IF(ISBLANK(Governance_Clauses_by_Source!BJ296),0,$G296)</f>
        <v>0</v>
      </c>
      <c r="BN296" s="134">
        <f>IF(ISBLANK(Governance_Clauses_by_Source!BK296),0,$G296)</f>
        <v>0</v>
      </c>
      <c r="BO296" s="134">
        <f>IF(ISBLANK(Governance_Clauses_by_Source!BL296),0,$G296)</f>
        <v>0</v>
      </c>
      <c r="BP296" s="134">
        <f>IF(ISBLANK(Governance_Clauses_by_Source!BM296),0,$G296)</f>
        <v>0</v>
      </c>
      <c r="BQ296" s="134">
        <f>IF(ISBLANK(Governance_Clauses_by_Source!BN296),0,$G296)</f>
        <v>0</v>
      </c>
      <c r="BR296" s="134">
        <f>IF(ISBLANK(Governance_Clauses_by_Source!BO296),0,$G296)</f>
        <v>0</v>
      </c>
      <c r="BS296" s="134">
        <f>IF(ISBLANK(Governance_Clauses_by_Source!BP296),0,$G296)</f>
        <v>0</v>
      </c>
      <c r="BT296" s="134">
        <f>IF(ISBLANK(Governance_Clauses_by_Source!BQ296),0,$G296)</f>
        <v>0</v>
      </c>
      <c r="BU296" s="134">
        <f>IF(ISBLANK(Governance_Clauses_by_Source!BR296),0,$G296)</f>
        <v>0</v>
      </c>
      <c r="BV296" s="134">
        <f>IF(ISBLANK(Governance_Clauses_by_Source!BS296),0,$G296)</f>
        <v>0</v>
      </c>
      <c r="BW296" s="134">
        <f>IF(ISBLANK(Governance_Clauses_by_Source!BT296),0,$G296)</f>
        <v>0</v>
      </c>
      <c r="BX296" s="134">
        <f>IF(ISBLANK(Governance_Clauses_by_Source!BU296),0,$G296)</f>
        <v>0</v>
      </c>
      <c r="BY296" s="134">
        <f>IF(ISBLANK(Governance_Clauses_by_Source!BV296),0,$G296)</f>
        <v>0</v>
      </c>
      <c r="BZ296" s="134">
        <f>IF(ISBLANK(Governance_Clauses_by_Source!BW296),0,$G296)</f>
        <v>0</v>
      </c>
      <c r="CA296" s="134">
        <f>IF(ISBLANK(Governance_Clauses_by_Source!BX296),0,$G296)</f>
        <v>0</v>
      </c>
      <c r="CB296" s="134">
        <f>IF(ISBLANK(Governance_Clauses_by_Source!BY296),0,$G296)</f>
        <v>0</v>
      </c>
      <c r="CC296" s="134">
        <f>IF(ISBLANK(Governance_Clauses_by_Source!BZ296),0,$G296)</f>
        <v>0</v>
      </c>
      <c r="CD296" s="134">
        <f>IF(ISBLANK(Governance_Clauses_by_Source!CA296),0,$G296)</f>
        <v>0</v>
      </c>
      <c r="CE296" s="134">
        <f>IF(ISBLANK(Governance_Clauses_by_Source!CB296),0,$G296)</f>
        <v>0</v>
      </c>
      <c r="CF296" s="134">
        <f>IF(ISBLANK(Governance_Clauses_by_Source!CC296),0,$G296)</f>
        <v>0</v>
      </c>
      <c r="CG296" s="134">
        <f>IF(ISBLANK(Governance_Clauses_by_Source!CD296),0,$G296)</f>
        <v>0</v>
      </c>
      <c r="CH296" s="134">
        <f>IF(ISBLANK(Governance_Clauses_by_Source!CE296),0,$G296)</f>
        <v>0</v>
      </c>
      <c r="CI296" s="134">
        <f>IF(ISBLANK(Governance_Clauses_by_Source!CF296),0,$G296)</f>
        <v>0</v>
      </c>
      <c r="CJ296" s="134">
        <f>IF(ISBLANK(Governance_Clauses_by_Source!CG296),0,$G296)</f>
        <v>0</v>
      </c>
      <c r="CK296" s="134">
        <f>IF(ISBLANK(Governance_Clauses_by_Source!CH296),0,$G296)</f>
        <v>0</v>
      </c>
      <c r="CL296" s="134">
        <f>IF(ISBLANK(Governance_Clauses_by_Source!CI296),0,$G296)</f>
        <v>0</v>
      </c>
      <c r="CM296" s="134">
        <f>IF(ISBLANK(Governance_Clauses_by_Source!CJ296),0,$G296)</f>
        <v>0</v>
      </c>
      <c r="CN296" s="134">
        <f>IF(ISBLANK(Governance_Clauses_by_Source!CK296),0,$G296)</f>
        <v>0</v>
      </c>
      <c r="CO296" s="134">
        <f>IF(ISBLANK(Governance_Clauses_by_Source!CL296),0,$G296)</f>
        <v>0</v>
      </c>
      <c r="CP296" s="134">
        <f>IF(ISBLANK(Governance_Clauses_by_Source!CM296),0,$G296)</f>
        <v>0</v>
      </c>
      <c r="CQ296" s="151">
        <f>IF(ISBLANK(Governance_Clauses_by_Source!CN296),0,$G296)</f>
        <v>0</v>
      </c>
    </row>
    <row r="297" spans="1:95">
      <c r="A297" s="2"/>
      <c r="B297" s="2"/>
      <c r="C297" s="2"/>
      <c r="D297" s="2"/>
      <c r="E297" s="2">
        <f t="shared" si="32"/>
        <v>0</v>
      </c>
      <c r="F297" s="2"/>
      <c r="G297" s="2"/>
      <c r="H297" s="165" t="s">
        <v>367</v>
      </c>
      <c r="I297" s="120">
        <f>IF(ISBLANK(Governance_Clauses_by_Source!F297),0,$G297)</f>
        <v>0</v>
      </c>
      <c r="J297" s="134">
        <f>IF(ISBLANK(Governance_Clauses_by_Source!G297),0,$G297)</f>
        <v>0</v>
      </c>
      <c r="K297" s="134">
        <f>IF(ISBLANK(Governance_Clauses_by_Source!H297),0,$G297)</f>
        <v>0</v>
      </c>
      <c r="L297" s="134">
        <f>IF(ISBLANK(Governance_Clauses_by_Source!I297),0,$G297)</f>
        <v>0</v>
      </c>
      <c r="M297" s="134">
        <f>IF(ISBLANK(Governance_Clauses_by_Source!J297),0,$G297)</f>
        <v>0</v>
      </c>
      <c r="N297" s="134">
        <f>IF(ISBLANK(Governance_Clauses_by_Source!K297),0,$G297)</f>
        <v>0</v>
      </c>
      <c r="O297" s="134">
        <f>IF(ISBLANK(Governance_Clauses_by_Source!L297),0,$G297)</f>
        <v>0</v>
      </c>
      <c r="P297" s="134">
        <f>IF(ISBLANK(Governance_Clauses_by_Source!M297),0,$G297)</f>
        <v>0</v>
      </c>
      <c r="Q297" s="134">
        <f>IF(ISBLANK(Governance_Clauses_by_Source!N297),0,$G297)</f>
        <v>0</v>
      </c>
      <c r="R297" s="134">
        <f>IF(ISBLANK(Governance_Clauses_by_Source!O297),0,$G297)</f>
        <v>0</v>
      </c>
      <c r="S297" s="134">
        <f>IF(ISBLANK(Governance_Clauses_by_Source!P297),0,$G297)</f>
        <v>0</v>
      </c>
      <c r="T297" s="134">
        <f>IF(ISBLANK(Governance_Clauses_by_Source!Q297),0,$G297)</f>
        <v>0</v>
      </c>
      <c r="U297" s="134">
        <f>IF(ISBLANK(Governance_Clauses_by_Source!R297),0,$G297)</f>
        <v>0</v>
      </c>
      <c r="V297" s="134">
        <f>IF(ISBLANK(Governance_Clauses_by_Source!S297),0,$G297)</f>
        <v>0</v>
      </c>
      <c r="W297" s="134">
        <f>IF(ISBLANK(Governance_Clauses_by_Source!T297),0,$G297)</f>
        <v>0</v>
      </c>
      <c r="X297" s="134">
        <f>IF(ISBLANK(Governance_Clauses_by_Source!U297),0,$G297)</f>
        <v>0</v>
      </c>
      <c r="Y297" s="134">
        <f>IF(ISBLANK(Governance_Clauses_by_Source!V297),0,$G297)</f>
        <v>0</v>
      </c>
      <c r="Z297" s="134">
        <f>IF(ISBLANK(Governance_Clauses_by_Source!W297),0,$G297)</f>
        <v>0</v>
      </c>
      <c r="AA297" s="134">
        <f>IF(ISBLANK(Governance_Clauses_by_Source!X297),0,$G297)</f>
        <v>0</v>
      </c>
      <c r="AB297" s="134">
        <f>IF(ISBLANK(Governance_Clauses_by_Source!Y297),0,$G297)</f>
        <v>0</v>
      </c>
      <c r="AC297" s="134">
        <f>IF(ISBLANK(Governance_Clauses_by_Source!Z297),0,$G297)</f>
        <v>0</v>
      </c>
      <c r="AD297" s="134">
        <f>IF(ISBLANK(Governance_Clauses_by_Source!AA297),0,$G297)</f>
        <v>0</v>
      </c>
      <c r="AE297" s="134">
        <f>IF(ISBLANK(Governance_Clauses_by_Source!AB297),0,$G297)</f>
        <v>0</v>
      </c>
      <c r="AF297" s="134">
        <f>IF(ISBLANK(Governance_Clauses_by_Source!AC297),0,$G297)</f>
        <v>0</v>
      </c>
      <c r="AG297" s="134">
        <f>IF(ISBLANK(Governance_Clauses_by_Source!AD297),0,$G297)</f>
        <v>0</v>
      </c>
      <c r="AH297" s="134">
        <f>IF(ISBLANK(Governance_Clauses_by_Source!AE297),0,$G297)</f>
        <v>0</v>
      </c>
      <c r="AI297" s="134">
        <f>IF(ISBLANK(Governance_Clauses_by_Source!AF297),0,$G297)</f>
        <v>0</v>
      </c>
      <c r="AJ297" s="134">
        <f>IF(ISBLANK(Governance_Clauses_by_Source!AG297),0,$G297)</f>
        <v>0</v>
      </c>
      <c r="AK297" s="134">
        <f>IF(ISBLANK(Governance_Clauses_by_Source!AH297),0,$G297)</f>
        <v>0</v>
      </c>
      <c r="AL297" s="134">
        <f>IF(ISBLANK(Governance_Clauses_by_Source!AI297),0,$G297)</f>
        <v>0</v>
      </c>
      <c r="AM297" s="134">
        <f>IF(ISBLANK(Governance_Clauses_by_Source!AJ297),0,$G297)</f>
        <v>0</v>
      </c>
      <c r="AN297" s="134">
        <f>IF(ISBLANK(Governance_Clauses_by_Source!AK297),0,$G297)</f>
        <v>0</v>
      </c>
      <c r="AO297" s="134">
        <f>IF(ISBLANK(Governance_Clauses_by_Source!AL297),0,$G297)</f>
        <v>0</v>
      </c>
      <c r="AP297" s="134">
        <f>IF(ISBLANK(Governance_Clauses_by_Source!AM297),0,$G297)</f>
        <v>0</v>
      </c>
      <c r="AQ297" s="134">
        <f>IF(ISBLANK(Governance_Clauses_by_Source!AN297),0,$G297)</f>
        <v>0</v>
      </c>
      <c r="AR297" s="134">
        <f>IF(ISBLANK(Governance_Clauses_by_Source!AO297),0,$G297)</f>
        <v>0</v>
      </c>
      <c r="AS297" s="134">
        <f>IF(ISBLANK(Governance_Clauses_by_Source!AP297),0,$G297)</f>
        <v>0</v>
      </c>
      <c r="AT297" s="134">
        <f>IF(ISBLANK(Governance_Clauses_by_Source!AQ297),0,$G297)</f>
        <v>0</v>
      </c>
      <c r="AU297" s="134">
        <f>IF(ISBLANK(Governance_Clauses_by_Source!AR297),0,$G297)</f>
        <v>0</v>
      </c>
      <c r="AV297" s="134">
        <f>IF(ISBLANK(Governance_Clauses_by_Source!AS297),0,$G297)</f>
        <v>0</v>
      </c>
      <c r="AW297" s="134">
        <f>IF(ISBLANK(Governance_Clauses_by_Source!AT297),0,$G297)</f>
        <v>0</v>
      </c>
      <c r="AX297" s="134">
        <f>IF(ISBLANK(Governance_Clauses_by_Source!AU297),0,$G297)</f>
        <v>0</v>
      </c>
      <c r="AY297" s="134">
        <f>IF(ISBLANK(Governance_Clauses_by_Source!AV297),0,$G297)</f>
        <v>0</v>
      </c>
      <c r="AZ297" s="134">
        <f>IF(ISBLANK(Governance_Clauses_by_Source!AW297),0,$G297)</f>
        <v>0</v>
      </c>
      <c r="BA297" s="134">
        <f>IF(ISBLANK(Governance_Clauses_by_Source!AX297),0,$G297)</f>
        <v>0</v>
      </c>
      <c r="BB297" s="134">
        <f>IF(ISBLANK(Governance_Clauses_by_Source!AY297),0,$G297)</f>
        <v>0</v>
      </c>
      <c r="BC297" s="134">
        <f>IF(ISBLANK(Governance_Clauses_by_Source!AZ297),0,$G297)</f>
        <v>0</v>
      </c>
      <c r="BD297" s="134">
        <f>IF(ISBLANK(Governance_Clauses_by_Source!BA297),0,$G297)</f>
        <v>0</v>
      </c>
      <c r="BE297" s="134">
        <f>IF(ISBLANK(Governance_Clauses_by_Source!BB297),0,$G297)</f>
        <v>0</v>
      </c>
      <c r="BF297" s="134">
        <f>IF(ISBLANK(Governance_Clauses_by_Source!BC297),0,$G297)</f>
        <v>0</v>
      </c>
      <c r="BG297" s="134">
        <f>IF(ISBLANK(Governance_Clauses_by_Source!BD297),0,$G297)</f>
        <v>0</v>
      </c>
      <c r="BH297" s="134">
        <f>IF(ISBLANK(Governance_Clauses_by_Source!BE297),0,$G297)</f>
        <v>0</v>
      </c>
      <c r="BI297" s="134">
        <f>IF(ISBLANK(Governance_Clauses_by_Source!BF297),0,$G297)</f>
        <v>0</v>
      </c>
      <c r="BJ297" s="134">
        <f>IF(ISBLANK(Governance_Clauses_by_Source!BG297),0,$G297)</f>
        <v>0</v>
      </c>
      <c r="BK297" s="134">
        <f>IF(ISBLANK(Governance_Clauses_by_Source!BH297),0,$G297)</f>
        <v>0</v>
      </c>
      <c r="BL297" s="134">
        <f>IF(ISBLANK(Governance_Clauses_by_Source!BI297),0,$G297)</f>
        <v>0</v>
      </c>
      <c r="BM297" s="134">
        <f>IF(ISBLANK(Governance_Clauses_by_Source!BJ297),0,$G297)</f>
        <v>0</v>
      </c>
      <c r="BN297" s="134">
        <f>IF(ISBLANK(Governance_Clauses_by_Source!BK297),0,$G297)</f>
        <v>0</v>
      </c>
      <c r="BO297" s="134">
        <f>IF(ISBLANK(Governance_Clauses_by_Source!BL297),0,$G297)</f>
        <v>0</v>
      </c>
      <c r="BP297" s="134">
        <f>IF(ISBLANK(Governance_Clauses_by_Source!BM297),0,$G297)</f>
        <v>0</v>
      </c>
      <c r="BQ297" s="134">
        <f>IF(ISBLANK(Governance_Clauses_by_Source!BN297),0,$G297)</f>
        <v>0</v>
      </c>
      <c r="BR297" s="134">
        <f>IF(ISBLANK(Governance_Clauses_by_Source!BO297),0,$G297)</f>
        <v>0</v>
      </c>
      <c r="BS297" s="134">
        <f>IF(ISBLANK(Governance_Clauses_by_Source!BP297),0,$G297)</f>
        <v>0</v>
      </c>
      <c r="BT297" s="134">
        <f>IF(ISBLANK(Governance_Clauses_by_Source!BQ297),0,$G297)</f>
        <v>0</v>
      </c>
      <c r="BU297" s="134">
        <f>IF(ISBLANK(Governance_Clauses_by_Source!BR297),0,$G297)</f>
        <v>0</v>
      </c>
      <c r="BV297" s="134">
        <f>IF(ISBLANK(Governance_Clauses_by_Source!BS297),0,$G297)</f>
        <v>0</v>
      </c>
      <c r="BW297" s="134">
        <f>IF(ISBLANK(Governance_Clauses_by_Source!BT297),0,$G297)</f>
        <v>0</v>
      </c>
      <c r="BX297" s="134">
        <f>IF(ISBLANK(Governance_Clauses_by_Source!BU297),0,$G297)</f>
        <v>0</v>
      </c>
      <c r="BY297" s="134">
        <f>IF(ISBLANK(Governance_Clauses_by_Source!BV297),0,$G297)</f>
        <v>0</v>
      </c>
      <c r="BZ297" s="134">
        <f>IF(ISBLANK(Governance_Clauses_by_Source!BW297),0,$G297)</f>
        <v>0</v>
      </c>
      <c r="CA297" s="134">
        <f>IF(ISBLANK(Governance_Clauses_by_Source!BX297),0,$G297)</f>
        <v>0</v>
      </c>
      <c r="CB297" s="134">
        <f>IF(ISBLANK(Governance_Clauses_by_Source!BY297),0,$G297)</f>
        <v>0</v>
      </c>
      <c r="CC297" s="134">
        <f>IF(ISBLANK(Governance_Clauses_by_Source!BZ297),0,$G297)</f>
        <v>0</v>
      </c>
      <c r="CD297" s="134">
        <f>IF(ISBLANK(Governance_Clauses_by_Source!CA297),0,$G297)</f>
        <v>0</v>
      </c>
      <c r="CE297" s="134">
        <f>IF(ISBLANK(Governance_Clauses_by_Source!CB297),0,$G297)</f>
        <v>0</v>
      </c>
      <c r="CF297" s="134">
        <f>IF(ISBLANK(Governance_Clauses_by_Source!CC297),0,$G297)</f>
        <v>0</v>
      </c>
      <c r="CG297" s="134">
        <f>IF(ISBLANK(Governance_Clauses_by_Source!CD297),0,$G297)</f>
        <v>0</v>
      </c>
      <c r="CH297" s="134">
        <f>IF(ISBLANK(Governance_Clauses_by_Source!CE297),0,$G297)</f>
        <v>0</v>
      </c>
      <c r="CI297" s="134">
        <f>IF(ISBLANK(Governance_Clauses_by_Source!CF297),0,$G297)</f>
        <v>0</v>
      </c>
      <c r="CJ297" s="134">
        <f>IF(ISBLANK(Governance_Clauses_by_Source!CG297),0,$G297)</f>
        <v>0</v>
      </c>
      <c r="CK297" s="134">
        <f>IF(ISBLANK(Governance_Clauses_by_Source!CH297),0,$G297)</f>
        <v>0</v>
      </c>
      <c r="CL297" s="134">
        <f>IF(ISBLANK(Governance_Clauses_by_Source!CI297),0,$G297)</f>
        <v>0</v>
      </c>
      <c r="CM297" s="134">
        <f>IF(ISBLANK(Governance_Clauses_by_Source!CJ297),0,$G297)</f>
        <v>0</v>
      </c>
      <c r="CN297" s="134">
        <f>IF(ISBLANK(Governance_Clauses_by_Source!CK297),0,$G297)</f>
        <v>0</v>
      </c>
      <c r="CO297" s="134">
        <f>IF(ISBLANK(Governance_Clauses_by_Source!CL297),0,$G297)</f>
        <v>0</v>
      </c>
      <c r="CP297" s="134">
        <f>IF(ISBLANK(Governance_Clauses_by_Source!CM297),0,$G297)</f>
        <v>0</v>
      </c>
      <c r="CQ297" s="151">
        <f>IF(ISBLANK(Governance_Clauses_by_Source!CN297),0,$G297)</f>
        <v>0</v>
      </c>
    </row>
    <row r="298" spans="1:95">
      <c r="A298" s="2"/>
      <c r="B298" s="2"/>
      <c r="C298" s="2"/>
      <c r="D298" s="2"/>
      <c r="E298" s="2">
        <f t="shared" si="32"/>
        <v>0</v>
      </c>
      <c r="F298" s="2"/>
      <c r="G298" s="2"/>
      <c r="H298" s="165" t="s">
        <v>367</v>
      </c>
      <c r="I298" s="120">
        <f>IF(ISBLANK(Governance_Clauses_by_Source!F298),0,$G298)</f>
        <v>0</v>
      </c>
      <c r="J298" s="134">
        <f>IF(ISBLANK(Governance_Clauses_by_Source!G298),0,$G298)</f>
        <v>0</v>
      </c>
      <c r="K298" s="134">
        <f>IF(ISBLANK(Governance_Clauses_by_Source!H298),0,$G298)</f>
        <v>0</v>
      </c>
      <c r="L298" s="134">
        <f>IF(ISBLANK(Governance_Clauses_by_Source!I298),0,$G298)</f>
        <v>0</v>
      </c>
      <c r="M298" s="134">
        <f>IF(ISBLANK(Governance_Clauses_by_Source!J298),0,$G298)</f>
        <v>0</v>
      </c>
      <c r="N298" s="134">
        <f>IF(ISBLANK(Governance_Clauses_by_Source!K298),0,$G298)</f>
        <v>0</v>
      </c>
      <c r="O298" s="134">
        <f>IF(ISBLANK(Governance_Clauses_by_Source!L298),0,$G298)</f>
        <v>0</v>
      </c>
      <c r="P298" s="134">
        <f>IF(ISBLANK(Governance_Clauses_by_Source!M298),0,$G298)</f>
        <v>0</v>
      </c>
      <c r="Q298" s="134">
        <f>IF(ISBLANK(Governance_Clauses_by_Source!N298),0,$G298)</f>
        <v>0</v>
      </c>
      <c r="R298" s="134">
        <f>IF(ISBLANK(Governance_Clauses_by_Source!O298),0,$G298)</f>
        <v>0</v>
      </c>
      <c r="S298" s="134">
        <f>IF(ISBLANK(Governance_Clauses_by_Source!P298),0,$G298)</f>
        <v>0</v>
      </c>
      <c r="T298" s="134">
        <f>IF(ISBLANK(Governance_Clauses_by_Source!Q298),0,$G298)</f>
        <v>0</v>
      </c>
      <c r="U298" s="134">
        <f>IF(ISBLANK(Governance_Clauses_by_Source!R298),0,$G298)</f>
        <v>0</v>
      </c>
      <c r="V298" s="134">
        <f>IF(ISBLANK(Governance_Clauses_by_Source!S298),0,$G298)</f>
        <v>0</v>
      </c>
      <c r="W298" s="134">
        <f>IF(ISBLANK(Governance_Clauses_by_Source!T298),0,$G298)</f>
        <v>0</v>
      </c>
      <c r="X298" s="134">
        <f>IF(ISBLANK(Governance_Clauses_by_Source!U298),0,$G298)</f>
        <v>0</v>
      </c>
      <c r="Y298" s="134">
        <f>IF(ISBLANK(Governance_Clauses_by_Source!V298),0,$G298)</f>
        <v>0</v>
      </c>
      <c r="Z298" s="134">
        <f>IF(ISBLANK(Governance_Clauses_by_Source!W298),0,$G298)</f>
        <v>0</v>
      </c>
      <c r="AA298" s="134">
        <f>IF(ISBLANK(Governance_Clauses_by_Source!X298),0,$G298)</f>
        <v>0</v>
      </c>
      <c r="AB298" s="134">
        <f>IF(ISBLANK(Governance_Clauses_by_Source!Y298),0,$G298)</f>
        <v>0</v>
      </c>
      <c r="AC298" s="134">
        <f>IF(ISBLANK(Governance_Clauses_by_Source!Z298),0,$G298)</f>
        <v>0</v>
      </c>
      <c r="AD298" s="134">
        <f>IF(ISBLANK(Governance_Clauses_by_Source!AA298),0,$G298)</f>
        <v>0</v>
      </c>
      <c r="AE298" s="134">
        <f>IF(ISBLANK(Governance_Clauses_by_Source!AB298),0,$G298)</f>
        <v>0</v>
      </c>
      <c r="AF298" s="134">
        <f>IF(ISBLANK(Governance_Clauses_by_Source!AC298),0,$G298)</f>
        <v>0</v>
      </c>
      <c r="AG298" s="134">
        <f>IF(ISBLANK(Governance_Clauses_by_Source!AD298),0,$G298)</f>
        <v>0</v>
      </c>
      <c r="AH298" s="134">
        <f>IF(ISBLANK(Governance_Clauses_by_Source!AE298),0,$G298)</f>
        <v>0</v>
      </c>
      <c r="AI298" s="134">
        <f>IF(ISBLANK(Governance_Clauses_by_Source!AF298),0,$G298)</f>
        <v>0</v>
      </c>
      <c r="AJ298" s="134">
        <f>IF(ISBLANK(Governance_Clauses_by_Source!AG298),0,$G298)</f>
        <v>0</v>
      </c>
      <c r="AK298" s="134">
        <f>IF(ISBLANK(Governance_Clauses_by_Source!AH298),0,$G298)</f>
        <v>0</v>
      </c>
      <c r="AL298" s="134">
        <f>IF(ISBLANK(Governance_Clauses_by_Source!AI298),0,$G298)</f>
        <v>0</v>
      </c>
      <c r="AM298" s="134">
        <f>IF(ISBLANK(Governance_Clauses_by_Source!AJ298),0,$G298)</f>
        <v>0</v>
      </c>
      <c r="AN298" s="134">
        <f>IF(ISBLANK(Governance_Clauses_by_Source!AK298),0,$G298)</f>
        <v>0</v>
      </c>
      <c r="AO298" s="134">
        <f>IF(ISBLANK(Governance_Clauses_by_Source!AL298),0,$G298)</f>
        <v>0</v>
      </c>
      <c r="AP298" s="134">
        <f>IF(ISBLANK(Governance_Clauses_by_Source!AM298),0,$G298)</f>
        <v>0</v>
      </c>
      <c r="AQ298" s="134">
        <f>IF(ISBLANK(Governance_Clauses_by_Source!AN298),0,$G298)</f>
        <v>0</v>
      </c>
      <c r="AR298" s="134">
        <f>IF(ISBLANK(Governance_Clauses_by_Source!AO298),0,$G298)</f>
        <v>0</v>
      </c>
      <c r="AS298" s="134">
        <f>IF(ISBLANK(Governance_Clauses_by_Source!AP298),0,$G298)</f>
        <v>0</v>
      </c>
      <c r="AT298" s="134">
        <f>IF(ISBLANK(Governance_Clauses_by_Source!AQ298),0,$G298)</f>
        <v>0</v>
      </c>
      <c r="AU298" s="134">
        <f>IF(ISBLANK(Governance_Clauses_by_Source!AR298),0,$G298)</f>
        <v>0</v>
      </c>
      <c r="AV298" s="134">
        <f>IF(ISBLANK(Governance_Clauses_by_Source!AS298),0,$G298)</f>
        <v>0</v>
      </c>
      <c r="AW298" s="134">
        <f>IF(ISBLANK(Governance_Clauses_by_Source!AT298),0,$G298)</f>
        <v>0</v>
      </c>
      <c r="AX298" s="134">
        <f>IF(ISBLANK(Governance_Clauses_by_Source!AU298),0,$G298)</f>
        <v>0</v>
      </c>
      <c r="AY298" s="134">
        <f>IF(ISBLANK(Governance_Clauses_by_Source!AV298),0,$G298)</f>
        <v>0</v>
      </c>
      <c r="AZ298" s="134">
        <f>IF(ISBLANK(Governance_Clauses_by_Source!AW298),0,$G298)</f>
        <v>0</v>
      </c>
      <c r="BA298" s="134">
        <f>IF(ISBLANK(Governance_Clauses_by_Source!AX298),0,$G298)</f>
        <v>0</v>
      </c>
      <c r="BB298" s="134">
        <f>IF(ISBLANK(Governance_Clauses_by_Source!AY298),0,$G298)</f>
        <v>0</v>
      </c>
      <c r="BC298" s="134">
        <f>IF(ISBLANK(Governance_Clauses_by_Source!AZ298),0,$G298)</f>
        <v>0</v>
      </c>
      <c r="BD298" s="134">
        <f>IF(ISBLANK(Governance_Clauses_by_Source!BA298),0,$G298)</f>
        <v>0</v>
      </c>
      <c r="BE298" s="134">
        <f>IF(ISBLANK(Governance_Clauses_by_Source!BB298),0,$G298)</f>
        <v>0</v>
      </c>
      <c r="BF298" s="134">
        <f>IF(ISBLANK(Governance_Clauses_by_Source!BC298),0,$G298)</f>
        <v>0</v>
      </c>
      <c r="BG298" s="134">
        <f>IF(ISBLANK(Governance_Clauses_by_Source!BD298),0,$G298)</f>
        <v>0</v>
      </c>
      <c r="BH298" s="134">
        <f>IF(ISBLANK(Governance_Clauses_by_Source!BE298),0,$G298)</f>
        <v>0</v>
      </c>
      <c r="BI298" s="134">
        <f>IF(ISBLANK(Governance_Clauses_by_Source!BF298),0,$G298)</f>
        <v>0</v>
      </c>
      <c r="BJ298" s="134">
        <f>IF(ISBLANK(Governance_Clauses_by_Source!BG298),0,$G298)</f>
        <v>0</v>
      </c>
      <c r="BK298" s="134">
        <f>IF(ISBLANK(Governance_Clauses_by_Source!BH298),0,$G298)</f>
        <v>0</v>
      </c>
      <c r="BL298" s="134">
        <f>IF(ISBLANK(Governance_Clauses_by_Source!BI298),0,$G298)</f>
        <v>0</v>
      </c>
      <c r="BM298" s="134">
        <f>IF(ISBLANK(Governance_Clauses_by_Source!BJ298),0,$G298)</f>
        <v>0</v>
      </c>
      <c r="BN298" s="134">
        <f>IF(ISBLANK(Governance_Clauses_by_Source!BK298),0,$G298)</f>
        <v>0</v>
      </c>
      <c r="BO298" s="134">
        <f>IF(ISBLANK(Governance_Clauses_by_Source!BL298),0,$G298)</f>
        <v>0</v>
      </c>
      <c r="BP298" s="134">
        <f>IF(ISBLANK(Governance_Clauses_by_Source!BM298),0,$G298)</f>
        <v>0</v>
      </c>
      <c r="BQ298" s="134">
        <f>IF(ISBLANK(Governance_Clauses_by_Source!BN298),0,$G298)</f>
        <v>0</v>
      </c>
      <c r="BR298" s="134">
        <f>IF(ISBLANK(Governance_Clauses_by_Source!BO298),0,$G298)</f>
        <v>0</v>
      </c>
      <c r="BS298" s="134">
        <f>IF(ISBLANK(Governance_Clauses_by_Source!BP298),0,$G298)</f>
        <v>0</v>
      </c>
      <c r="BT298" s="134">
        <f>IF(ISBLANK(Governance_Clauses_by_Source!BQ298),0,$G298)</f>
        <v>0</v>
      </c>
      <c r="BU298" s="134">
        <f>IF(ISBLANK(Governance_Clauses_by_Source!BR298),0,$G298)</f>
        <v>0</v>
      </c>
      <c r="BV298" s="134">
        <f>IF(ISBLANK(Governance_Clauses_by_Source!BS298),0,$G298)</f>
        <v>0</v>
      </c>
      <c r="BW298" s="134">
        <f>IF(ISBLANK(Governance_Clauses_by_Source!BT298),0,$G298)</f>
        <v>0</v>
      </c>
      <c r="BX298" s="134">
        <f>IF(ISBLANK(Governance_Clauses_by_Source!BU298),0,$G298)</f>
        <v>0</v>
      </c>
      <c r="BY298" s="134">
        <f>IF(ISBLANK(Governance_Clauses_by_Source!BV298),0,$G298)</f>
        <v>0</v>
      </c>
      <c r="BZ298" s="134">
        <f>IF(ISBLANK(Governance_Clauses_by_Source!BW298),0,$G298)</f>
        <v>0</v>
      </c>
      <c r="CA298" s="134">
        <f>IF(ISBLANK(Governance_Clauses_by_Source!BX298),0,$G298)</f>
        <v>0</v>
      </c>
      <c r="CB298" s="134">
        <f>IF(ISBLANK(Governance_Clauses_by_Source!BY298),0,$G298)</f>
        <v>0</v>
      </c>
      <c r="CC298" s="134">
        <f>IF(ISBLANK(Governance_Clauses_by_Source!BZ298),0,$G298)</f>
        <v>0</v>
      </c>
      <c r="CD298" s="134">
        <f>IF(ISBLANK(Governance_Clauses_by_Source!CA298),0,$G298)</f>
        <v>0</v>
      </c>
      <c r="CE298" s="134">
        <f>IF(ISBLANK(Governance_Clauses_by_Source!CB298),0,$G298)</f>
        <v>0</v>
      </c>
      <c r="CF298" s="134">
        <f>IF(ISBLANK(Governance_Clauses_by_Source!CC298),0,$G298)</f>
        <v>0</v>
      </c>
      <c r="CG298" s="134">
        <f>IF(ISBLANK(Governance_Clauses_by_Source!CD298),0,$G298)</f>
        <v>0</v>
      </c>
      <c r="CH298" s="134">
        <f>IF(ISBLANK(Governance_Clauses_by_Source!CE298),0,$G298)</f>
        <v>0</v>
      </c>
      <c r="CI298" s="134">
        <f>IF(ISBLANK(Governance_Clauses_by_Source!CF298),0,$G298)</f>
        <v>0</v>
      </c>
      <c r="CJ298" s="134">
        <f>IF(ISBLANK(Governance_Clauses_by_Source!CG298),0,$G298)</f>
        <v>0</v>
      </c>
      <c r="CK298" s="134">
        <f>IF(ISBLANK(Governance_Clauses_by_Source!CH298),0,$G298)</f>
        <v>0</v>
      </c>
      <c r="CL298" s="134">
        <f>IF(ISBLANK(Governance_Clauses_by_Source!CI298),0,$G298)</f>
        <v>0</v>
      </c>
      <c r="CM298" s="134">
        <f>IF(ISBLANK(Governance_Clauses_by_Source!CJ298),0,$G298)</f>
        <v>0</v>
      </c>
      <c r="CN298" s="134">
        <f>IF(ISBLANK(Governance_Clauses_by_Source!CK298),0,$G298)</f>
        <v>0</v>
      </c>
      <c r="CO298" s="134">
        <f>IF(ISBLANK(Governance_Clauses_by_Source!CL298),0,$G298)</f>
        <v>0</v>
      </c>
      <c r="CP298" s="134">
        <f>IF(ISBLANK(Governance_Clauses_by_Source!CM298),0,$G298)</f>
        <v>0</v>
      </c>
      <c r="CQ298" s="151">
        <f>IF(ISBLANK(Governance_Clauses_by_Source!CN298),0,$G298)</f>
        <v>0</v>
      </c>
    </row>
    <row r="299" spans="1:95">
      <c r="A299" s="2"/>
      <c r="B299" s="2"/>
      <c r="C299" s="2"/>
      <c r="D299" s="2"/>
      <c r="E299" s="2">
        <f t="shared" si="32"/>
        <v>0</v>
      </c>
      <c r="F299" s="2"/>
      <c r="G299" s="2"/>
      <c r="H299" s="165" t="s">
        <v>367</v>
      </c>
      <c r="I299" s="120">
        <f>IF(ISBLANK(Governance_Clauses_by_Source!F299),0,$G299)</f>
        <v>0</v>
      </c>
      <c r="J299" s="134">
        <f>IF(ISBLANK(Governance_Clauses_by_Source!G299),0,$G299)</f>
        <v>0</v>
      </c>
      <c r="K299" s="134">
        <f>IF(ISBLANK(Governance_Clauses_by_Source!H299),0,$G299)</f>
        <v>0</v>
      </c>
      <c r="L299" s="134">
        <f>IF(ISBLANK(Governance_Clauses_by_Source!I299),0,$G299)</f>
        <v>0</v>
      </c>
      <c r="M299" s="134">
        <f>IF(ISBLANK(Governance_Clauses_by_Source!J299),0,$G299)</f>
        <v>0</v>
      </c>
      <c r="N299" s="134">
        <f>IF(ISBLANK(Governance_Clauses_by_Source!K299),0,$G299)</f>
        <v>0</v>
      </c>
      <c r="O299" s="134">
        <f>IF(ISBLANK(Governance_Clauses_by_Source!L299),0,$G299)</f>
        <v>0</v>
      </c>
      <c r="P299" s="134">
        <f>IF(ISBLANK(Governance_Clauses_by_Source!M299),0,$G299)</f>
        <v>0</v>
      </c>
      <c r="Q299" s="134">
        <f>IF(ISBLANK(Governance_Clauses_by_Source!N299),0,$G299)</f>
        <v>0</v>
      </c>
      <c r="R299" s="134">
        <f>IF(ISBLANK(Governance_Clauses_by_Source!O299),0,$G299)</f>
        <v>0</v>
      </c>
      <c r="S299" s="134">
        <f>IF(ISBLANK(Governance_Clauses_by_Source!P299),0,$G299)</f>
        <v>0</v>
      </c>
      <c r="T299" s="134">
        <f>IF(ISBLANK(Governance_Clauses_by_Source!Q299),0,$G299)</f>
        <v>0</v>
      </c>
      <c r="U299" s="134">
        <f>IF(ISBLANK(Governance_Clauses_by_Source!R299),0,$G299)</f>
        <v>0</v>
      </c>
      <c r="V299" s="134">
        <f>IF(ISBLANK(Governance_Clauses_by_Source!S299),0,$G299)</f>
        <v>0</v>
      </c>
      <c r="W299" s="134">
        <f>IF(ISBLANK(Governance_Clauses_by_Source!T299),0,$G299)</f>
        <v>0</v>
      </c>
      <c r="X299" s="134">
        <f>IF(ISBLANK(Governance_Clauses_by_Source!U299),0,$G299)</f>
        <v>0</v>
      </c>
      <c r="Y299" s="134">
        <f>IF(ISBLANK(Governance_Clauses_by_Source!V299),0,$G299)</f>
        <v>0</v>
      </c>
      <c r="Z299" s="134">
        <f>IF(ISBLANK(Governance_Clauses_by_Source!W299),0,$G299)</f>
        <v>0</v>
      </c>
      <c r="AA299" s="134">
        <f>IF(ISBLANK(Governance_Clauses_by_Source!X299),0,$G299)</f>
        <v>0</v>
      </c>
      <c r="AB299" s="134">
        <f>IF(ISBLANK(Governance_Clauses_by_Source!Y299),0,$G299)</f>
        <v>0</v>
      </c>
      <c r="AC299" s="134">
        <f>IF(ISBLANK(Governance_Clauses_by_Source!Z299),0,$G299)</f>
        <v>0</v>
      </c>
      <c r="AD299" s="134">
        <f>IF(ISBLANK(Governance_Clauses_by_Source!AA299),0,$G299)</f>
        <v>0</v>
      </c>
      <c r="AE299" s="134">
        <f>IF(ISBLANK(Governance_Clauses_by_Source!AB299),0,$G299)</f>
        <v>0</v>
      </c>
      <c r="AF299" s="134">
        <f>IF(ISBLANK(Governance_Clauses_by_Source!AC299),0,$G299)</f>
        <v>0</v>
      </c>
      <c r="AG299" s="134">
        <f>IF(ISBLANK(Governance_Clauses_by_Source!AD299),0,$G299)</f>
        <v>0</v>
      </c>
      <c r="AH299" s="134">
        <f>IF(ISBLANK(Governance_Clauses_by_Source!AE299),0,$G299)</f>
        <v>0</v>
      </c>
      <c r="AI299" s="134">
        <f>IF(ISBLANK(Governance_Clauses_by_Source!AF299),0,$G299)</f>
        <v>0</v>
      </c>
      <c r="AJ299" s="134">
        <f>IF(ISBLANK(Governance_Clauses_by_Source!AG299),0,$G299)</f>
        <v>0</v>
      </c>
      <c r="AK299" s="134">
        <f>IF(ISBLANK(Governance_Clauses_by_Source!AH299),0,$G299)</f>
        <v>0</v>
      </c>
      <c r="AL299" s="134">
        <f>IF(ISBLANK(Governance_Clauses_by_Source!AI299),0,$G299)</f>
        <v>0</v>
      </c>
      <c r="AM299" s="134">
        <f>IF(ISBLANK(Governance_Clauses_by_Source!AJ299),0,$G299)</f>
        <v>0</v>
      </c>
      <c r="AN299" s="134">
        <f>IF(ISBLANK(Governance_Clauses_by_Source!AK299),0,$G299)</f>
        <v>0</v>
      </c>
      <c r="AO299" s="134">
        <f>IF(ISBLANK(Governance_Clauses_by_Source!AL299),0,$G299)</f>
        <v>0</v>
      </c>
      <c r="AP299" s="134">
        <f>IF(ISBLANK(Governance_Clauses_by_Source!AM299),0,$G299)</f>
        <v>0</v>
      </c>
      <c r="AQ299" s="134">
        <f>IF(ISBLANK(Governance_Clauses_by_Source!AN299),0,$G299)</f>
        <v>0</v>
      </c>
      <c r="AR299" s="134">
        <f>IF(ISBLANK(Governance_Clauses_by_Source!AO299),0,$G299)</f>
        <v>0</v>
      </c>
      <c r="AS299" s="134">
        <f>IF(ISBLANK(Governance_Clauses_by_Source!AP299),0,$G299)</f>
        <v>0</v>
      </c>
      <c r="AT299" s="134">
        <f>IF(ISBLANK(Governance_Clauses_by_Source!AQ299),0,$G299)</f>
        <v>0</v>
      </c>
      <c r="AU299" s="134">
        <f>IF(ISBLANK(Governance_Clauses_by_Source!AR299),0,$G299)</f>
        <v>0</v>
      </c>
      <c r="AV299" s="134">
        <f>IF(ISBLANK(Governance_Clauses_by_Source!AS299),0,$G299)</f>
        <v>0</v>
      </c>
      <c r="AW299" s="134">
        <f>IF(ISBLANK(Governance_Clauses_by_Source!AT299),0,$G299)</f>
        <v>0</v>
      </c>
      <c r="AX299" s="134">
        <f>IF(ISBLANK(Governance_Clauses_by_Source!AU299),0,$G299)</f>
        <v>0</v>
      </c>
      <c r="AY299" s="134">
        <f>IF(ISBLANK(Governance_Clauses_by_Source!AV299),0,$G299)</f>
        <v>0</v>
      </c>
      <c r="AZ299" s="134">
        <f>IF(ISBLANK(Governance_Clauses_by_Source!AW299),0,$G299)</f>
        <v>0</v>
      </c>
      <c r="BA299" s="134">
        <f>IF(ISBLANK(Governance_Clauses_by_Source!AX299),0,$G299)</f>
        <v>0</v>
      </c>
      <c r="BB299" s="134">
        <f>IF(ISBLANK(Governance_Clauses_by_Source!AY299),0,$G299)</f>
        <v>0</v>
      </c>
      <c r="BC299" s="134">
        <f>IF(ISBLANK(Governance_Clauses_by_Source!AZ299),0,$G299)</f>
        <v>0</v>
      </c>
      <c r="BD299" s="134">
        <f>IF(ISBLANK(Governance_Clauses_by_Source!BA299),0,$G299)</f>
        <v>0</v>
      </c>
      <c r="BE299" s="134">
        <f>IF(ISBLANK(Governance_Clauses_by_Source!BB299),0,$G299)</f>
        <v>0</v>
      </c>
      <c r="BF299" s="134">
        <f>IF(ISBLANK(Governance_Clauses_by_Source!BC299),0,$G299)</f>
        <v>0</v>
      </c>
      <c r="BG299" s="134">
        <f>IF(ISBLANK(Governance_Clauses_by_Source!BD299),0,$G299)</f>
        <v>0</v>
      </c>
      <c r="BH299" s="134">
        <f>IF(ISBLANK(Governance_Clauses_by_Source!BE299),0,$G299)</f>
        <v>0</v>
      </c>
      <c r="BI299" s="134">
        <f>IF(ISBLANK(Governance_Clauses_by_Source!BF299),0,$G299)</f>
        <v>0</v>
      </c>
      <c r="BJ299" s="134">
        <f>IF(ISBLANK(Governance_Clauses_by_Source!BG299),0,$G299)</f>
        <v>0</v>
      </c>
      <c r="BK299" s="134">
        <f>IF(ISBLANK(Governance_Clauses_by_Source!BH299),0,$G299)</f>
        <v>0</v>
      </c>
      <c r="BL299" s="134">
        <f>IF(ISBLANK(Governance_Clauses_by_Source!BI299),0,$G299)</f>
        <v>0</v>
      </c>
      <c r="BM299" s="134">
        <f>IF(ISBLANK(Governance_Clauses_by_Source!BJ299),0,$G299)</f>
        <v>0</v>
      </c>
      <c r="BN299" s="134">
        <f>IF(ISBLANK(Governance_Clauses_by_Source!BK299),0,$G299)</f>
        <v>0</v>
      </c>
      <c r="BO299" s="134">
        <f>IF(ISBLANK(Governance_Clauses_by_Source!BL299),0,$G299)</f>
        <v>0</v>
      </c>
      <c r="BP299" s="134">
        <f>IF(ISBLANK(Governance_Clauses_by_Source!BM299),0,$G299)</f>
        <v>0</v>
      </c>
      <c r="BQ299" s="134">
        <f>IF(ISBLANK(Governance_Clauses_by_Source!BN299),0,$G299)</f>
        <v>0</v>
      </c>
      <c r="BR299" s="134">
        <f>IF(ISBLANK(Governance_Clauses_by_Source!BO299),0,$G299)</f>
        <v>0</v>
      </c>
      <c r="BS299" s="134">
        <f>IF(ISBLANK(Governance_Clauses_by_Source!BP299),0,$G299)</f>
        <v>0</v>
      </c>
      <c r="BT299" s="134">
        <f>IF(ISBLANK(Governance_Clauses_by_Source!BQ299),0,$G299)</f>
        <v>0</v>
      </c>
      <c r="BU299" s="134">
        <f>IF(ISBLANK(Governance_Clauses_by_Source!BR299),0,$G299)</f>
        <v>0</v>
      </c>
      <c r="BV299" s="134">
        <f>IF(ISBLANK(Governance_Clauses_by_Source!BS299),0,$G299)</f>
        <v>0</v>
      </c>
      <c r="BW299" s="134">
        <f>IF(ISBLANK(Governance_Clauses_by_Source!BT299),0,$G299)</f>
        <v>0</v>
      </c>
      <c r="BX299" s="134">
        <f>IF(ISBLANK(Governance_Clauses_by_Source!BU299),0,$G299)</f>
        <v>0</v>
      </c>
      <c r="BY299" s="134">
        <f>IF(ISBLANK(Governance_Clauses_by_Source!BV299),0,$G299)</f>
        <v>0</v>
      </c>
      <c r="BZ299" s="134">
        <f>IF(ISBLANK(Governance_Clauses_by_Source!BW299),0,$G299)</f>
        <v>0</v>
      </c>
      <c r="CA299" s="134">
        <f>IF(ISBLANK(Governance_Clauses_by_Source!BX299),0,$G299)</f>
        <v>0</v>
      </c>
      <c r="CB299" s="134">
        <f>IF(ISBLANK(Governance_Clauses_by_Source!BY299),0,$G299)</f>
        <v>0</v>
      </c>
      <c r="CC299" s="134">
        <f>IF(ISBLANK(Governance_Clauses_by_Source!BZ299),0,$G299)</f>
        <v>0</v>
      </c>
      <c r="CD299" s="134">
        <f>IF(ISBLANK(Governance_Clauses_by_Source!CA299),0,$G299)</f>
        <v>0</v>
      </c>
      <c r="CE299" s="134">
        <f>IF(ISBLANK(Governance_Clauses_by_Source!CB299),0,$G299)</f>
        <v>0</v>
      </c>
      <c r="CF299" s="134">
        <f>IF(ISBLANK(Governance_Clauses_by_Source!CC299),0,$G299)</f>
        <v>0</v>
      </c>
      <c r="CG299" s="134">
        <f>IF(ISBLANK(Governance_Clauses_by_Source!CD299),0,$G299)</f>
        <v>0</v>
      </c>
      <c r="CH299" s="134">
        <f>IF(ISBLANK(Governance_Clauses_by_Source!CE299),0,$G299)</f>
        <v>0</v>
      </c>
      <c r="CI299" s="134">
        <f>IF(ISBLANK(Governance_Clauses_by_Source!CF299),0,$G299)</f>
        <v>0</v>
      </c>
      <c r="CJ299" s="134">
        <f>IF(ISBLANK(Governance_Clauses_by_Source!CG299),0,$G299)</f>
        <v>0</v>
      </c>
      <c r="CK299" s="134">
        <f>IF(ISBLANK(Governance_Clauses_by_Source!CH299),0,$G299)</f>
        <v>0</v>
      </c>
      <c r="CL299" s="134">
        <f>IF(ISBLANK(Governance_Clauses_by_Source!CI299),0,$G299)</f>
        <v>0</v>
      </c>
      <c r="CM299" s="134">
        <f>IF(ISBLANK(Governance_Clauses_by_Source!CJ299),0,$G299)</f>
        <v>0</v>
      </c>
      <c r="CN299" s="134">
        <f>IF(ISBLANK(Governance_Clauses_by_Source!CK299),0,$G299)</f>
        <v>0</v>
      </c>
      <c r="CO299" s="134">
        <f>IF(ISBLANK(Governance_Clauses_by_Source!CL299),0,$G299)</f>
        <v>0</v>
      </c>
      <c r="CP299" s="134">
        <f>IF(ISBLANK(Governance_Clauses_by_Source!CM299),0,$G299)</f>
        <v>0</v>
      </c>
      <c r="CQ299" s="151">
        <f>IF(ISBLANK(Governance_Clauses_by_Source!CN299),0,$G299)</f>
        <v>0</v>
      </c>
    </row>
    <row r="300" spans="1:95">
      <c r="A300" s="2"/>
      <c r="B300" s="2"/>
      <c r="C300" s="2"/>
      <c r="D300" s="2"/>
      <c r="E300" s="2">
        <f t="shared" si="32"/>
        <v>0</v>
      </c>
      <c r="F300" s="2"/>
      <c r="G300" s="2"/>
      <c r="H300" s="165" t="s">
        <v>367</v>
      </c>
      <c r="I300" s="120">
        <f>IF(ISBLANK(Governance_Clauses_by_Source!F300),0,$G300)</f>
        <v>0</v>
      </c>
      <c r="J300" s="134">
        <f>IF(ISBLANK(Governance_Clauses_by_Source!G300),0,$G300)</f>
        <v>0</v>
      </c>
      <c r="K300" s="134">
        <f>IF(ISBLANK(Governance_Clauses_by_Source!H300),0,$G300)</f>
        <v>0</v>
      </c>
      <c r="L300" s="134">
        <f>IF(ISBLANK(Governance_Clauses_by_Source!I300),0,$G300)</f>
        <v>0</v>
      </c>
      <c r="M300" s="134">
        <f>IF(ISBLANK(Governance_Clauses_by_Source!J300),0,$G300)</f>
        <v>0</v>
      </c>
      <c r="N300" s="134">
        <f>IF(ISBLANK(Governance_Clauses_by_Source!K300),0,$G300)</f>
        <v>0</v>
      </c>
      <c r="O300" s="134">
        <f>IF(ISBLANK(Governance_Clauses_by_Source!L300),0,$G300)</f>
        <v>0</v>
      </c>
      <c r="P300" s="134">
        <f>IF(ISBLANK(Governance_Clauses_by_Source!M300),0,$G300)</f>
        <v>0</v>
      </c>
      <c r="Q300" s="134">
        <f>IF(ISBLANK(Governance_Clauses_by_Source!N300),0,$G300)</f>
        <v>0</v>
      </c>
      <c r="R300" s="134">
        <f>IF(ISBLANK(Governance_Clauses_by_Source!O300),0,$G300)</f>
        <v>0</v>
      </c>
      <c r="S300" s="134">
        <f>IF(ISBLANK(Governance_Clauses_by_Source!P300),0,$G300)</f>
        <v>0</v>
      </c>
      <c r="T300" s="134">
        <f>IF(ISBLANK(Governance_Clauses_by_Source!Q300),0,$G300)</f>
        <v>0</v>
      </c>
      <c r="U300" s="134">
        <f>IF(ISBLANK(Governance_Clauses_by_Source!R300),0,$G300)</f>
        <v>0</v>
      </c>
      <c r="V300" s="134">
        <f>IF(ISBLANK(Governance_Clauses_by_Source!S300),0,$G300)</f>
        <v>0</v>
      </c>
      <c r="W300" s="134">
        <f>IF(ISBLANK(Governance_Clauses_by_Source!T300),0,$G300)</f>
        <v>0</v>
      </c>
      <c r="X300" s="134">
        <f>IF(ISBLANK(Governance_Clauses_by_Source!U300),0,$G300)</f>
        <v>0</v>
      </c>
      <c r="Y300" s="134">
        <f>IF(ISBLANK(Governance_Clauses_by_Source!V300),0,$G300)</f>
        <v>0</v>
      </c>
      <c r="Z300" s="134">
        <f>IF(ISBLANK(Governance_Clauses_by_Source!W300),0,$G300)</f>
        <v>0</v>
      </c>
      <c r="AA300" s="134">
        <f>IF(ISBLANK(Governance_Clauses_by_Source!X300),0,$G300)</f>
        <v>0</v>
      </c>
      <c r="AB300" s="134">
        <f>IF(ISBLANK(Governance_Clauses_by_Source!Y300),0,$G300)</f>
        <v>0</v>
      </c>
      <c r="AC300" s="134">
        <f>IF(ISBLANK(Governance_Clauses_by_Source!Z300),0,$G300)</f>
        <v>0</v>
      </c>
      <c r="AD300" s="134">
        <f>IF(ISBLANK(Governance_Clauses_by_Source!AA300),0,$G300)</f>
        <v>0</v>
      </c>
      <c r="AE300" s="134">
        <f>IF(ISBLANK(Governance_Clauses_by_Source!AB300),0,$G300)</f>
        <v>0</v>
      </c>
      <c r="AF300" s="134">
        <f>IF(ISBLANK(Governance_Clauses_by_Source!AC300),0,$G300)</f>
        <v>0</v>
      </c>
      <c r="AG300" s="134">
        <f>IF(ISBLANK(Governance_Clauses_by_Source!AD300),0,$G300)</f>
        <v>0</v>
      </c>
      <c r="AH300" s="134">
        <f>IF(ISBLANK(Governance_Clauses_by_Source!AE300),0,$G300)</f>
        <v>0</v>
      </c>
      <c r="AI300" s="134">
        <f>IF(ISBLANK(Governance_Clauses_by_Source!AF300),0,$G300)</f>
        <v>0</v>
      </c>
      <c r="AJ300" s="134">
        <f>IF(ISBLANK(Governance_Clauses_by_Source!AG300),0,$G300)</f>
        <v>0</v>
      </c>
      <c r="AK300" s="134">
        <f>IF(ISBLANK(Governance_Clauses_by_Source!AH300),0,$G300)</f>
        <v>0</v>
      </c>
      <c r="AL300" s="134">
        <f>IF(ISBLANK(Governance_Clauses_by_Source!AI300),0,$G300)</f>
        <v>0</v>
      </c>
      <c r="AM300" s="134">
        <f>IF(ISBLANK(Governance_Clauses_by_Source!AJ300),0,$G300)</f>
        <v>0</v>
      </c>
      <c r="AN300" s="134">
        <f>IF(ISBLANK(Governance_Clauses_by_Source!AK300),0,$G300)</f>
        <v>0</v>
      </c>
      <c r="AO300" s="134">
        <f>IF(ISBLANK(Governance_Clauses_by_Source!AL300),0,$G300)</f>
        <v>0</v>
      </c>
      <c r="AP300" s="134">
        <f>IF(ISBLANK(Governance_Clauses_by_Source!AM300),0,$G300)</f>
        <v>0</v>
      </c>
      <c r="AQ300" s="134">
        <f>IF(ISBLANK(Governance_Clauses_by_Source!AN300),0,$G300)</f>
        <v>0</v>
      </c>
      <c r="AR300" s="134">
        <f>IF(ISBLANK(Governance_Clauses_by_Source!AO300),0,$G300)</f>
        <v>0</v>
      </c>
      <c r="AS300" s="134">
        <f>IF(ISBLANK(Governance_Clauses_by_Source!AP300),0,$G300)</f>
        <v>0</v>
      </c>
      <c r="AT300" s="134">
        <f>IF(ISBLANK(Governance_Clauses_by_Source!AQ300),0,$G300)</f>
        <v>0</v>
      </c>
      <c r="AU300" s="134">
        <f>IF(ISBLANK(Governance_Clauses_by_Source!AR300),0,$G300)</f>
        <v>0</v>
      </c>
      <c r="AV300" s="134">
        <f>IF(ISBLANK(Governance_Clauses_by_Source!AS300),0,$G300)</f>
        <v>0</v>
      </c>
      <c r="AW300" s="134">
        <f>IF(ISBLANK(Governance_Clauses_by_Source!AT300),0,$G300)</f>
        <v>0</v>
      </c>
      <c r="AX300" s="134">
        <f>IF(ISBLANK(Governance_Clauses_by_Source!AU300),0,$G300)</f>
        <v>0</v>
      </c>
      <c r="AY300" s="134">
        <f>IF(ISBLANK(Governance_Clauses_by_Source!AV300),0,$G300)</f>
        <v>0</v>
      </c>
      <c r="AZ300" s="134">
        <f>IF(ISBLANK(Governance_Clauses_by_Source!AW300),0,$G300)</f>
        <v>0</v>
      </c>
      <c r="BA300" s="134">
        <f>IF(ISBLANK(Governance_Clauses_by_Source!AX300),0,$G300)</f>
        <v>0</v>
      </c>
      <c r="BB300" s="134">
        <f>IF(ISBLANK(Governance_Clauses_by_Source!AY300),0,$G300)</f>
        <v>0</v>
      </c>
      <c r="BC300" s="134">
        <f>IF(ISBLANK(Governance_Clauses_by_Source!AZ300),0,$G300)</f>
        <v>0</v>
      </c>
      <c r="BD300" s="134">
        <f>IF(ISBLANK(Governance_Clauses_by_Source!BA300),0,$G300)</f>
        <v>0</v>
      </c>
      <c r="BE300" s="134">
        <f>IF(ISBLANK(Governance_Clauses_by_Source!BB300),0,$G300)</f>
        <v>0</v>
      </c>
      <c r="BF300" s="134">
        <f>IF(ISBLANK(Governance_Clauses_by_Source!BC300),0,$G300)</f>
        <v>0</v>
      </c>
      <c r="BG300" s="134">
        <f>IF(ISBLANK(Governance_Clauses_by_Source!BD300),0,$G300)</f>
        <v>0</v>
      </c>
      <c r="BH300" s="134">
        <f>IF(ISBLANK(Governance_Clauses_by_Source!BE300),0,$G300)</f>
        <v>0</v>
      </c>
      <c r="BI300" s="134">
        <f>IF(ISBLANK(Governance_Clauses_by_Source!BF300),0,$G300)</f>
        <v>0</v>
      </c>
      <c r="BJ300" s="134">
        <f>IF(ISBLANK(Governance_Clauses_by_Source!BG300),0,$G300)</f>
        <v>0</v>
      </c>
      <c r="BK300" s="134">
        <f>IF(ISBLANK(Governance_Clauses_by_Source!BH300),0,$G300)</f>
        <v>0</v>
      </c>
      <c r="BL300" s="134">
        <f>IF(ISBLANK(Governance_Clauses_by_Source!BI300),0,$G300)</f>
        <v>0</v>
      </c>
      <c r="BM300" s="134">
        <f>IF(ISBLANK(Governance_Clauses_by_Source!BJ300),0,$G300)</f>
        <v>0</v>
      </c>
      <c r="BN300" s="134">
        <f>IF(ISBLANK(Governance_Clauses_by_Source!BK300),0,$G300)</f>
        <v>0</v>
      </c>
      <c r="BO300" s="134">
        <f>IF(ISBLANK(Governance_Clauses_by_Source!BL300),0,$G300)</f>
        <v>0</v>
      </c>
      <c r="BP300" s="134">
        <f>IF(ISBLANK(Governance_Clauses_by_Source!BM300),0,$G300)</f>
        <v>0</v>
      </c>
      <c r="BQ300" s="134">
        <f>IF(ISBLANK(Governance_Clauses_by_Source!BN300),0,$G300)</f>
        <v>0</v>
      </c>
      <c r="BR300" s="134">
        <f>IF(ISBLANK(Governance_Clauses_by_Source!BO300),0,$G300)</f>
        <v>0</v>
      </c>
      <c r="BS300" s="134">
        <f>IF(ISBLANK(Governance_Clauses_by_Source!BP300),0,$G300)</f>
        <v>0</v>
      </c>
      <c r="BT300" s="134">
        <f>IF(ISBLANK(Governance_Clauses_by_Source!BQ300),0,$G300)</f>
        <v>0</v>
      </c>
      <c r="BU300" s="134">
        <f>IF(ISBLANK(Governance_Clauses_by_Source!BR300),0,$G300)</f>
        <v>0</v>
      </c>
      <c r="BV300" s="134">
        <f>IF(ISBLANK(Governance_Clauses_by_Source!BS300),0,$G300)</f>
        <v>0</v>
      </c>
      <c r="BW300" s="134">
        <f>IF(ISBLANK(Governance_Clauses_by_Source!BT300),0,$G300)</f>
        <v>0</v>
      </c>
      <c r="BX300" s="134">
        <f>IF(ISBLANK(Governance_Clauses_by_Source!BU300),0,$G300)</f>
        <v>0</v>
      </c>
      <c r="BY300" s="134">
        <f>IF(ISBLANK(Governance_Clauses_by_Source!BV300),0,$G300)</f>
        <v>0</v>
      </c>
      <c r="BZ300" s="134">
        <f>IF(ISBLANK(Governance_Clauses_by_Source!BW300),0,$G300)</f>
        <v>0</v>
      </c>
      <c r="CA300" s="134">
        <f>IF(ISBLANK(Governance_Clauses_by_Source!BX300),0,$G300)</f>
        <v>0</v>
      </c>
      <c r="CB300" s="134">
        <f>IF(ISBLANK(Governance_Clauses_by_Source!BY300),0,$G300)</f>
        <v>0</v>
      </c>
      <c r="CC300" s="134">
        <f>IF(ISBLANK(Governance_Clauses_by_Source!BZ300),0,$G300)</f>
        <v>0</v>
      </c>
      <c r="CD300" s="134">
        <f>IF(ISBLANK(Governance_Clauses_by_Source!CA300),0,$G300)</f>
        <v>0</v>
      </c>
      <c r="CE300" s="134">
        <f>IF(ISBLANK(Governance_Clauses_by_Source!CB300),0,$G300)</f>
        <v>0</v>
      </c>
      <c r="CF300" s="134">
        <f>IF(ISBLANK(Governance_Clauses_by_Source!CC300),0,$G300)</f>
        <v>0</v>
      </c>
      <c r="CG300" s="134">
        <f>IF(ISBLANK(Governance_Clauses_by_Source!CD300),0,$G300)</f>
        <v>0</v>
      </c>
      <c r="CH300" s="134">
        <f>IF(ISBLANK(Governance_Clauses_by_Source!CE300),0,$G300)</f>
        <v>0</v>
      </c>
      <c r="CI300" s="134">
        <f>IF(ISBLANK(Governance_Clauses_by_Source!CF300),0,$G300)</f>
        <v>0</v>
      </c>
      <c r="CJ300" s="134">
        <f>IF(ISBLANK(Governance_Clauses_by_Source!CG300),0,$G300)</f>
        <v>0</v>
      </c>
      <c r="CK300" s="134">
        <f>IF(ISBLANK(Governance_Clauses_by_Source!CH300),0,$G300)</f>
        <v>0</v>
      </c>
      <c r="CL300" s="134">
        <f>IF(ISBLANK(Governance_Clauses_by_Source!CI300),0,$G300)</f>
        <v>0</v>
      </c>
      <c r="CM300" s="134">
        <f>IF(ISBLANK(Governance_Clauses_by_Source!CJ300),0,$G300)</f>
        <v>0</v>
      </c>
      <c r="CN300" s="134">
        <f>IF(ISBLANK(Governance_Clauses_by_Source!CK300),0,$G300)</f>
        <v>0</v>
      </c>
      <c r="CO300" s="134">
        <f>IF(ISBLANK(Governance_Clauses_by_Source!CL300),0,$G300)</f>
        <v>0</v>
      </c>
      <c r="CP300" s="134">
        <f>IF(ISBLANK(Governance_Clauses_by_Source!CM300),0,$G300)</f>
        <v>0</v>
      </c>
      <c r="CQ300" s="151">
        <f>IF(ISBLANK(Governance_Clauses_by_Source!CN300),0,$G300)</f>
        <v>0</v>
      </c>
    </row>
    <row r="301" spans="1:95">
      <c r="A301" s="2"/>
      <c r="B301" s="2"/>
      <c r="C301" s="2"/>
      <c r="D301" s="2"/>
      <c r="E301" s="2">
        <f t="shared" si="32"/>
        <v>0</v>
      </c>
      <c r="F301" s="2"/>
      <c r="G301" s="2"/>
      <c r="H301" s="165" t="s">
        <v>367</v>
      </c>
      <c r="I301" s="120">
        <f>IF(ISBLANK(Governance_Clauses_by_Source!F301),0,$G301)</f>
        <v>0</v>
      </c>
      <c r="J301" s="134">
        <f>IF(ISBLANK(Governance_Clauses_by_Source!G301),0,$G301)</f>
        <v>0</v>
      </c>
      <c r="K301" s="134">
        <f>IF(ISBLANK(Governance_Clauses_by_Source!H301),0,$G301)</f>
        <v>0</v>
      </c>
      <c r="L301" s="134">
        <f>IF(ISBLANK(Governance_Clauses_by_Source!I301),0,$G301)</f>
        <v>0</v>
      </c>
      <c r="M301" s="134">
        <f>IF(ISBLANK(Governance_Clauses_by_Source!J301),0,$G301)</f>
        <v>0</v>
      </c>
      <c r="N301" s="134">
        <f>IF(ISBLANK(Governance_Clauses_by_Source!K301),0,$G301)</f>
        <v>0</v>
      </c>
      <c r="O301" s="134">
        <f>IF(ISBLANK(Governance_Clauses_by_Source!L301),0,$G301)</f>
        <v>0</v>
      </c>
      <c r="P301" s="134">
        <f>IF(ISBLANK(Governance_Clauses_by_Source!M301),0,$G301)</f>
        <v>0</v>
      </c>
      <c r="Q301" s="134">
        <f>IF(ISBLANK(Governance_Clauses_by_Source!N301),0,$G301)</f>
        <v>0</v>
      </c>
      <c r="R301" s="134">
        <f>IF(ISBLANK(Governance_Clauses_by_Source!O301),0,$G301)</f>
        <v>0</v>
      </c>
      <c r="S301" s="134">
        <f>IF(ISBLANK(Governance_Clauses_by_Source!P301),0,$G301)</f>
        <v>0</v>
      </c>
      <c r="T301" s="134">
        <f>IF(ISBLANK(Governance_Clauses_by_Source!Q301),0,$G301)</f>
        <v>0</v>
      </c>
      <c r="U301" s="134">
        <f>IF(ISBLANK(Governance_Clauses_by_Source!R301),0,$G301)</f>
        <v>0</v>
      </c>
      <c r="V301" s="134">
        <f>IF(ISBLANK(Governance_Clauses_by_Source!S301),0,$G301)</f>
        <v>0</v>
      </c>
      <c r="W301" s="134">
        <f>IF(ISBLANK(Governance_Clauses_by_Source!T301),0,$G301)</f>
        <v>0</v>
      </c>
      <c r="X301" s="134">
        <f>IF(ISBLANK(Governance_Clauses_by_Source!U301),0,$G301)</f>
        <v>0</v>
      </c>
      <c r="Y301" s="134">
        <f>IF(ISBLANK(Governance_Clauses_by_Source!V301),0,$G301)</f>
        <v>0</v>
      </c>
      <c r="Z301" s="134">
        <f>IF(ISBLANK(Governance_Clauses_by_Source!W301),0,$G301)</f>
        <v>0</v>
      </c>
      <c r="AA301" s="134">
        <f>IF(ISBLANK(Governance_Clauses_by_Source!X301),0,$G301)</f>
        <v>0</v>
      </c>
      <c r="AB301" s="134">
        <f>IF(ISBLANK(Governance_Clauses_by_Source!Y301),0,$G301)</f>
        <v>0</v>
      </c>
      <c r="AC301" s="134">
        <f>IF(ISBLANK(Governance_Clauses_by_Source!Z301),0,$G301)</f>
        <v>0</v>
      </c>
      <c r="AD301" s="134">
        <f>IF(ISBLANK(Governance_Clauses_by_Source!AA301),0,$G301)</f>
        <v>0</v>
      </c>
      <c r="AE301" s="134">
        <f>IF(ISBLANK(Governance_Clauses_by_Source!AB301),0,$G301)</f>
        <v>0</v>
      </c>
      <c r="AF301" s="134">
        <f>IF(ISBLANK(Governance_Clauses_by_Source!AC301),0,$G301)</f>
        <v>0</v>
      </c>
      <c r="AG301" s="134">
        <f>IF(ISBLANK(Governance_Clauses_by_Source!AD301),0,$G301)</f>
        <v>0</v>
      </c>
      <c r="AH301" s="134">
        <f>IF(ISBLANK(Governance_Clauses_by_Source!AE301),0,$G301)</f>
        <v>0</v>
      </c>
      <c r="AI301" s="134">
        <f>IF(ISBLANK(Governance_Clauses_by_Source!AF301),0,$G301)</f>
        <v>0</v>
      </c>
      <c r="AJ301" s="134">
        <f>IF(ISBLANK(Governance_Clauses_by_Source!AG301),0,$G301)</f>
        <v>0</v>
      </c>
      <c r="AK301" s="134">
        <f>IF(ISBLANK(Governance_Clauses_by_Source!AH301),0,$G301)</f>
        <v>0</v>
      </c>
      <c r="AL301" s="134">
        <f>IF(ISBLANK(Governance_Clauses_by_Source!AI301),0,$G301)</f>
        <v>0</v>
      </c>
      <c r="AM301" s="134">
        <f>IF(ISBLANK(Governance_Clauses_by_Source!AJ301),0,$G301)</f>
        <v>0</v>
      </c>
      <c r="AN301" s="134">
        <f>IF(ISBLANK(Governance_Clauses_by_Source!AK301),0,$G301)</f>
        <v>0</v>
      </c>
      <c r="AO301" s="134">
        <f>IF(ISBLANK(Governance_Clauses_by_Source!AL301),0,$G301)</f>
        <v>0</v>
      </c>
      <c r="AP301" s="134">
        <f>IF(ISBLANK(Governance_Clauses_by_Source!AM301),0,$G301)</f>
        <v>0</v>
      </c>
      <c r="AQ301" s="134">
        <f>IF(ISBLANK(Governance_Clauses_by_Source!AN301),0,$G301)</f>
        <v>0</v>
      </c>
      <c r="AR301" s="134">
        <f>IF(ISBLANK(Governance_Clauses_by_Source!AO301),0,$G301)</f>
        <v>0</v>
      </c>
      <c r="AS301" s="134">
        <f>IF(ISBLANK(Governance_Clauses_by_Source!AP301),0,$G301)</f>
        <v>0</v>
      </c>
      <c r="AT301" s="134">
        <f>IF(ISBLANK(Governance_Clauses_by_Source!AQ301),0,$G301)</f>
        <v>0</v>
      </c>
      <c r="AU301" s="134">
        <f>IF(ISBLANK(Governance_Clauses_by_Source!AR301),0,$G301)</f>
        <v>0</v>
      </c>
      <c r="AV301" s="134">
        <f>IF(ISBLANK(Governance_Clauses_by_Source!AS301),0,$G301)</f>
        <v>0</v>
      </c>
      <c r="AW301" s="134">
        <f>IF(ISBLANK(Governance_Clauses_by_Source!AT301),0,$G301)</f>
        <v>0</v>
      </c>
      <c r="AX301" s="134">
        <f>IF(ISBLANK(Governance_Clauses_by_Source!AU301),0,$G301)</f>
        <v>0</v>
      </c>
      <c r="AY301" s="134">
        <f>IF(ISBLANK(Governance_Clauses_by_Source!AV301),0,$G301)</f>
        <v>0</v>
      </c>
      <c r="AZ301" s="134">
        <f>IF(ISBLANK(Governance_Clauses_by_Source!AW301),0,$G301)</f>
        <v>0</v>
      </c>
      <c r="BA301" s="134">
        <f>IF(ISBLANK(Governance_Clauses_by_Source!AX301),0,$G301)</f>
        <v>0</v>
      </c>
      <c r="BB301" s="134">
        <f>IF(ISBLANK(Governance_Clauses_by_Source!AY301),0,$G301)</f>
        <v>0</v>
      </c>
      <c r="BC301" s="134">
        <f>IF(ISBLANK(Governance_Clauses_by_Source!AZ301),0,$G301)</f>
        <v>0</v>
      </c>
      <c r="BD301" s="134">
        <f>IF(ISBLANK(Governance_Clauses_by_Source!BA301),0,$G301)</f>
        <v>0</v>
      </c>
      <c r="BE301" s="134">
        <f>IF(ISBLANK(Governance_Clauses_by_Source!BB301),0,$G301)</f>
        <v>0</v>
      </c>
      <c r="BF301" s="134">
        <f>IF(ISBLANK(Governance_Clauses_by_Source!BC301),0,$G301)</f>
        <v>0</v>
      </c>
      <c r="BG301" s="134">
        <f>IF(ISBLANK(Governance_Clauses_by_Source!BD301),0,$G301)</f>
        <v>0</v>
      </c>
      <c r="BH301" s="134">
        <f>IF(ISBLANK(Governance_Clauses_by_Source!BE301),0,$G301)</f>
        <v>0</v>
      </c>
      <c r="BI301" s="134">
        <f>IF(ISBLANK(Governance_Clauses_by_Source!BF301),0,$G301)</f>
        <v>0</v>
      </c>
      <c r="BJ301" s="134">
        <f>IF(ISBLANK(Governance_Clauses_by_Source!BG301),0,$G301)</f>
        <v>0</v>
      </c>
      <c r="BK301" s="134">
        <f>IF(ISBLANK(Governance_Clauses_by_Source!BH301),0,$G301)</f>
        <v>0</v>
      </c>
      <c r="BL301" s="134">
        <f>IF(ISBLANK(Governance_Clauses_by_Source!BI301),0,$G301)</f>
        <v>0</v>
      </c>
      <c r="BM301" s="134">
        <f>IF(ISBLANK(Governance_Clauses_by_Source!BJ301),0,$G301)</f>
        <v>0</v>
      </c>
      <c r="BN301" s="134">
        <f>IF(ISBLANK(Governance_Clauses_by_Source!BK301),0,$G301)</f>
        <v>0</v>
      </c>
      <c r="BO301" s="134">
        <f>IF(ISBLANK(Governance_Clauses_by_Source!BL301),0,$G301)</f>
        <v>0</v>
      </c>
      <c r="BP301" s="134">
        <f>IF(ISBLANK(Governance_Clauses_by_Source!BM301),0,$G301)</f>
        <v>0</v>
      </c>
      <c r="BQ301" s="134">
        <f>IF(ISBLANK(Governance_Clauses_by_Source!BN301),0,$G301)</f>
        <v>0</v>
      </c>
      <c r="BR301" s="134">
        <f>IF(ISBLANK(Governance_Clauses_by_Source!BO301),0,$G301)</f>
        <v>0</v>
      </c>
      <c r="BS301" s="134">
        <f>IF(ISBLANK(Governance_Clauses_by_Source!BP301),0,$G301)</f>
        <v>0</v>
      </c>
      <c r="BT301" s="134">
        <f>IF(ISBLANK(Governance_Clauses_by_Source!BQ301),0,$G301)</f>
        <v>0</v>
      </c>
      <c r="BU301" s="134">
        <f>IF(ISBLANK(Governance_Clauses_by_Source!BR301),0,$G301)</f>
        <v>0</v>
      </c>
      <c r="BV301" s="134">
        <f>IF(ISBLANK(Governance_Clauses_by_Source!BS301),0,$G301)</f>
        <v>0</v>
      </c>
      <c r="BW301" s="134">
        <f>IF(ISBLANK(Governance_Clauses_by_Source!BT301),0,$G301)</f>
        <v>0</v>
      </c>
      <c r="BX301" s="134">
        <f>IF(ISBLANK(Governance_Clauses_by_Source!BU301),0,$G301)</f>
        <v>0</v>
      </c>
      <c r="BY301" s="134">
        <f>IF(ISBLANK(Governance_Clauses_by_Source!BV301),0,$G301)</f>
        <v>0</v>
      </c>
      <c r="BZ301" s="134">
        <f>IF(ISBLANK(Governance_Clauses_by_Source!BW301),0,$G301)</f>
        <v>0</v>
      </c>
      <c r="CA301" s="134">
        <f>IF(ISBLANK(Governance_Clauses_by_Source!BX301),0,$G301)</f>
        <v>0</v>
      </c>
      <c r="CB301" s="134">
        <f>IF(ISBLANK(Governance_Clauses_by_Source!BY301),0,$G301)</f>
        <v>0</v>
      </c>
      <c r="CC301" s="134">
        <f>IF(ISBLANK(Governance_Clauses_by_Source!BZ301),0,$G301)</f>
        <v>0</v>
      </c>
      <c r="CD301" s="134">
        <f>IF(ISBLANK(Governance_Clauses_by_Source!CA301),0,$G301)</f>
        <v>0</v>
      </c>
      <c r="CE301" s="134">
        <f>IF(ISBLANK(Governance_Clauses_by_Source!CB301),0,$G301)</f>
        <v>0</v>
      </c>
      <c r="CF301" s="134">
        <f>IF(ISBLANK(Governance_Clauses_by_Source!CC301),0,$G301)</f>
        <v>0</v>
      </c>
      <c r="CG301" s="134">
        <f>IF(ISBLANK(Governance_Clauses_by_Source!CD301),0,$G301)</f>
        <v>0</v>
      </c>
      <c r="CH301" s="134">
        <f>IF(ISBLANK(Governance_Clauses_by_Source!CE301),0,$G301)</f>
        <v>0</v>
      </c>
      <c r="CI301" s="134">
        <f>IF(ISBLANK(Governance_Clauses_by_Source!CF301),0,$G301)</f>
        <v>0</v>
      </c>
      <c r="CJ301" s="134">
        <f>IF(ISBLANK(Governance_Clauses_by_Source!CG301),0,$G301)</f>
        <v>0</v>
      </c>
      <c r="CK301" s="134">
        <f>IF(ISBLANK(Governance_Clauses_by_Source!CH301),0,$G301)</f>
        <v>0</v>
      </c>
      <c r="CL301" s="134">
        <f>IF(ISBLANK(Governance_Clauses_by_Source!CI301),0,$G301)</f>
        <v>0</v>
      </c>
      <c r="CM301" s="134">
        <f>IF(ISBLANK(Governance_Clauses_by_Source!CJ301),0,$G301)</f>
        <v>0</v>
      </c>
      <c r="CN301" s="134">
        <f>IF(ISBLANK(Governance_Clauses_by_Source!CK301),0,$G301)</f>
        <v>0</v>
      </c>
      <c r="CO301" s="134">
        <f>IF(ISBLANK(Governance_Clauses_by_Source!CL301),0,$G301)</f>
        <v>0</v>
      </c>
      <c r="CP301" s="134">
        <f>IF(ISBLANK(Governance_Clauses_by_Source!CM301),0,$G301)</f>
        <v>0</v>
      </c>
      <c r="CQ301" s="151">
        <f>IF(ISBLANK(Governance_Clauses_by_Source!CN301),0,$G301)</f>
        <v>0</v>
      </c>
    </row>
    <row r="302" spans="1:95">
      <c r="A302" s="2"/>
      <c r="B302" s="2"/>
      <c r="C302" s="2"/>
      <c r="D302" s="2"/>
      <c r="E302" s="2">
        <f t="shared" si="32"/>
        <v>0</v>
      </c>
      <c r="F302" s="2"/>
      <c r="G302" s="2"/>
      <c r="H302" s="165" t="s">
        <v>367</v>
      </c>
      <c r="I302" s="120">
        <f>IF(ISBLANK(Governance_Clauses_by_Source!F302),0,$G302)</f>
        <v>0</v>
      </c>
      <c r="J302" s="134">
        <f>IF(ISBLANK(Governance_Clauses_by_Source!G302),0,$G302)</f>
        <v>0</v>
      </c>
      <c r="K302" s="134">
        <f>IF(ISBLANK(Governance_Clauses_by_Source!H302),0,$G302)</f>
        <v>0</v>
      </c>
      <c r="L302" s="134">
        <f>IF(ISBLANK(Governance_Clauses_by_Source!I302),0,$G302)</f>
        <v>0</v>
      </c>
      <c r="M302" s="134">
        <f>IF(ISBLANK(Governance_Clauses_by_Source!J302),0,$G302)</f>
        <v>0</v>
      </c>
      <c r="N302" s="134">
        <f>IF(ISBLANK(Governance_Clauses_by_Source!K302),0,$G302)</f>
        <v>0</v>
      </c>
      <c r="O302" s="134">
        <f>IF(ISBLANK(Governance_Clauses_by_Source!L302),0,$G302)</f>
        <v>0</v>
      </c>
      <c r="P302" s="134">
        <f>IF(ISBLANK(Governance_Clauses_by_Source!M302),0,$G302)</f>
        <v>0</v>
      </c>
      <c r="Q302" s="134">
        <f>IF(ISBLANK(Governance_Clauses_by_Source!N302),0,$G302)</f>
        <v>0</v>
      </c>
      <c r="R302" s="134">
        <f>IF(ISBLANK(Governance_Clauses_by_Source!O302),0,$G302)</f>
        <v>0</v>
      </c>
      <c r="S302" s="134">
        <f>IF(ISBLANK(Governance_Clauses_by_Source!P302),0,$G302)</f>
        <v>0</v>
      </c>
      <c r="T302" s="134">
        <f>IF(ISBLANK(Governance_Clauses_by_Source!Q302),0,$G302)</f>
        <v>0</v>
      </c>
      <c r="U302" s="134">
        <f>IF(ISBLANK(Governance_Clauses_by_Source!R302),0,$G302)</f>
        <v>0</v>
      </c>
      <c r="V302" s="134">
        <f>IF(ISBLANK(Governance_Clauses_by_Source!S302),0,$G302)</f>
        <v>0</v>
      </c>
      <c r="W302" s="134">
        <f>IF(ISBLANK(Governance_Clauses_by_Source!T302),0,$G302)</f>
        <v>0</v>
      </c>
      <c r="X302" s="134">
        <f>IF(ISBLANK(Governance_Clauses_by_Source!U302),0,$G302)</f>
        <v>0</v>
      </c>
      <c r="Y302" s="134">
        <f>IF(ISBLANK(Governance_Clauses_by_Source!V302),0,$G302)</f>
        <v>0</v>
      </c>
      <c r="Z302" s="134">
        <f>IF(ISBLANK(Governance_Clauses_by_Source!W302),0,$G302)</f>
        <v>0</v>
      </c>
      <c r="AA302" s="134">
        <f>IF(ISBLANK(Governance_Clauses_by_Source!X302),0,$G302)</f>
        <v>0</v>
      </c>
      <c r="AB302" s="134">
        <f>IF(ISBLANK(Governance_Clauses_by_Source!Y302),0,$G302)</f>
        <v>0</v>
      </c>
      <c r="AC302" s="134">
        <f>IF(ISBLANK(Governance_Clauses_by_Source!Z302),0,$G302)</f>
        <v>0</v>
      </c>
      <c r="AD302" s="134">
        <f>IF(ISBLANK(Governance_Clauses_by_Source!AA302),0,$G302)</f>
        <v>0</v>
      </c>
      <c r="AE302" s="134">
        <f>IF(ISBLANK(Governance_Clauses_by_Source!AB302),0,$G302)</f>
        <v>0</v>
      </c>
      <c r="AF302" s="134">
        <f>IF(ISBLANK(Governance_Clauses_by_Source!AC302),0,$G302)</f>
        <v>0</v>
      </c>
      <c r="AG302" s="134">
        <f>IF(ISBLANK(Governance_Clauses_by_Source!AD302),0,$G302)</f>
        <v>0</v>
      </c>
      <c r="AH302" s="134">
        <f>IF(ISBLANK(Governance_Clauses_by_Source!AE302),0,$G302)</f>
        <v>0</v>
      </c>
      <c r="AI302" s="134">
        <f>IF(ISBLANK(Governance_Clauses_by_Source!AF302),0,$G302)</f>
        <v>0</v>
      </c>
      <c r="AJ302" s="134">
        <f>IF(ISBLANK(Governance_Clauses_by_Source!AG302),0,$G302)</f>
        <v>0</v>
      </c>
      <c r="AK302" s="134">
        <f>IF(ISBLANK(Governance_Clauses_by_Source!AH302),0,$G302)</f>
        <v>0</v>
      </c>
      <c r="AL302" s="134">
        <f>IF(ISBLANK(Governance_Clauses_by_Source!AI302),0,$G302)</f>
        <v>0</v>
      </c>
      <c r="AM302" s="134">
        <f>IF(ISBLANK(Governance_Clauses_by_Source!AJ302),0,$G302)</f>
        <v>0</v>
      </c>
      <c r="AN302" s="134">
        <f>IF(ISBLANK(Governance_Clauses_by_Source!AK302),0,$G302)</f>
        <v>0</v>
      </c>
      <c r="AO302" s="134">
        <f>IF(ISBLANK(Governance_Clauses_by_Source!AL302),0,$G302)</f>
        <v>0</v>
      </c>
      <c r="AP302" s="134">
        <f>IF(ISBLANK(Governance_Clauses_by_Source!AM302),0,$G302)</f>
        <v>0</v>
      </c>
      <c r="AQ302" s="134">
        <f>IF(ISBLANK(Governance_Clauses_by_Source!AN302),0,$G302)</f>
        <v>0</v>
      </c>
      <c r="AR302" s="134">
        <f>IF(ISBLANK(Governance_Clauses_by_Source!AO302),0,$G302)</f>
        <v>0</v>
      </c>
      <c r="AS302" s="134">
        <f>IF(ISBLANK(Governance_Clauses_by_Source!AP302),0,$G302)</f>
        <v>0</v>
      </c>
      <c r="AT302" s="134">
        <f>IF(ISBLANK(Governance_Clauses_by_Source!AQ302),0,$G302)</f>
        <v>0</v>
      </c>
      <c r="AU302" s="134">
        <f>IF(ISBLANK(Governance_Clauses_by_Source!AR302),0,$G302)</f>
        <v>0</v>
      </c>
      <c r="AV302" s="134">
        <f>IF(ISBLANK(Governance_Clauses_by_Source!AS302),0,$G302)</f>
        <v>0</v>
      </c>
      <c r="AW302" s="134">
        <f>IF(ISBLANK(Governance_Clauses_by_Source!AT302),0,$G302)</f>
        <v>0</v>
      </c>
      <c r="AX302" s="134">
        <f>IF(ISBLANK(Governance_Clauses_by_Source!AU302),0,$G302)</f>
        <v>0</v>
      </c>
      <c r="AY302" s="134">
        <f>IF(ISBLANK(Governance_Clauses_by_Source!AV302),0,$G302)</f>
        <v>0</v>
      </c>
      <c r="AZ302" s="134">
        <f>IF(ISBLANK(Governance_Clauses_by_Source!AW302),0,$G302)</f>
        <v>0</v>
      </c>
      <c r="BA302" s="134">
        <f>IF(ISBLANK(Governance_Clauses_by_Source!AX302),0,$G302)</f>
        <v>0</v>
      </c>
      <c r="BB302" s="134">
        <f>IF(ISBLANK(Governance_Clauses_by_Source!AY302),0,$G302)</f>
        <v>0</v>
      </c>
      <c r="BC302" s="134">
        <f>IF(ISBLANK(Governance_Clauses_by_Source!AZ302),0,$G302)</f>
        <v>0</v>
      </c>
      <c r="BD302" s="134">
        <f>IF(ISBLANK(Governance_Clauses_by_Source!BA302),0,$G302)</f>
        <v>0</v>
      </c>
      <c r="BE302" s="134">
        <f>IF(ISBLANK(Governance_Clauses_by_Source!BB302),0,$G302)</f>
        <v>0</v>
      </c>
      <c r="BF302" s="134">
        <f>IF(ISBLANK(Governance_Clauses_by_Source!BC302),0,$G302)</f>
        <v>0</v>
      </c>
      <c r="BG302" s="134">
        <f>IF(ISBLANK(Governance_Clauses_by_Source!BD302),0,$G302)</f>
        <v>0</v>
      </c>
      <c r="BH302" s="134">
        <f>IF(ISBLANK(Governance_Clauses_by_Source!BE302),0,$G302)</f>
        <v>0</v>
      </c>
      <c r="BI302" s="134">
        <f>IF(ISBLANK(Governance_Clauses_by_Source!BF302),0,$G302)</f>
        <v>0</v>
      </c>
      <c r="BJ302" s="134">
        <f>IF(ISBLANK(Governance_Clauses_by_Source!BG302),0,$G302)</f>
        <v>0</v>
      </c>
      <c r="BK302" s="134">
        <f>IF(ISBLANK(Governance_Clauses_by_Source!BH302),0,$G302)</f>
        <v>0</v>
      </c>
      <c r="BL302" s="134">
        <f>IF(ISBLANK(Governance_Clauses_by_Source!BI302),0,$G302)</f>
        <v>0</v>
      </c>
      <c r="BM302" s="134">
        <f>IF(ISBLANK(Governance_Clauses_by_Source!BJ302),0,$G302)</f>
        <v>0</v>
      </c>
      <c r="BN302" s="134">
        <f>IF(ISBLANK(Governance_Clauses_by_Source!BK302),0,$G302)</f>
        <v>0</v>
      </c>
      <c r="BO302" s="134">
        <f>IF(ISBLANK(Governance_Clauses_by_Source!BL302),0,$G302)</f>
        <v>0</v>
      </c>
      <c r="BP302" s="134">
        <f>IF(ISBLANK(Governance_Clauses_by_Source!BM302),0,$G302)</f>
        <v>0</v>
      </c>
      <c r="BQ302" s="134">
        <f>IF(ISBLANK(Governance_Clauses_by_Source!BN302),0,$G302)</f>
        <v>0</v>
      </c>
      <c r="BR302" s="134">
        <f>IF(ISBLANK(Governance_Clauses_by_Source!BO302),0,$G302)</f>
        <v>0</v>
      </c>
      <c r="BS302" s="134">
        <f>IF(ISBLANK(Governance_Clauses_by_Source!BP302),0,$G302)</f>
        <v>0</v>
      </c>
      <c r="BT302" s="134">
        <f>IF(ISBLANK(Governance_Clauses_by_Source!BQ302),0,$G302)</f>
        <v>0</v>
      </c>
      <c r="BU302" s="134">
        <f>IF(ISBLANK(Governance_Clauses_by_Source!BR302),0,$G302)</f>
        <v>0</v>
      </c>
      <c r="BV302" s="134">
        <f>IF(ISBLANK(Governance_Clauses_by_Source!BS302),0,$G302)</f>
        <v>0</v>
      </c>
      <c r="BW302" s="134">
        <f>IF(ISBLANK(Governance_Clauses_by_Source!BT302),0,$G302)</f>
        <v>0</v>
      </c>
      <c r="BX302" s="134">
        <f>IF(ISBLANK(Governance_Clauses_by_Source!BU302),0,$G302)</f>
        <v>0</v>
      </c>
      <c r="BY302" s="134">
        <f>IF(ISBLANK(Governance_Clauses_by_Source!BV302),0,$G302)</f>
        <v>0</v>
      </c>
      <c r="BZ302" s="134">
        <f>IF(ISBLANK(Governance_Clauses_by_Source!BW302),0,$G302)</f>
        <v>0</v>
      </c>
      <c r="CA302" s="134">
        <f>IF(ISBLANK(Governance_Clauses_by_Source!BX302),0,$G302)</f>
        <v>0</v>
      </c>
      <c r="CB302" s="134">
        <f>IF(ISBLANK(Governance_Clauses_by_Source!BY302),0,$G302)</f>
        <v>0</v>
      </c>
      <c r="CC302" s="134">
        <f>IF(ISBLANK(Governance_Clauses_by_Source!BZ302),0,$G302)</f>
        <v>0</v>
      </c>
      <c r="CD302" s="134">
        <f>IF(ISBLANK(Governance_Clauses_by_Source!CA302),0,$G302)</f>
        <v>0</v>
      </c>
      <c r="CE302" s="134">
        <f>IF(ISBLANK(Governance_Clauses_by_Source!CB302),0,$G302)</f>
        <v>0</v>
      </c>
      <c r="CF302" s="134">
        <f>IF(ISBLANK(Governance_Clauses_by_Source!CC302),0,$G302)</f>
        <v>0</v>
      </c>
      <c r="CG302" s="134">
        <f>IF(ISBLANK(Governance_Clauses_by_Source!CD302),0,$G302)</f>
        <v>0</v>
      </c>
      <c r="CH302" s="134">
        <f>IF(ISBLANK(Governance_Clauses_by_Source!CE302),0,$G302)</f>
        <v>0</v>
      </c>
      <c r="CI302" s="134">
        <f>IF(ISBLANK(Governance_Clauses_by_Source!CF302),0,$G302)</f>
        <v>0</v>
      </c>
      <c r="CJ302" s="134">
        <f>IF(ISBLANK(Governance_Clauses_by_Source!CG302),0,$G302)</f>
        <v>0</v>
      </c>
      <c r="CK302" s="134">
        <f>IF(ISBLANK(Governance_Clauses_by_Source!CH302),0,$G302)</f>
        <v>0</v>
      </c>
      <c r="CL302" s="134">
        <f>IF(ISBLANK(Governance_Clauses_by_Source!CI302),0,$G302)</f>
        <v>0</v>
      </c>
      <c r="CM302" s="134">
        <f>IF(ISBLANK(Governance_Clauses_by_Source!CJ302),0,$G302)</f>
        <v>0</v>
      </c>
      <c r="CN302" s="134">
        <f>IF(ISBLANK(Governance_Clauses_by_Source!CK302),0,$G302)</f>
        <v>0</v>
      </c>
      <c r="CO302" s="134">
        <f>IF(ISBLANK(Governance_Clauses_by_Source!CL302),0,$G302)</f>
        <v>0</v>
      </c>
      <c r="CP302" s="134">
        <f>IF(ISBLANK(Governance_Clauses_by_Source!CM302),0,$G302)</f>
        <v>0</v>
      </c>
      <c r="CQ302" s="151">
        <f>IF(ISBLANK(Governance_Clauses_by_Source!CN302),0,$G302)</f>
        <v>0</v>
      </c>
    </row>
    <row r="303" spans="1:95">
      <c r="A303" s="2"/>
      <c r="B303" s="2"/>
      <c r="C303" s="2"/>
      <c r="D303" s="2"/>
      <c r="E303" s="2">
        <f t="shared" si="32"/>
        <v>0</v>
      </c>
      <c r="F303" s="2"/>
      <c r="G303" s="2"/>
      <c r="H303" s="165" t="s">
        <v>367</v>
      </c>
      <c r="I303" s="120">
        <f>IF(ISBLANK(Governance_Clauses_by_Source!F303),0,$G303)</f>
        <v>0</v>
      </c>
      <c r="J303" s="134">
        <f>IF(ISBLANK(Governance_Clauses_by_Source!G303),0,$G303)</f>
        <v>0</v>
      </c>
      <c r="K303" s="134">
        <f>IF(ISBLANK(Governance_Clauses_by_Source!H303),0,$G303)</f>
        <v>0</v>
      </c>
      <c r="L303" s="134">
        <f>IF(ISBLANK(Governance_Clauses_by_Source!I303),0,$G303)</f>
        <v>0</v>
      </c>
      <c r="M303" s="134">
        <f>IF(ISBLANK(Governance_Clauses_by_Source!J303),0,$G303)</f>
        <v>0</v>
      </c>
      <c r="N303" s="134">
        <f>IF(ISBLANK(Governance_Clauses_by_Source!K303),0,$G303)</f>
        <v>0</v>
      </c>
      <c r="O303" s="134">
        <f>IF(ISBLANK(Governance_Clauses_by_Source!L303),0,$G303)</f>
        <v>0</v>
      </c>
      <c r="P303" s="134">
        <f>IF(ISBLANK(Governance_Clauses_by_Source!M303),0,$G303)</f>
        <v>0</v>
      </c>
      <c r="Q303" s="134">
        <f>IF(ISBLANK(Governance_Clauses_by_Source!N303),0,$G303)</f>
        <v>0</v>
      </c>
      <c r="R303" s="134">
        <f>IF(ISBLANK(Governance_Clauses_by_Source!O303),0,$G303)</f>
        <v>0</v>
      </c>
      <c r="S303" s="134">
        <f>IF(ISBLANK(Governance_Clauses_by_Source!P303),0,$G303)</f>
        <v>0</v>
      </c>
      <c r="T303" s="134">
        <f>IF(ISBLANK(Governance_Clauses_by_Source!Q303),0,$G303)</f>
        <v>0</v>
      </c>
      <c r="U303" s="134">
        <f>IF(ISBLANK(Governance_Clauses_by_Source!R303),0,$G303)</f>
        <v>0</v>
      </c>
      <c r="V303" s="134">
        <f>IF(ISBLANK(Governance_Clauses_by_Source!S303),0,$G303)</f>
        <v>0</v>
      </c>
      <c r="W303" s="134">
        <f>IF(ISBLANK(Governance_Clauses_by_Source!T303),0,$G303)</f>
        <v>0</v>
      </c>
      <c r="X303" s="134">
        <f>IF(ISBLANK(Governance_Clauses_by_Source!U303),0,$G303)</f>
        <v>0</v>
      </c>
      <c r="Y303" s="134">
        <f>IF(ISBLANK(Governance_Clauses_by_Source!V303),0,$G303)</f>
        <v>0</v>
      </c>
      <c r="Z303" s="134">
        <f>IF(ISBLANK(Governance_Clauses_by_Source!W303),0,$G303)</f>
        <v>0</v>
      </c>
      <c r="AA303" s="134">
        <f>IF(ISBLANK(Governance_Clauses_by_Source!X303),0,$G303)</f>
        <v>0</v>
      </c>
      <c r="AB303" s="134">
        <f>IF(ISBLANK(Governance_Clauses_by_Source!Y303),0,$G303)</f>
        <v>0</v>
      </c>
      <c r="AC303" s="134">
        <f>IF(ISBLANK(Governance_Clauses_by_Source!Z303),0,$G303)</f>
        <v>0</v>
      </c>
      <c r="AD303" s="134">
        <f>IF(ISBLANK(Governance_Clauses_by_Source!AA303),0,$G303)</f>
        <v>0</v>
      </c>
      <c r="AE303" s="134">
        <f>IF(ISBLANK(Governance_Clauses_by_Source!AB303),0,$G303)</f>
        <v>0</v>
      </c>
      <c r="AF303" s="134">
        <f>IF(ISBLANK(Governance_Clauses_by_Source!AC303),0,$G303)</f>
        <v>0</v>
      </c>
      <c r="AG303" s="134">
        <f>IF(ISBLANK(Governance_Clauses_by_Source!AD303),0,$G303)</f>
        <v>0</v>
      </c>
      <c r="AH303" s="134">
        <f>IF(ISBLANK(Governance_Clauses_by_Source!AE303),0,$G303)</f>
        <v>0</v>
      </c>
      <c r="AI303" s="134">
        <f>IF(ISBLANK(Governance_Clauses_by_Source!AF303),0,$G303)</f>
        <v>0</v>
      </c>
      <c r="AJ303" s="134">
        <f>IF(ISBLANK(Governance_Clauses_by_Source!AG303),0,$G303)</f>
        <v>0</v>
      </c>
      <c r="AK303" s="134">
        <f>IF(ISBLANK(Governance_Clauses_by_Source!AH303),0,$G303)</f>
        <v>0</v>
      </c>
      <c r="AL303" s="134">
        <f>IF(ISBLANK(Governance_Clauses_by_Source!AI303),0,$G303)</f>
        <v>0</v>
      </c>
      <c r="AM303" s="134">
        <f>IF(ISBLANK(Governance_Clauses_by_Source!AJ303),0,$G303)</f>
        <v>0</v>
      </c>
      <c r="AN303" s="134">
        <f>IF(ISBLANK(Governance_Clauses_by_Source!AK303),0,$G303)</f>
        <v>0</v>
      </c>
      <c r="AO303" s="134">
        <f>IF(ISBLANK(Governance_Clauses_by_Source!AL303),0,$G303)</f>
        <v>0</v>
      </c>
      <c r="AP303" s="134">
        <f>IF(ISBLANK(Governance_Clauses_by_Source!AM303),0,$G303)</f>
        <v>0</v>
      </c>
      <c r="AQ303" s="134">
        <f>IF(ISBLANK(Governance_Clauses_by_Source!AN303),0,$G303)</f>
        <v>0</v>
      </c>
      <c r="AR303" s="134">
        <f>IF(ISBLANK(Governance_Clauses_by_Source!AO303),0,$G303)</f>
        <v>0</v>
      </c>
      <c r="AS303" s="134">
        <f>IF(ISBLANK(Governance_Clauses_by_Source!AP303),0,$G303)</f>
        <v>0</v>
      </c>
      <c r="AT303" s="134">
        <f>IF(ISBLANK(Governance_Clauses_by_Source!AQ303),0,$G303)</f>
        <v>0</v>
      </c>
      <c r="AU303" s="134">
        <f>IF(ISBLANK(Governance_Clauses_by_Source!AR303),0,$G303)</f>
        <v>0</v>
      </c>
      <c r="AV303" s="134">
        <f>IF(ISBLANK(Governance_Clauses_by_Source!AS303),0,$G303)</f>
        <v>0</v>
      </c>
      <c r="AW303" s="134">
        <f>IF(ISBLANK(Governance_Clauses_by_Source!AT303),0,$G303)</f>
        <v>0</v>
      </c>
      <c r="AX303" s="134">
        <f>IF(ISBLANK(Governance_Clauses_by_Source!AU303),0,$G303)</f>
        <v>0</v>
      </c>
      <c r="AY303" s="134">
        <f>IF(ISBLANK(Governance_Clauses_by_Source!AV303),0,$G303)</f>
        <v>0</v>
      </c>
      <c r="AZ303" s="134">
        <f>IF(ISBLANK(Governance_Clauses_by_Source!AW303),0,$G303)</f>
        <v>0</v>
      </c>
      <c r="BA303" s="134">
        <f>IF(ISBLANK(Governance_Clauses_by_Source!AX303),0,$G303)</f>
        <v>0</v>
      </c>
      <c r="BB303" s="134">
        <f>IF(ISBLANK(Governance_Clauses_by_Source!AY303),0,$G303)</f>
        <v>0</v>
      </c>
      <c r="BC303" s="134">
        <f>IF(ISBLANK(Governance_Clauses_by_Source!AZ303),0,$G303)</f>
        <v>0</v>
      </c>
      <c r="BD303" s="134">
        <f>IF(ISBLANK(Governance_Clauses_by_Source!BA303),0,$G303)</f>
        <v>0</v>
      </c>
      <c r="BE303" s="134">
        <f>IF(ISBLANK(Governance_Clauses_by_Source!BB303),0,$G303)</f>
        <v>0</v>
      </c>
      <c r="BF303" s="134">
        <f>IF(ISBLANK(Governance_Clauses_by_Source!BC303),0,$G303)</f>
        <v>0</v>
      </c>
      <c r="BG303" s="134">
        <f>IF(ISBLANK(Governance_Clauses_by_Source!BD303),0,$G303)</f>
        <v>0</v>
      </c>
      <c r="BH303" s="134">
        <f>IF(ISBLANK(Governance_Clauses_by_Source!BE303),0,$G303)</f>
        <v>0</v>
      </c>
      <c r="BI303" s="134">
        <f>IF(ISBLANK(Governance_Clauses_by_Source!BF303),0,$G303)</f>
        <v>0</v>
      </c>
      <c r="BJ303" s="134">
        <f>IF(ISBLANK(Governance_Clauses_by_Source!BG303),0,$G303)</f>
        <v>0</v>
      </c>
      <c r="BK303" s="134">
        <f>IF(ISBLANK(Governance_Clauses_by_Source!BH303),0,$G303)</f>
        <v>0</v>
      </c>
      <c r="BL303" s="134">
        <f>IF(ISBLANK(Governance_Clauses_by_Source!BI303),0,$G303)</f>
        <v>0</v>
      </c>
      <c r="BM303" s="134">
        <f>IF(ISBLANK(Governance_Clauses_by_Source!BJ303),0,$G303)</f>
        <v>0</v>
      </c>
      <c r="BN303" s="134">
        <f>IF(ISBLANK(Governance_Clauses_by_Source!BK303),0,$G303)</f>
        <v>0</v>
      </c>
      <c r="BO303" s="134">
        <f>IF(ISBLANK(Governance_Clauses_by_Source!BL303),0,$G303)</f>
        <v>0</v>
      </c>
      <c r="BP303" s="134">
        <f>IF(ISBLANK(Governance_Clauses_by_Source!BM303),0,$G303)</f>
        <v>0</v>
      </c>
      <c r="BQ303" s="134">
        <f>IF(ISBLANK(Governance_Clauses_by_Source!BN303),0,$G303)</f>
        <v>0</v>
      </c>
      <c r="BR303" s="134">
        <f>IF(ISBLANK(Governance_Clauses_by_Source!BO303),0,$G303)</f>
        <v>0</v>
      </c>
      <c r="BS303" s="134">
        <f>IF(ISBLANK(Governance_Clauses_by_Source!BP303),0,$G303)</f>
        <v>0</v>
      </c>
      <c r="BT303" s="134">
        <f>IF(ISBLANK(Governance_Clauses_by_Source!BQ303),0,$G303)</f>
        <v>0</v>
      </c>
      <c r="BU303" s="134">
        <f>IF(ISBLANK(Governance_Clauses_by_Source!BR303),0,$G303)</f>
        <v>0</v>
      </c>
      <c r="BV303" s="134">
        <f>IF(ISBLANK(Governance_Clauses_by_Source!BS303),0,$G303)</f>
        <v>0</v>
      </c>
      <c r="BW303" s="134">
        <f>IF(ISBLANK(Governance_Clauses_by_Source!BT303),0,$G303)</f>
        <v>0</v>
      </c>
      <c r="BX303" s="134">
        <f>IF(ISBLANK(Governance_Clauses_by_Source!BU303),0,$G303)</f>
        <v>0</v>
      </c>
      <c r="BY303" s="134">
        <f>IF(ISBLANK(Governance_Clauses_by_Source!BV303),0,$G303)</f>
        <v>0</v>
      </c>
      <c r="BZ303" s="134">
        <f>IF(ISBLANK(Governance_Clauses_by_Source!BW303),0,$G303)</f>
        <v>0</v>
      </c>
      <c r="CA303" s="134">
        <f>IF(ISBLANK(Governance_Clauses_by_Source!BX303),0,$G303)</f>
        <v>0</v>
      </c>
      <c r="CB303" s="134">
        <f>IF(ISBLANK(Governance_Clauses_by_Source!BY303),0,$G303)</f>
        <v>0</v>
      </c>
      <c r="CC303" s="134">
        <f>IF(ISBLANK(Governance_Clauses_by_Source!BZ303),0,$G303)</f>
        <v>0</v>
      </c>
      <c r="CD303" s="134">
        <f>IF(ISBLANK(Governance_Clauses_by_Source!CA303),0,$G303)</f>
        <v>0</v>
      </c>
      <c r="CE303" s="134">
        <f>IF(ISBLANK(Governance_Clauses_by_Source!CB303),0,$G303)</f>
        <v>0</v>
      </c>
      <c r="CF303" s="134">
        <f>IF(ISBLANK(Governance_Clauses_by_Source!CC303),0,$G303)</f>
        <v>0</v>
      </c>
      <c r="CG303" s="134">
        <f>IF(ISBLANK(Governance_Clauses_by_Source!CD303),0,$G303)</f>
        <v>0</v>
      </c>
      <c r="CH303" s="134">
        <f>IF(ISBLANK(Governance_Clauses_by_Source!CE303),0,$G303)</f>
        <v>0</v>
      </c>
      <c r="CI303" s="134">
        <f>IF(ISBLANK(Governance_Clauses_by_Source!CF303),0,$G303)</f>
        <v>0</v>
      </c>
      <c r="CJ303" s="134">
        <f>IF(ISBLANK(Governance_Clauses_by_Source!CG303),0,$G303)</f>
        <v>0</v>
      </c>
      <c r="CK303" s="134">
        <f>IF(ISBLANK(Governance_Clauses_by_Source!CH303),0,$G303)</f>
        <v>0</v>
      </c>
      <c r="CL303" s="134">
        <f>IF(ISBLANK(Governance_Clauses_by_Source!CI303),0,$G303)</f>
        <v>0</v>
      </c>
      <c r="CM303" s="134">
        <f>IF(ISBLANK(Governance_Clauses_by_Source!CJ303),0,$G303)</f>
        <v>0</v>
      </c>
      <c r="CN303" s="134">
        <f>IF(ISBLANK(Governance_Clauses_by_Source!CK303),0,$G303)</f>
        <v>0</v>
      </c>
      <c r="CO303" s="134">
        <f>IF(ISBLANK(Governance_Clauses_by_Source!CL303),0,$G303)</f>
        <v>0</v>
      </c>
      <c r="CP303" s="134">
        <f>IF(ISBLANK(Governance_Clauses_by_Source!CM303),0,$G303)</f>
        <v>0</v>
      </c>
      <c r="CQ303" s="151">
        <f>IF(ISBLANK(Governance_Clauses_by_Source!CN303),0,$G303)</f>
        <v>0</v>
      </c>
    </row>
    <row r="304" spans="1:95">
      <c r="A304" s="2"/>
      <c r="B304" s="2"/>
      <c r="C304" s="2"/>
      <c r="D304" s="2"/>
      <c r="E304" s="2">
        <f t="shared" si="32"/>
        <v>0</v>
      </c>
      <c r="F304" s="2"/>
      <c r="G304" s="2"/>
      <c r="H304" s="165" t="s">
        <v>367</v>
      </c>
      <c r="I304" s="120">
        <f>IF(ISBLANK(Governance_Clauses_by_Source!F304),0,$G304)</f>
        <v>0</v>
      </c>
      <c r="J304" s="134">
        <f>IF(ISBLANK(Governance_Clauses_by_Source!G304),0,$G304)</f>
        <v>0</v>
      </c>
      <c r="K304" s="134">
        <f>IF(ISBLANK(Governance_Clauses_by_Source!H304),0,$G304)</f>
        <v>0</v>
      </c>
      <c r="L304" s="134">
        <f>IF(ISBLANK(Governance_Clauses_by_Source!I304),0,$G304)</f>
        <v>0</v>
      </c>
      <c r="M304" s="134">
        <f>IF(ISBLANK(Governance_Clauses_by_Source!J304),0,$G304)</f>
        <v>0</v>
      </c>
      <c r="N304" s="134">
        <f>IF(ISBLANK(Governance_Clauses_by_Source!K304),0,$G304)</f>
        <v>0</v>
      </c>
      <c r="O304" s="134">
        <f>IF(ISBLANK(Governance_Clauses_by_Source!L304),0,$G304)</f>
        <v>0</v>
      </c>
      <c r="P304" s="134">
        <f>IF(ISBLANK(Governance_Clauses_by_Source!M304),0,$G304)</f>
        <v>0</v>
      </c>
      <c r="Q304" s="134">
        <f>IF(ISBLANK(Governance_Clauses_by_Source!N304),0,$G304)</f>
        <v>0</v>
      </c>
      <c r="R304" s="134">
        <f>IF(ISBLANK(Governance_Clauses_by_Source!O304),0,$G304)</f>
        <v>0</v>
      </c>
      <c r="S304" s="134">
        <f>IF(ISBLANK(Governance_Clauses_by_Source!P304),0,$G304)</f>
        <v>0</v>
      </c>
      <c r="T304" s="134">
        <f>IF(ISBLANK(Governance_Clauses_by_Source!Q304),0,$G304)</f>
        <v>0</v>
      </c>
      <c r="U304" s="134">
        <f>IF(ISBLANK(Governance_Clauses_by_Source!R304),0,$G304)</f>
        <v>0</v>
      </c>
      <c r="V304" s="134">
        <f>IF(ISBLANK(Governance_Clauses_by_Source!S304),0,$G304)</f>
        <v>0</v>
      </c>
      <c r="W304" s="134">
        <f>IF(ISBLANK(Governance_Clauses_by_Source!T304),0,$G304)</f>
        <v>0</v>
      </c>
      <c r="X304" s="134">
        <f>IF(ISBLANK(Governance_Clauses_by_Source!U304),0,$G304)</f>
        <v>0</v>
      </c>
      <c r="Y304" s="134">
        <f>IF(ISBLANK(Governance_Clauses_by_Source!V304),0,$G304)</f>
        <v>0</v>
      </c>
      <c r="Z304" s="134">
        <f>IF(ISBLANK(Governance_Clauses_by_Source!W304),0,$G304)</f>
        <v>0</v>
      </c>
      <c r="AA304" s="134">
        <f>IF(ISBLANK(Governance_Clauses_by_Source!X304),0,$G304)</f>
        <v>0</v>
      </c>
      <c r="AB304" s="134">
        <f>IF(ISBLANK(Governance_Clauses_by_Source!Y304),0,$G304)</f>
        <v>0</v>
      </c>
      <c r="AC304" s="134">
        <f>IF(ISBLANK(Governance_Clauses_by_Source!Z304),0,$G304)</f>
        <v>0</v>
      </c>
      <c r="AD304" s="134">
        <f>IF(ISBLANK(Governance_Clauses_by_Source!AA304),0,$G304)</f>
        <v>0</v>
      </c>
      <c r="AE304" s="134">
        <f>IF(ISBLANK(Governance_Clauses_by_Source!AB304),0,$G304)</f>
        <v>0</v>
      </c>
      <c r="AF304" s="134">
        <f>IF(ISBLANK(Governance_Clauses_by_Source!AC304),0,$G304)</f>
        <v>0</v>
      </c>
      <c r="AG304" s="134">
        <f>IF(ISBLANK(Governance_Clauses_by_Source!AD304),0,$G304)</f>
        <v>0</v>
      </c>
      <c r="AH304" s="134">
        <f>IF(ISBLANK(Governance_Clauses_by_Source!AE304),0,$G304)</f>
        <v>0</v>
      </c>
      <c r="AI304" s="134">
        <f>IF(ISBLANK(Governance_Clauses_by_Source!AF304),0,$G304)</f>
        <v>0</v>
      </c>
      <c r="AJ304" s="134">
        <f>IF(ISBLANK(Governance_Clauses_by_Source!AG304),0,$G304)</f>
        <v>0</v>
      </c>
      <c r="AK304" s="134">
        <f>IF(ISBLANK(Governance_Clauses_by_Source!AH304),0,$G304)</f>
        <v>0</v>
      </c>
      <c r="AL304" s="134">
        <f>IF(ISBLANK(Governance_Clauses_by_Source!AI304),0,$G304)</f>
        <v>0</v>
      </c>
      <c r="AM304" s="134">
        <f>IF(ISBLANK(Governance_Clauses_by_Source!AJ304),0,$G304)</f>
        <v>0</v>
      </c>
      <c r="AN304" s="134">
        <f>IF(ISBLANK(Governance_Clauses_by_Source!AK304),0,$G304)</f>
        <v>0</v>
      </c>
      <c r="AO304" s="134">
        <f>IF(ISBLANK(Governance_Clauses_by_Source!AL304),0,$G304)</f>
        <v>0</v>
      </c>
      <c r="AP304" s="134">
        <f>IF(ISBLANK(Governance_Clauses_by_Source!AM304),0,$G304)</f>
        <v>0</v>
      </c>
      <c r="AQ304" s="134">
        <f>IF(ISBLANK(Governance_Clauses_by_Source!AN304),0,$G304)</f>
        <v>0</v>
      </c>
      <c r="AR304" s="134">
        <f>IF(ISBLANK(Governance_Clauses_by_Source!AO304),0,$G304)</f>
        <v>0</v>
      </c>
      <c r="AS304" s="134">
        <f>IF(ISBLANK(Governance_Clauses_by_Source!AP304),0,$G304)</f>
        <v>0</v>
      </c>
      <c r="AT304" s="134">
        <f>IF(ISBLANK(Governance_Clauses_by_Source!AQ304),0,$G304)</f>
        <v>0</v>
      </c>
      <c r="AU304" s="134">
        <f>IF(ISBLANK(Governance_Clauses_by_Source!AR304),0,$G304)</f>
        <v>0</v>
      </c>
      <c r="AV304" s="134">
        <f>IF(ISBLANK(Governance_Clauses_by_Source!AS304),0,$G304)</f>
        <v>0</v>
      </c>
      <c r="AW304" s="134">
        <f>IF(ISBLANK(Governance_Clauses_by_Source!AT304),0,$G304)</f>
        <v>0</v>
      </c>
      <c r="AX304" s="134">
        <f>IF(ISBLANK(Governance_Clauses_by_Source!AU304),0,$G304)</f>
        <v>0</v>
      </c>
      <c r="AY304" s="134">
        <f>IF(ISBLANK(Governance_Clauses_by_Source!AV304),0,$G304)</f>
        <v>0</v>
      </c>
      <c r="AZ304" s="134">
        <f>IF(ISBLANK(Governance_Clauses_by_Source!AW304),0,$G304)</f>
        <v>0</v>
      </c>
      <c r="BA304" s="134">
        <f>IF(ISBLANK(Governance_Clauses_by_Source!AX304),0,$G304)</f>
        <v>0</v>
      </c>
      <c r="BB304" s="134">
        <f>IF(ISBLANK(Governance_Clauses_by_Source!AY304),0,$G304)</f>
        <v>0</v>
      </c>
      <c r="BC304" s="134">
        <f>IF(ISBLANK(Governance_Clauses_by_Source!AZ304),0,$G304)</f>
        <v>0</v>
      </c>
      <c r="BD304" s="134">
        <f>IF(ISBLANK(Governance_Clauses_by_Source!BA304),0,$G304)</f>
        <v>0</v>
      </c>
      <c r="BE304" s="134">
        <f>IF(ISBLANK(Governance_Clauses_by_Source!BB304),0,$G304)</f>
        <v>0</v>
      </c>
      <c r="BF304" s="134">
        <f>IF(ISBLANK(Governance_Clauses_by_Source!BC304),0,$G304)</f>
        <v>0</v>
      </c>
      <c r="BG304" s="134">
        <f>IF(ISBLANK(Governance_Clauses_by_Source!BD304),0,$G304)</f>
        <v>0</v>
      </c>
      <c r="BH304" s="134">
        <f>IF(ISBLANK(Governance_Clauses_by_Source!BE304),0,$G304)</f>
        <v>0</v>
      </c>
      <c r="BI304" s="134">
        <f>IF(ISBLANK(Governance_Clauses_by_Source!BF304),0,$G304)</f>
        <v>0</v>
      </c>
      <c r="BJ304" s="134">
        <f>IF(ISBLANK(Governance_Clauses_by_Source!BG304),0,$G304)</f>
        <v>0</v>
      </c>
      <c r="BK304" s="134">
        <f>IF(ISBLANK(Governance_Clauses_by_Source!BH304),0,$G304)</f>
        <v>0</v>
      </c>
      <c r="BL304" s="134">
        <f>IF(ISBLANK(Governance_Clauses_by_Source!BI304),0,$G304)</f>
        <v>0</v>
      </c>
      <c r="BM304" s="134">
        <f>IF(ISBLANK(Governance_Clauses_by_Source!BJ304),0,$G304)</f>
        <v>0</v>
      </c>
      <c r="BN304" s="134">
        <f>IF(ISBLANK(Governance_Clauses_by_Source!BK304),0,$G304)</f>
        <v>0</v>
      </c>
      <c r="BO304" s="134">
        <f>IF(ISBLANK(Governance_Clauses_by_Source!BL304),0,$G304)</f>
        <v>0</v>
      </c>
      <c r="BP304" s="134">
        <f>IF(ISBLANK(Governance_Clauses_by_Source!BM304),0,$G304)</f>
        <v>0</v>
      </c>
      <c r="BQ304" s="134">
        <f>IF(ISBLANK(Governance_Clauses_by_Source!BN304),0,$G304)</f>
        <v>0</v>
      </c>
      <c r="BR304" s="134">
        <f>IF(ISBLANK(Governance_Clauses_by_Source!BO304),0,$G304)</f>
        <v>0</v>
      </c>
      <c r="BS304" s="134">
        <f>IF(ISBLANK(Governance_Clauses_by_Source!BP304),0,$G304)</f>
        <v>0</v>
      </c>
      <c r="BT304" s="134">
        <f>IF(ISBLANK(Governance_Clauses_by_Source!BQ304),0,$G304)</f>
        <v>0</v>
      </c>
      <c r="BU304" s="134">
        <f>IF(ISBLANK(Governance_Clauses_by_Source!BR304),0,$G304)</f>
        <v>0</v>
      </c>
      <c r="BV304" s="134">
        <f>IF(ISBLANK(Governance_Clauses_by_Source!BS304),0,$G304)</f>
        <v>0</v>
      </c>
      <c r="BW304" s="134">
        <f>IF(ISBLANK(Governance_Clauses_by_Source!BT304),0,$G304)</f>
        <v>0</v>
      </c>
      <c r="BX304" s="134">
        <f>IF(ISBLANK(Governance_Clauses_by_Source!BU304),0,$G304)</f>
        <v>0</v>
      </c>
      <c r="BY304" s="134">
        <f>IF(ISBLANK(Governance_Clauses_by_Source!BV304),0,$G304)</f>
        <v>0</v>
      </c>
      <c r="BZ304" s="134">
        <f>IF(ISBLANK(Governance_Clauses_by_Source!BW304),0,$G304)</f>
        <v>0</v>
      </c>
      <c r="CA304" s="134">
        <f>IF(ISBLANK(Governance_Clauses_by_Source!BX304),0,$G304)</f>
        <v>0</v>
      </c>
      <c r="CB304" s="134">
        <f>IF(ISBLANK(Governance_Clauses_by_Source!BY304),0,$G304)</f>
        <v>0</v>
      </c>
      <c r="CC304" s="134">
        <f>IF(ISBLANK(Governance_Clauses_by_Source!BZ304),0,$G304)</f>
        <v>0</v>
      </c>
      <c r="CD304" s="134">
        <f>IF(ISBLANK(Governance_Clauses_by_Source!CA304),0,$G304)</f>
        <v>0</v>
      </c>
      <c r="CE304" s="134">
        <f>IF(ISBLANK(Governance_Clauses_by_Source!CB304),0,$G304)</f>
        <v>0</v>
      </c>
      <c r="CF304" s="134">
        <f>IF(ISBLANK(Governance_Clauses_by_Source!CC304),0,$G304)</f>
        <v>0</v>
      </c>
      <c r="CG304" s="134">
        <f>IF(ISBLANK(Governance_Clauses_by_Source!CD304),0,$G304)</f>
        <v>0</v>
      </c>
      <c r="CH304" s="134">
        <f>IF(ISBLANK(Governance_Clauses_by_Source!CE304),0,$G304)</f>
        <v>0</v>
      </c>
      <c r="CI304" s="134">
        <f>IF(ISBLANK(Governance_Clauses_by_Source!CF304),0,$G304)</f>
        <v>0</v>
      </c>
      <c r="CJ304" s="134">
        <f>IF(ISBLANK(Governance_Clauses_by_Source!CG304),0,$G304)</f>
        <v>0</v>
      </c>
      <c r="CK304" s="134">
        <f>IF(ISBLANK(Governance_Clauses_by_Source!CH304),0,$G304)</f>
        <v>0</v>
      </c>
      <c r="CL304" s="134">
        <f>IF(ISBLANK(Governance_Clauses_by_Source!CI304),0,$G304)</f>
        <v>0</v>
      </c>
      <c r="CM304" s="134">
        <f>IF(ISBLANK(Governance_Clauses_by_Source!CJ304),0,$G304)</f>
        <v>0</v>
      </c>
      <c r="CN304" s="134">
        <f>IF(ISBLANK(Governance_Clauses_by_Source!CK304),0,$G304)</f>
        <v>0</v>
      </c>
      <c r="CO304" s="134">
        <f>IF(ISBLANK(Governance_Clauses_by_Source!CL304),0,$G304)</f>
        <v>0</v>
      </c>
      <c r="CP304" s="134">
        <f>IF(ISBLANK(Governance_Clauses_by_Source!CM304),0,$G304)</f>
        <v>0</v>
      </c>
      <c r="CQ304" s="151">
        <f>IF(ISBLANK(Governance_Clauses_by_Source!CN304),0,$G304)</f>
        <v>0</v>
      </c>
    </row>
    <row r="305" spans="1:95">
      <c r="A305" s="2"/>
      <c r="B305" s="2"/>
      <c r="C305" s="2"/>
      <c r="D305" s="2"/>
      <c r="E305" s="2">
        <f t="shared" si="32"/>
        <v>0</v>
      </c>
      <c r="F305" s="2"/>
      <c r="G305" s="2"/>
      <c r="H305" s="165" t="s">
        <v>367</v>
      </c>
      <c r="I305" s="120">
        <f>IF(ISBLANK(Governance_Clauses_by_Source!F305),0,$G305)</f>
        <v>0</v>
      </c>
      <c r="J305" s="134">
        <f>IF(ISBLANK(Governance_Clauses_by_Source!G305),0,$G305)</f>
        <v>0</v>
      </c>
      <c r="K305" s="134">
        <f>IF(ISBLANK(Governance_Clauses_by_Source!H305),0,$G305)</f>
        <v>0</v>
      </c>
      <c r="L305" s="134">
        <f>IF(ISBLANK(Governance_Clauses_by_Source!I305),0,$G305)</f>
        <v>0</v>
      </c>
      <c r="M305" s="134">
        <f>IF(ISBLANK(Governance_Clauses_by_Source!J305),0,$G305)</f>
        <v>0</v>
      </c>
      <c r="N305" s="134">
        <f>IF(ISBLANK(Governance_Clauses_by_Source!K305),0,$G305)</f>
        <v>0</v>
      </c>
      <c r="O305" s="134">
        <f>IF(ISBLANK(Governance_Clauses_by_Source!L305),0,$G305)</f>
        <v>0</v>
      </c>
      <c r="P305" s="134">
        <f>IF(ISBLANK(Governance_Clauses_by_Source!M305),0,$G305)</f>
        <v>0</v>
      </c>
      <c r="Q305" s="134">
        <f>IF(ISBLANK(Governance_Clauses_by_Source!N305),0,$G305)</f>
        <v>0</v>
      </c>
      <c r="R305" s="134">
        <f>IF(ISBLANK(Governance_Clauses_by_Source!O305),0,$G305)</f>
        <v>0</v>
      </c>
      <c r="S305" s="134">
        <f>IF(ISBLANK(Governance_Clauses_by_Source!P305),0,$G305)</f>
        <v>0</v>
      </c>
      <c r="T305" s="134">
        <f>IF(ISBLANK(Governance_Clauses_by_Source!Q305),0,$G305)</f>
        <v>0</v>
      </c>
      <c r="U305" s="134">
        <f>IF(ISBLANK(Governance_Clauses_by_Source!R305),0,$G305)</f>
        <v>0</v>
      </c>
      <c r="V305" s="134">
        <f>IF(ISBLANK(Governance_Clauses_by_Source!S305),0,$G305)</f>
        <v>0</v>
      </c>
      <c r="W305" s="134">
        <f>IF(ISBLANK(Governance_Clauses_by_Source!T305),0,$G305)</f>
        <v>0</v>
      </c>
      <c r="X305" s="134">
        <f>IF(ISBLANK(Governance_Clauses_by_Source!U305),0,$G305)</f>
        <v>0</v>
      </c>
      <c r="Y305" s="134">
        <f>IF(ISBLANK(Governance_Clauses_by_Source!V305),0,$G305)</f>
        <v>0</v>
      </c>
      <c r="Z305" s="134">
        <f>IF(ISBLANK(Governance_Clauses_by_Source!W305),0,$G305)</f>
        <v>0</v>
      </c>
      <c r="AA305" s="134">
        <f>IF(ISBLANK(Governance_Clauses_by_Source!X305),0,$G305)</f>
        <v>0</v>
      </c>
      <c r="AB305" s="134">
        <f>IF(ISBLANK(Governance_Clauses_by_Source!Y305),0,$G305)</f>
        <v>0</v>
      </c>
      <c r="AC305" s="134">
        <f>IF(ISBLANK(Governance_Clauses_by_Source!Z305),0,$G305)</f>
        <v>0</v>
      </c>
      <c r="AD305" s="134">
        <f>IF(ISBLANK(Governance_Clauses_by_Source!AA305),0,$G305)</f>
        <v>0</v>
      </c>
      <c r="AE305" s="134">
        <f>IF(ISBLANK(Governance_Clauses_by_Source!AB305),0,$G305)</f>
        <v>0</v>
      </c>
      <c r="AF305" s="134">
        <f>IF(ISBLANK(Governance_Clauses_by_Source!AC305),0,$G305)</f>
        <v>0</v>
      </c>
      <c r="AG305" s="134">
        <f>IF(ISBLANK(Governance_Clauses_by_Source!AD305),0,$G305)</f>
        <v>0</v>
      </c>
      <c r="AH305" s="134">
        <f>IF(ISBLANK(Governance_Clauses_by_Source!AE305),0,$G305)</f>
        <v>0</v>
      </c>
      <c r="AI305" s="134">
        <f>IF(ISBLANK(Governance_Clauses_by_Source!AF305),0,$G305)</f>
        <v>0</v>
      </c>
      <c r="AJ305" s="134">
        <f>IF(ISBLANK(Governance_Clauses_by_Source!AG305),0,$G305)</f>
        <v>0</v>
      </c>
      <c r="AK305" s="134">
        <f>IF(ISBLANK(Governance_Clauses_by_Source!AH305),0,$G305)</f>
        <v>0</v>
      </c>
      <c r="AL305" s="134">
        <f>IF(ISBLANK(Governance_Clauses_by_Source!AI305),0,$G305)</f>
        <v>0</v>
      </c>
      <c r="AM305" s="134">
        <f>IF(ISBLANK(Governance_Clauses_by_Source!AJ305),0,$G305)</f>
        <v>0</v>
      </c>
      <c r="AN305" s="134">
        <f>IF(ISBLANK(Governance_Clauses_by_Source!AK305),0,$G305)</f>
        <v>0</v>
      </c>
      <c r="AO305" s="134">
        <f>IF(ISBLANK(Governance_Clauses_by_Source!AL305),0,$G305)</f>
        <v>0</v>
      </c>
      <c r="AP305" s="134">
        <f>IF(ISBLANK(Governance_Clauses_by_Source!AM305),0,$G305)</f>
        <v>0</v>
      </c>
      <c r="AQ305" s="134">
        <f>IF(ISBLANK(Governance_Clauses_by_Source!AN305),0,$G305)</f>
        <v>0</v>
      </c>
      <c r="AR305" s="134">
        <f>IF(ISBLANK(Governance_Clauses_by_Source!AO305),0,$G305)</f>
        <v>0</v>
      </c>
      <c r="AS305" s="134">
        <f>IF(ISBLANK(Governance_Clauses_by_Source!AP305),0,$G305)</f>
        <v>0</v>
      </c>
      <c r="AT305" s="134">
        <f>IF(ISBLANK(Governance_Clauses_by_Source!AQ305),0,$G305)</f>
        <v>0</v>
      </c>
      <c r="AU305" s="134">
        <f>IF(ISBLANK(Governance_Clauses_by_Source!AR305),0,$G305)</f>
        <v>0</v>
      </c>
      <c r="AV305" s="134">
        <f>IF(ISBLANK(Governance_Clauses_by_Source!AS305),0,$G305)</f>
        <v>0</v>
      </c>
      <c r="AW305" s="134">
        <f>IF(ISBLANK(Governance_Clauses_by_Source!AT305),0,$G305)</f>
        <v>0</v>
      </c>
      <c r="AX305" s="134">
        <f>IF(ISBLANK(Governance_Clauses_by_Source!AU305),0,$G305)</f>
        <v>0</v>
      </c>
      <c r="AY305" s="134">
        <f>IF(ISBLANK(Governance_Clauses_by_Source!AV305),0,$G305)</f>
        <v>0</v>
      </c>
      <c r="AZ305" s="134">
        <f>IF(ISBLANK(Governance_Clauses_by_Source!AW305),0,$G305)</f>
        <v>0</v>
      </c>
      <c r="BA305" s="134">
        <f>IF(ISBLANK(Governance_Clauses_by_Source!AX305),0,$G305)</f>
        <v>0</v>
      </c>
      <c r="BB305" s="134">
        <f>IF(ISBLANK(Governance_Clauses_by_Source!AY305),0,$G305)</f>
        <v>0</v>
      </c>
      <c r="BC305" s="134">
        <f>IF(ISBLANK(Governance_Clauses_by_Source!AZ305),0,$G305)</f>
        <v>0</v>
      </c>
      <c r="BD305" s="134">
        <f>IF(ISBLANK(Governance_Clauses_by_Source!BA305),0,$G305)</f>
        <v>0</v>
      </c>
      <c r="BE305" s="134">
        <f>IF(ISBLANK(Governance_Clauses_by_Source!BB305),0,$G305)</f>
        <v>0</v>
      </c>
      <c r="BF305" s="134">
        <f>IF(ISBLANK(Governance_Clauses_by_Source!BC305),0,$G305)</f>
        <v>0</v>
      </c>
      <c r="BG305" s="134">
        <f>IF(ISBLANK(Governance_Clauses_by_Source!BD305),0,$G305)</f>
        <v>0</v>
      </c>
      <c r="BH305" s="134">
        <f>IF(ISBLANK(Governance_Clauses_by_Source!BE305),0,$G305)</f>
        <v>0</v>
      </c>
      <c r="BI305" s="134">
        <f>IF(ISBLANK(Governance_Clauses_by_Source!BF305),0,$G305)</f>
        <v>0</v>
      </c>
      <c r="BJ305" s="134">
        <f>IF(ISBLANK(Governance_Clauses_by_Source!BG305),0,$G305)</f>
        <v>0</v>
      </c>
      <c r="BK305" s="134">
        <f>IF(ISBLANK(Governance_Clauses_by_Source!BH305),0,$G305)</f>
        <v>0</v>
      </c>
      <c r="BL305" s="134">
        <f>IF(ISBLANK(Governance_Clauses_by_Source!BI305),0,$G305)</f>
        <v>0</v>
      </c>
      <c r="BM305" s="134">
        <f>IF(ISBLANK(Governance_Clauses_by_Source!BJ305),0,$G305)</f>
        <v>0</v>
      </c>
      <c r="BN305" s="134">
        <f>IF(ISBLANK(Governance_Clauses_by_Source!BK305),0,$G305)</f>
        <v>0</v>
      </c>
      <c r="BO305" s="134">
        <f>IF(ISBLANK(Governance_Clauses_by_Source!BL305),0,$G305)</f>
        <v>0</v>
      </c>
      <c r="BP305" s="134">
        <f>IF(ISBLANK(Governance_Clauses_by_Source!BM305),0,$G305)</f>
        <v>0</v>
      </c>
      <c r="BQ305" s="134">
        <f>IF(ISBLANK(Governance_Clauses_by_Source!BN305),0,$G305)</f>
        <v>0</v>
      </c>
      <c r="BR305" s="134">
        <f>IF(ISBLANK(Governance_Clauses_by_Source!BO305),0,$G305)</f>
        <v>0</v>
      </c>
      <c r="BS305" s="134">
        <f>IF(ISBLANK(Governance_Clauses_by_Source!BP305),0,$G305)</f>
        <v>0</v>
      </c>
      <c r="BT305" s="134">
        <f>IF(ISBLANK(Governance_Clauses_by_Source!BQ305),0,$G305)</f>
        <v>0</v>
      </c>
      <c r="BU305" s="134">
        <f>IF(ISBLANK(Governance_Clauses_by_Source!BR305),0,$G305)</f>
        <v>0</v>
      </c>
      <c r="BV305" s="134">
        <f>IF(ISBLANK(Governance_Clauses_by_Source!BS305),0,$G305)</f>
        <v>0</v>
      </c>
      <c r="BW305" s="134">
        <f>IF(ISBLANK(Governance_Clauses_by_Source!BT305),0,$G305)</f>
        <v>0</v>
      </c>
      <c r="BX305" s="134">
        <f>IF(ISBLANK(Governance_Clauses_by_Source!BU305),0,$G305)</f>
        <v>0</v>
      </c>
      <c r="BY305" s="134">
        <f>IF(ISBLANK(Governance_Clauses_by_Source!BV305),0,$G305)</f>
        <v>0</v>
      </c>
      <c r="BZ305" s="134">
        <f>IF(ISBLANK(Governance_Clauses_by_Source!BW305),0,$G305)</f>
        <v>0</v>
      </c>
      <c r="CA305" s="134">
        <f>IF(ISBLANK(Governance_Clauses_by_Source!BX305),0,$G305)</f>
        <v>0</v>
      </c>
      <c r="CB305" s="134">
        <f>IF(ISBLANK(Governance_Clauses_by_Source!BY305),0,$G305)</f>
        <v>0</v>
      </c>
      <c r="CC305" s="134">
        <f>IF(ISBLANK(Governance_Clauses_by_Source!BZ305),0,$G305)</f>
        <v>0</v>
      </c>
      <c r="CD305" s="134">
        <f>IF(ISBLANK(Governance_Clauses_by_Source!CA305),0,$G305)</f>
        <v>0</v>
      </c>
      <c r="CE305" s="134">
        <f>IF(ISBLANK(Governance_Clauses_by_Source!CB305),0,$G305)</f>
        <v>0</v>
      </c>
      <c r="CF305" s="134">
        <f>IF(ISBLANK(Governance_Clauses_by_Source!CC305),0,$G305)</f>
        <v>0</v>
      </c>
      <c r="CG305" s="134">
        <f>IF(ISBLANK(Governance_Clauses_by_Source!CD305),0,$G305)</f>
        <v>0</v>
      </c>
      <c r="CH305" s="134">
        <f>IF(ISBLANK(Governance_Clauses_by_Source!CE305),0,$G305)</f>
        <v>0</v>
      </c>
      <c r="CI305" s="134">
        <f>IF(ISBLANK(Governance_Clauses_by_Source!CF305),0,$G305)</f>
        <v>0</v>
      </c>
      <c r="CJ305" s="134">
        <f>IF(ISBLANK(Governance_Clauses_by_Source!CG305),0,$G305)</f>
        <v>0</v>
      </c>
      <c r="CK305" s="134">
        <f>IF(ISBLANK(Governance_Clauses_by_Source!CH305),0,$G305)</f>
        <v>0</v>
      </c>
      <c r="CL305" s="134">
        <f>IF(ISBLANK(Governance_Clauses_by_Source!CI305),0,$G305)</f>
        <v>0</v>
      </c>
      <c r="CM305" s="134">
        <f>IF(ISBLANK(Governance_Clauses_by_Source!CJ305),0,$G305)</f>
        <v>0</v>
      </c>
      <c r="CN305" s="134">
        <f>IF(ISBLANK(Governance_Clauses_by_Source!CK305),0,$G305)</f>
        <v>0</v>
      </c>
      <c r="CO305" s="134">
        <f>IF(ISBLANK(Governance_Clauses_by_Source!CL305),0,$G305)</f>
        <v>0</v>
      </c>
      <c r="CP305" s="134">
        <f>IF(ISBLANK(Governance_Clauses_by_Source!CM305),0,$G305)</f>
        <v>0</v>
      </c>
      <c r="CQ305" s="151">
        <f>IF(ISBLANK(Governance_Clauses_by_Source!CN305),0,$G305)</f>
        <v>0</v>
      </c>
    </row>
    <row r="306" spans="1:95">
      <c r="A306" s="2"/>
      <c r="B306" s="2"/>
      <c r="C306" s="2"/>
      <c r="D306" s="2"/>
      <c r="E306" s="2">
        <f t="shared" si="32"/>
        <v>0</v>
      </c>
      <c r="F306" s="2"/>
      <c r="G306" s="2"/>
      <c r="H306" s="165" t="s">
        <v>367</v>
      </c>
      <c r="I306" s="120">
        <f>IF(ISBLANK(Governance_Clauses_by_Source!F306),0,$G306)</f>
        <v>0</v>
      </c>
      <c r="J306" s="134">
        <f>IF(ISBLANK(Governance_Clauses_by_Source!G306),0,$G306)</f>
        <v>0</v>
      </c>
      <c r="K306" s="134">
        <f>IF(ISBLANK(Governance_Clauses_by_Source!H306),0,$G306)</f>
        <v>0</v>
      </c>
      <c r="L306" s="134">
        <f>IF(ISBLANK(Governance_Clauses_by_Source!I306),0,$G306)</f>
        <v>0</v>
      </c>
      <c r="M306" s="134">
        <f>IF(ISBLANK(Governance_Clauses_by_Source!J306),0,$G306)</f>
        <v>0</v>
      </c>
      <c r="N306" s="134">
        <f>IF(ISBLANK(Governance_Clauses_by_Source!K306),0,$G306)</f>
        <v>0</v>
      </c>
      <c r="O306" s="134">
        <f>IF(ISBLANK(Governance_Clauses_by_Source!L306),0,$G306)</f>
        <v>0</v>
      </c>
      <c r="P306" s="134">
        <f>IF(ISBLANK(Governance_Clauses_by_Source!M306),0,$G306)</f>
        <v>0</v>
      </c>
      <c r="Q306" s="134">
        <f>IF(ISBLANK(Governance_Clauses_by_Source!N306),0,$G306)</f>
        <v>0</v>
      </c>
      <c r="R306" s="134">
        <f>IF(ISBLANK(Governance_Clauses_by_Source!O306),0,$G306)</f>
        <v>0</v>
      </c>
      <c r="S306" s="134">
        <f>IF(ISBLANK(Governance_Clauses_by_Source!P306),0,$G306)</f>
        <v>0</v>
      </c>
      <c r="T306" s="134">
        <f>IF(ISBLANK(Governance_Clauses_by_Source!Q306),0,$G306)</f>
        <v>0</v>
      </c>
      <c r="U306" s="134">
        <f>IF(ISBLANK(Governance_Clauses_by_Source!R306),0,$G306)</f>
        <v>0</v>
      </c>
      <c r="V306" s="134">
        <f>IF(ISBLANK(Governance_Clauses_by_Source!S306),0,$G306)</f>
        <v>0</v>
      </c>
      <c r="W306" s="134">
        <f>IF(ISBLANK(Governance_Clauses_by_Source!T306),0,$G306)</f>
        <v>0</v>
      </c>
      <c r="X306" s="134">
        <f>IF(ISBLANK(Governance_Clauses_by_Source!U306),0,$G306)</f>
        <v>0</v>
      </c>
      <c r="Y306" s="134">
        <f>IF(ISBLANK(Governance_Clauses_by_Source!V306),0,$G306)</f>
        <v>0</v>
      </c>
      <c r="Z306" s="134">
        <f>IF(ISBLANK(Governance_Clauses_by_Source!W306),0,$G306)</f>
        <v>0</v>
      </c>
      <c r="AA306" s="134">
        <f>IF(ISBLANK(Governance_Clauses_by_Source!X306),0,$G306)</f>
        <v>0</v>
      </c>
      <c r="AB306" s="134">
        <f>IF(ISBLANK(Governance_Clauses_by_Source!Y306),0,$G306)</f>
        <v>0</v>
      </c>
      <c r="AC306" s="134">
        <f>IF(ISBLANK(Governance_Clauses_by_Source!Z306),0,$G306)</f>
        <v>0</v>
      </c>
      <c r="AD306" s="134">
        <f>IF(ISBLANK(Governance_Clauses_by_Source!AA306),0,$G306)</f>
        <v>0</v>
      </c>
      <c r="AE306" s="134">
        <f>IF(ISBLANK(Governance_Clauses_by_Source!AB306),0,$G306)</f>
        <v>0</v>
      </c>
      <c r="AF306" s="134">
        <f>IF(ISBLANK(Governance_Clauses_by_Source!AC306),0,$G306)</f>
        <v>0</v>
      </c>
      <c r="AG306" s="134">
        <f>IF(ISBLANK(Governance_Clauses_by_Source!AD306),0,$G306)</f>
        <v>0</v>
      </c>
      <c r="AH306" s="134">
        <f>IF(ISBLANK(Governance_Clauses_by_Source!AE306),0,$G306)</f>
        <v>0</v>
      </c>
      <c r="AI306" s="134">
        <f>IF(ISBLANK(Governance_Clauses_by_Source!AF306),0,$G306)</f>
        <v>0</v>
      </c>
      <c r="AJ306" s="134">
        <f>IF(ISBLANK(Governance_Clauses_by_Source!AG306),0,$G306)</f>
        <v>0</v>
      </c>
      <c r="AK306" s="134">
        <f>IF(ISBLANK(Governance_Clauses_by_Source!AH306),0,$G306)</f>
        <v>0</v>
      </c>
      <c r="AL306" s="134">
        <f>IF(ISBLANK(Governance_Clauses_by_Source!AI306),0,$G306)</f>
        <v>0</v>
      </c>
      <c r="AM306" s="134">
        <f>IF(ISBLANK(Governance_Clauses_by_Source!AJ306),0,$G306)</f>
        <v>0</v>
      </c>
      <c r="AN306" s="134">
        <f>IF(ISBLANK(Governance_Clauses_by_Source!AK306),0,$G306)</f>
        <v>0</v>
      </c>
      <c r="AO306" s="134">
        <f>IF(ISBLANK(Governance_Clauses_by_Source!AL306),0,$G306)</f>
        <v>0</v>
      </c>
      <c r="AP306" s="134">
        <f>IF(ISBLANK(Governance_Clauses_by_Source!AM306),0,$G306)</f>
        <v>0</v>
      </c>
      <c r="AQ306" s="134">
        <f>IF(ISBLANK(Governance_Clauses_by_Source!AN306),0,$G306)</f>
        <v>0</v>
      </c>
      <c r="AR306" s="134">
        <f>IF(ISBLANK(Governance_Clauses_by_Source!AO306),0,$G306)</f>
        <v>0</v>
      </c>
      <c r="AS306" s="134">
        <f>IF(ISBLANK(Governance_Clauses_by_Source!AP306),0,$G306)</f>
        <v>0</v>
      </c>
      <c r="AT306" s="134">
        <f>IF(ISBLANK(Governance_Clauses_by_Source!AQ306),0,$G306)</f>
        <v>0</v>
      </c>
      <c r="AU306" s="134">
        <f>IF(ISBLANK(Governance_Clauses_by_Source!AR306),0,$G306)</f>
        <v>0</v>
      </c>
      <c r="AV306" s="134">
        <f>IF(ISBLANK(Governance_Clauses_by_Source!AS306),0,$G306)</f>
        <v>0</v>
      </c>
      <c r="AW306" s="134">
        <f>IF(ISBLANK(Governance_Clauses_by_Source!AT306),0,$G306)</f>
        <v>0</v>
      </c>
      <c r="AX306" s="134">
        <f>IF(ISBLANK(Governance_Clauses_by_Source!AU306),0,$G306)</f>
        <v>0</v>
      </c>
      <c r="AY306" s="134">
        <f>IF(ISBLANK(Governance_Clauses_by_Source!AV306),0,$G306)</f>
        <v>0</v>
      </c>
      <c r="AZ306" s="134">
        <f>IF(ISBLANK(Governance_Clauses_by_Source!AW306),0,$G306)</f>
        <v>0</v>
      </c>
      <c r="BA306" s="134">
        <f>IF(ISBLANK(Governance_Clauses_by_Source!AX306),0,$G306)</f>
        <v>0</v>
      </c>
      <c r="BB306" s="134">
        <f>IF(ISBLANK(Governance_Clauses_by_Source!AY306),0,$G306)</f>
        <v>0</v>
      </c>
      <c r="BC306" s="134">
        <f>IF(ISBLANK(Governance_Clauses_by_Source!AZ306),0,$G306)</f>
        <v>0</v>
      </c>
      <c r="BD306" s="134">
        <f>IF(ISBLANK(Governance_Clauses_by_Source!BA306),0,$G306)</f>
        <v>0</v>
      </c>
      <c r="BE306" s="134">
        <f>IF(ISBLANK(Governance_Clauses_by_Source!BB306),0,$G306)</f>
        <v>0</v>
      </c>
      <c r="BF306" s="134">
        <f>IF(ISBLANK(Governance_Clauses_by_Source!BC306),0,$G306)</f>
        <v>0</v>
      </c>
      <c r="BG306" s="134">
        <f>IF(ISBLANK(Governance_Clauses_by_Source!BD306),0,$G306)</f>
        <v>0</v>
      </c>
      <c r="BH306" s="134">
        <f>IF(ISBLANK(Governance_Clauses_by_Source!BE306),0,$G306)</f>
        <v>0</v>
      </c>
      <c r="BI306" s="134">
        <f>IF(ISBLANK(Governance_Clauses_by_Source!BF306),0,$G306)</f>
        <v>0</v>
      </c>
      <c r="BJ306" s="134">
        <f>IF(ISBLANK(Governance_Clauses_by_Source!BG306),0,$G306)</f>
        <v>0</v>
      </c>
      <c r="BK306" s="134">
        <f>IF(ISBLANK(Governance_Clauses_by_Source!BH306),0,$G306)</f>
        <v>0</v>
      </c>
      <c r="BL306" s="134">
        <f>IF(ISBLANK(Governance_Clauses_by_Source!BI306),0,$G306)</f>
        <v>0</v>
      </c>
      <c r="BM306" s="134">
        <f>IF(ISBLANK(Governance_Clauses_by_Source!BJ306),0,$G306)</f>
        <v>0</v>
      </c>
      <c r="BN306" s="134">
        <f>IF(ISBLANK(Governance_Clauses_by_Source!BK306),0,$G306)</f>
        <v>0</v>
      </c>
      <c r="BO306" s="134">
        <f>IF(ISBLANK(Governance_Clauses_by_Source!BL306),0,$G306)</f>
        <v>0</v>
      </c>
      <c r="BP306" s="134">
        <f>IF(ISBLANK(Governance_Clauses_by_Source!BM306),0,$G306)</f>
        <v>0</v>
      </c>
      <c r="BQ306" s="134">
        <f>IF(ISBLANK(Governance_Clauses_by_Source!BN306),0,$G306)</f>
        <v>0</v>
      </c>
      <c r="BR306" s="134">
        <f>IF(ISBLANK(Governance_Clauses_by_Source!BO306),0,$G306)</f>
        <v>0</v>
      </c>
      <c r="BS306" s="134">
        <f>IF(ISBLANK(Governance_Clauses_by_Source!BP306),0,$G306)</f>
        <v>0</v>
      </c>
      <c r="BT306" s="134">
        <f>IF(ISBLANK(Governance_Clauses_by_Source!BQ306),0,$G306)</f>
        <v>0</v>
      </c>
      <c r="BU306" s="134">
        <f>IF(ISBLANK(Governance_Clauses_by_Source!BR306),0,$G306)</f>
        <v>0</v>
      </c>
      <c r="BV306" s="134">
        <f>IF(ISBLANK(Governance_Clauses_by_Source!BS306),0,$G306)</f>
        <v>0</v>
      </c>
      <c r="BW306" s="134">
        <f>IF(ISBLANK(Governance_Clauses_by_Source!BT306),0,$G306)</f>
        <v>0</v>
      </c>
      <c r="BX306" s="134">
        <f>IF(ISBLANK(Governance_Clauses_by_Source!BU306),0,$G306)</f>
        <v>0</v>
      </c>
      <c r="BY306" s="134">
        <f>IF(ISBLANK(Governance_Clauses_by_Source!BV306),0,$G306)</f>
        <v>0</v>
      </c>
      <c r="BZ306" s="134">
        <f>IF(ISBLANK(Governance_Clauses_by_Source!BW306),0,$G306)</f>
        <v>0</v>
      </c>
      <c r="CA306" s="134">
        <f>IF(ISBLANK(Governance_Clauses_by_Source!BX306),0,$G306)</f>
        <v>0</v>
      </c>
      <c r="CB306" s="134">
        <f>IF(ISBLANK(Governance_Clauses_by_Source!BY306),0,$G306)</f>
        <v>0</v>
      </c>
      <c r="CC306" s="134">
        <f>IF(ISBLANK(Governance_Clauses_by_Source!BZ306),0,$G306)</f>
        <v>0</v>
      </c>
      <c r="CD306" s="134">
        <f>IF(ISBLANK(Governance_Clauses_by_Source!CA306),0,$G306)</f>
        <v>0</v>
      </c>
      <c r="CE306" s="134">
        <f>IF(ISBLANK(Governance_Clauses_by_Source!CB306),0,$G306)</f>
        <v>0</v>
      </c>
      <c r="CF306" s="134">
        <f>IF(ISBLANK(Governance_Clauses_by_Source!CC306),0,$G306)</f>
        <v>0</v>
      </c>
      <c r="CG306" s="134">
        <f>IF(ISBLANK(Governance_Clauses_by_Source!CD306),0,$G306)</f>
        <v>0</v>
      </c>
      <c r="CH306" s="134">
        <f>IF(ISBLANK(Governance_Clauses_by_Source!CE306),0,$G306)</f>
        <v>0</v>
      </c>
      <c r="CI306" s="134">
        <f>IF(ISBLANK(Governance_Clauses_by_Source!CF306),0,$G306)</f>
        <v>0</v>
      </c>
      <c r="CJ306" s="134">
        <f>IF(ISBLANK(Governance_Clauses_by_Source!CG306),0,$G306)</f>
        <v>0</v>
      </c>
      <c r="CK306" s="134">
        <f>IF(ISBLANK(Governance_Clauses_by_Source!CH306),0,$G306)</f>
        <v>0</v>
      </c>
      <c r="CL306" s="134">
        <f>IF(ISBLANK(Governance_Clauses_by_Source!CI306),0,$G306)</f>
        <v>0</v>
      </c>
      <c r="CM306" s="134">
        <f>IF(ISBLANK(Governance_Clauses_by_Source!CJ306),0,$G306)</f>
        <v>0</v>
      </c>
      <c r="CN306" s="134">
        <f>IF(ISBLANK(Governance_Clauses_by_Source!CK306),0,$G306)</f>
        <v>0</v>
      </c>
      <c r="CO306" s="134">
        <f>IF(ISBLANK(Governance_Clauses_by_Source!CL306),0,$G306)</f>
        <v>0</v>
      </c>
      <c r="CP306" s="134">
        <f>IF(ISBLANK(Governance_Clauses_by_Source!CM306),0,$G306)</f>
        <v>0</v>
      </c>
      <c r="CQ306" s="151">
        <f>IF(ISBLANK(Governance_Clauses_by_Source!CN306),0,$G306)</f>
        <v>0</v>
      </c>
    </row>
    <row r="307" spans="1:95">
      <c r="A307" s="2"/>
      <c r="B307" s="2"/>
      <c r="C307" s="2"/>
      <c r="D307" s="2"/>
      <c r="E307" s="2">
        <f t="shared" si="32"/>
        <v>0</v>
      </c>
      <c r="F307" s="2"/>
      <c r="G307" s="2"/>
      <c r="H307" s="165" t="s">
        <v>367</v>
      </c>
      <c r="I307" s="120">
        <f>IF(ISBLANK(Governance_Clauses_by_Source!F307),0,$G307)</f>
        <v>0</v>
      </c>
      <c r="J307" s="134">
        <f>IF(ISBLANK(Governance_Clauses_by_Source!G307),0,$G307)</f>
        <v>0</v>
      </c>
      <c r="K307" s="134">
        <f>IF(ISBLANK(Governance_Clauses_by_Source!H307),0,$G307)</f>
        <v>0</v>
      </c>
      <c r="L307" s="134">
        <f>IF(ISBLANK(Governance_Clauses_by_Source!I307),0,$G307)</f>
        <v>0</v>
      </c>
      <c r="M307" s="134">
        <f>IF(ISBLANK(Governance_Clauses_by_Source!J307),0,$G307)</f>
        <v>0</v>
      </c>
      <c r="N307" s="134">
        <f>IF(ISBLANK(Governance_Clauses_by_Source!K307),0,$G307)</f>
        <v>0</v>
      </c>
      <c r="O307" s="134">
        <f>IF(ISBLANK(Governance_Clauses_by_Source!L307),0,$G307)</f>
        <v>0</v>
      </c>
      <c r="P307" s="134">
        <f>IF(ISBLANK(Governance_Clauses_by_Source!M307),0,$G307)</f>
        <v>0</v>
      </c>
      <c r="Q307" s="134">
        <f>IF(ISBLANK(Governance_Clauses_by_Source!N307),0,$G307)</f>
        <v>0</v>
      </c>
      <c r="R307" s="134">
        <f>IF(ISBLANK(Governance_Clauses_by_Source!O307),0,$G307)</f>
        <v>0</v>
      </c>
      <c r="S307" s="134">
        <f>IF(ISBLANK(Governance_Clauses_by_Source!P307),0,$G307)</f>
        <v>0</v>
      </c>
      <c r="T307" s="134">
        <f>IF(ISBLANK(Governance_Clauses_by_Source!Q307),0,$G307)</f>
        <v>0</v>
      </c>
      <c r="U307" s="134">
        <f>IF(ISBLANK(Governance_Clauses_by_Source!R307),0,$G307)</f>
        <v>0</v>
      </c>
      <c r="V307" s="134">
        <f>IF(ISBLANK(Governance_Clauses_by_Source!S307),0,$G307)</f>
        <v>0</v>
      </c>
      <c r="W307" s="134">
        <f>IF(ISBLANK(Governance_Clauses_by_Source!T307),0,$G307)</f>
        <v>0</v>
      </c>
      <c r="X307" s="134">
        <f>IF(ISBLANK(Governance_Clauses_by_Source!U307),0,$G307)</f>
        <v>0</v>
      </c>
      <c r="Y307" s="134">
        <f>IF(ISBLANK(Governance_Clauses_by_Source!V307),0,$G307)</f>
        <v>0</v>
      </c>
      <c r="Z307" s="134">
        <f>IF(ISBLANK(Governance_Clauses_by_Source!W307),0,$G307)</f>
        <v>0</v>
      </c>
      <c r="AA307" s="134">
        <f>IF(ISBLANK(Governance_Clauses_by_Source!X307),0,$G307)</f>
        <v>0</v>
      </c>
      <c r="AB307" s="134">
        <f>IF(ISBLANK(Governance_Clauses_by_Source!Y307),0,$G307)</f>
        <v>0</v>
      </c>
      <c r="AC307" s="134">
        <f>IF(ISBLANK(Governance_Clauses_by_Source!Z307),0,$G307)</f>
        <v>0</v>
      </c>
      <c r="AD307" s="134">
        <f>IF(ISBLANK(Governance_Clauses_by_Source!AA307),0,$G307)</f>
        <v>0</v>
      </c>
      <c r="AE307" s="134">
        <f>IF(ISBLANK(Governance_Clauses_by_Source!AB307),0,$G307)</f>
        <v>0</v>
      </c>
      <c r="AF307" s="134">
        <f>IF(ISBLANK(Governance_Clauses_by_Source!AC307),0,$G307)</f>
        <v>0</v>
      </c>
      <c r="AG307" s="134">
        <f>IF(ISBLANK(Governance_Clauses_by_Source!AD307),0,$G307)</f>
        <v>0</v>
      </c>
      <c r="AH307" s="134">
        <f>IF(ISBLANK(Governance_Clauses_by_Source!AE307),0,$G307)</f>
        <v>0</v>
      </c>
      <c r="AI307" s="134">
        <f>IF(ISBLANK(Governance_Clauses_by_Source!AF307),0,$G307)</f>
        <v>0</v>
      </c>
      <c r="AJ307" s="134">
        <f>IF(ISBLANK(Governance_Clauses_by_Source!AG307),0,$G307)</f>
        <v>0</v>
      </c>
      <c r="AK307" s="134">
        <f>IF(ISBLANK(Governance_Clauses_by_Source!AH307),0,$G307)</f>
        <v>0</v>
      </c>
      <c r="AL307" s="134">
        <f>IF(ISBLANK(Governance_Clauses_by_Source!AI307),0,$G307)</f>
        <v>0</v>
      </c>
      <c r="AM307" s="134">
        <f>IF(ISBLANK(Governance_Clauses_by_Source!AJ307),0,$G307)</f>
        <v>0</v>
      </c>
      <c r="AN307" s="134">
        <f>IF(ISBLANK(Governance_Clauses_by_Source!AK307),0,$G307)</f>
        <v>0</v>
      </c>
      <c r="AO307" s="134">
        <f>IF(ISBLANK(Governance_Clauses_by_Source!AL307),0,$G307)</f>
        <v>0</v>
      </c>
      <c r="AP307" s="134">
        <f>IF(ISBLANK(Governance_Clauses_by_Source!AM307),0,$G307)</f>
        <v>0</v>
      </c>
      <c r="AQ307" s="134">
        <f>IF(ISBLANK(Governance_Clauses_by_Source!AN307),0,$G307)</f>
        <v>0</v>
      </c>
      <c r="AR307" s="134">
        <f>IF(ISBLANK(Governance_Clauses_by_Source!AO307),0,$G307)</f>
        <v>0</v>
      </c>
      <c r="AS307" s="134">
        <f>IF(ISBLANK(Governance_Clauses_by_Source!AP307),0,$G307)</f>
        <v>0</v>
      </c>
      <c r="AT307" s="134">
        <f>IF(ISBLANK(Governance_Clauses_by_Source!AQ307),0,$G307)</f>
        <v>0</v>
      </c>
      <c r="AU307" s="134">
        <f>IF(ISBLANK(Governance_Clauses_by_Source!AR307),0,$G307)</f>
        <v>0</v>
      </c>
      <c r="AV307" s="134">
        <f>IF(ISBLANK(Governance_Clauses_by_Source!AS307),0,$G307)</f>
        <v>0</v>
      </c>
      <c r="AW307" s="134">
        <f>IF(ISBLANK(Governance_Clauses_by_Source!AT307),0,$G307)</f>
        <v>0</v>
      </c>
      <c r="AX307" s="134">
        <f>IF(ISBLANK(Governance_Clauses_by_Source!AU307),0,$G307)</f>
        <v>0</v>
      </c>
      <c r="AY307" s="134">
        <f>IF(ISBLANK(Governance_Clauses_by_Source!AV307),0,$G307)</f>
        <v>0</v>
      </c>
      <c r="AZ307" s="134">
        <f>IF(ISBLANK(Governance_Clauses_by_Source!AW307),0,$G307)</f>
        <v>0</v>
      </c>
      <c r="BA307" s="134">
        <f>IF(ISBLANK(Governance_Clauses_by_Source!AX307),0,$G307)</f>
        <v>0</v>
      </c>
      <c r="BB307" s="134">
        <f>IF(ISBLANK(Governance_Clauses_by_Source!AY307),0,$G307)</f>
        <v>0</v>
      </c>
      <c r="BC307" s="134">
        <f>IF(ISBLANK(Governance_Clauses_by_Source!AZ307),0,$G307)</f>
        <v>0</v>
      </c>
      <c r="BD307" s="134">
        <f>IF(ISBLANK(Governance_Clauses_by_Source!BA307),0,$G307)</f>
        <v>0</v>
      </c>
      <c r="BE307" s="134">
        <f>IF(ISBLANK(Governance_Clauses_by_Source!BB307),0,$G307)</f>
        <v>0</v>
      </c>
      <c r="BF307" s="134">
        <f>IF(ISBLANK(Governance_Clauses_by_Source!BC307),0,$G307)</f>
        <v>0</v>
      </c>
      <c r="BG307" s="134">
        <f>IF(ISBLANK(Governance_Clauses_by_Source!BD307),0,$G307)</f>
        <v>0</v>
      </c>
      <c r="BH307" s="134">
        <f>IF(ISBLANK(Governance_Clauses_by_Source!BE307),0,$G307)</f>
        <v>0</v>
      </c>
      <c r="BI307" s="134">
        <f>IF(ISBLANK(Governance_Clauses_by_Source!BF307),0,$G307)</f>
        <v>0</v>
      </c>
      <c r="BJ307" s="134">
        <f>IF(ISBLANK(Governance_Clauses_by_Source!BG307),0,$G307)</f>
        <v>0</v>
      </c>
      <c r="BK307" s="134">
        <f>IF(ISBLANK(Governance_Clauses_by_Source!BH307),0,$G307)</f>
        <v>0</v>
      </c>
      <c r="BL307" s="134">
        <f>IF(ISBLANK(Governance_Clauses_by_Source!BI307),0,$G307)</f>
        <v>0</v>
      </c>
      <c r="BM307" s="134">
        <f>IF(ISBLANK(Governance_Clauses_by_Source!BJ307),0,$G307)</f>
        <v>0</v>
      </c>
      <c r="BN307" s="134">
        <f>IF(ISBLANK(Governance_Clauses_by_Source!BK307),0,$G307)</f>
        <v>0</v>
      </c>
      <c r="BO307" s="134">
        <f>IF(ISBLANK(Governance_Clauses_by_Source!BL307),0,$G307)</f>
        <v>0</v>
      </c>
      <c r="BP307" s="134">
        <f>IF(ISBLANK(Governance_Clauses_by_Source!BM307),0,$G307)</f>
        <v>0</v>
      </c>
      <c r="BQ307" s="134">
        <f>IF(ISBLANK(Governance_Clauses_by_Source!BN307),0,$G307)</f>
        <v>0</v>
      </c>
      <c r="BR307" s="134">
        <f>IF(ISBLANK(Governance_Clauses_by_Source!BO307),0,$G307)</f>
        <v>0</v>
      </c>
      <c r="BS307" s="134">
        <f>IF(ISBLANK(Governance_Clauses_by_Source!BP307),0,$G307)</f>
        <v>0</v>
      </c>
      <c r="BT307" s="134">
        <f>IF(ISBLANK(Governance_Clauses_by_Source!BQ307),0,$G307)</f>
        <v>0</v>
      </c>
      <c r="BU307" s="134">
        <f>IF(ISBLANK(Governance_Clauses_by_Source!BR307),0,$G307)</f>
        <v>0</v>
      </c>
      <c r="BV307" s="134">
        <f>IF(ISBLANK(Governance_Clauses_by_Source!BS307),0,$G307)</f>
        <v>0</v>
      </c>
      <c r="BW307" s="134">
        <f>IF(ISBLANK(Governance_Clauses_by_Source!BT307),0,$G307)</f>
        <v>0</v>
      </c>
      <c r="BX307" s="134">
        <f>IF(ISBLANK(Governance_Clauses_by_Source!BU307),0,$G307)</f>
        <v>0</v>
      </c>
      <c r="BY307" s="134">
        <f>IF(ISBLANK(Governance_Clauses_by_Source!BV307),0,$G307)</f>
        <v>0</v>
      </c>
      <c r="BZ307" s="134">
        <f>IF(ISBLANK(Governance_Clauses_by_Source!BW307),0,$G307)</f>
        <v>0</v>
      </c>
      <c r="CA307" s="134">
        <f>IF(ISBLANK(Governance_Clauses_by_Source!BX307),0,$G307)</f>
        <v>0</v>
      </c>
      <c r="CB307" s="134">
        <f>IF(ISBLANK(Governance_Clauses_by_Source!BY307),0,$G307)</f>
        <v>0</v>
      </c>
      <c r="CC307" s="134">
        <f>IF(ISBLANK(Governance_Clauses_by_Source!BZ307),0,$G307)</f>
        <v>0</v>
      </c>
      <c r="CD307" s="134">
        <f>IF(ISBLANK(Governance_Clauses_by_Source!CA307),0,$G307)</f>
        <v>0</v>
      </c>
      <c r="CE307" s="134">
        <f>IF(ISBLANK(Governance_Clauses_by_Source!CB307),0,$G307)</f>
        <v>0</v>
      </c>
      <c r="CF307" s="134">
        <f>IF(ISBLANK(Governance_Clauses_by_Source!CC307),0,$G307)</f>
        <v>0</v>
      </c>
      <c r="CG307" s="134">
        <f>IF(ISBLANK(Governance_Clauses_by_Source!CD307),0,$G307)</f>
        <v>0</v>
      </c>
      <c r="CH307" s="134">
        <f>IF(ISBLANK(Governance_Clauses_by_Source!CE307),0,$G307)</f>
        <v>0</v>
      </c>
      <c r="CI307" s="134">
        <f>IF(ISBLANK(Governance_Clauses_by_Source!CF307),0,$G307)</f>
        <v>0</v>
      </c>
      <c r="CJ307" s="134">
        <f>IF(ISBLANK(Governance_Clauses_by_Source!CG307),0,$G307)</f>
        <v>0</v>
      </c>
      <c r="CK307" s="134">
        <f>IF(ISBLANK(Governance_Clauses_by_Source!CH307),0,$G307)</f>
        <v>0</v>
      </c>
      <c r="CL307" s="134">
        <f>IF(ISBLANK(Governance_Clauses_by_Source!CI307),0,$G307)</f>
        <v>0</v>
      </c>
      <c r="CM307" s="134">
        <f>IF(ISBLANK(Governance_Clauses_by_Source!CJ307),0,$G307)</f>
        <v>0</v>
      </c>
      <c r="CN307" s="134">
        <f>IF(ISBLANK(Governance_Clauses_by_Source!CK307),0,$G307)</f>
        <v>0</v>
      </c>
      <c r="CO307" s="134">
        <f>IF(ISBLANK(Governance_Clauses_by_Source!CL307),0,$G307)</f>
        <v>0</v>
      </c>
      <c r="CP307" s="134">
        <f>IF(ISBLANK(Governance_Clauses_by_Source!CM307),0,$G307)</f>
        <v>0</v>
      </c>
      <c r="CQ307" s="151">
        <f>IF(ISBLANK(Governance_Clauses_by_Source!CN307),0,$G307)</f>
        <v>0</v>
      </c>
    </row>
    <row r="308" spans="1:95">
      <c r="A308" s="2"/>
      <c r="B308" s="2"/>
      <c r="C308" s="2"/>
      <c r="D308" s="2"/>
      <c r="E308" s="2">
        <f t="shared" si="32"/>
        <v>0</v>
      </c>
      <c r="F308" s="2"/>
      <c r="G308" s="2"/>
      <c r="H308" s="165" t="s">
        <v>367</v>
      </c>
      <c r="I308" s="120">
        <f>IF(ISBLANK(Governance_Clauses_by_Source!F308),0,$G308)</f>
        <v>0</v>
      </c>
      <c r="J308" s="134">
        <f>IF(ISBLANK(Governance_Clauses_by_Source!G308),0,$G308)</f>
        <v>0</v>
      </c>
      <c r="K308" s="134">
        <f>IF(ISBLANK(Governance_Clauses_by_Source!H308),0,$G308)</f>
        <v>0</v>
      </c>
      <c r="L308" s="134">
        <f>IF(ISBLANK(Governance_Clauses_by_Source!I308),0,$G308)</f>
        <v>0</v>
      </c>
      <c r="M308" s="134">
        <f>IF(ISBLANK(Governance_Clauses_by_Source!J308),0,$G308)</f>
        <v>0</v>
      </c>
      <c r="N308" s="134">
        <f>IF(ISBLANK(Governance_Clauses_by_Source!K308),0,$G308)</f>
        <v>0</v>
      </c>
      <c r="O308" s="134">
        <f>IF(ISBLANK(Governance_Clauses_by_Source!L308),0,$G308)</f>
        <v>0</v>
      </c>
      <c r="P308" s="134">
        <f>IF(ISBLANK(Governance_Clauses_by_Source!M308),0,$G308)</f>
        <v>0</v>
      </c>
      <c r="Q308" s="134">
        <f>IF(ISBLANK(Governance_Clauses_by_Source!N308),0,$G308)</f>
        <v>0</v>
      </c>
      <c r="R308" s="134">
        <f>IF(ISBLANK(Governance_Clauses_by_Source!O308),0,$G308)</f>
        <v>0</v>
      </c>
      <c r="S308" s="134">
        <f>IF(ISBLANK(Governance_Clauses_by_Source!P308),0,$G308)</f>
        <v>0</v>
      </c>
      <c r="T308" s="134">
        <f>IF(ISBLANK(Governance_Clauses_by_Source!Q308),0,$G308)</f>
        <v>0</v>
      </c>
      <c r="U308" s="134">
        <f>IF(ISBLANK(Governance_Clauses_by_Source!R308),0,$G308)</f>
        <v>0</v>
      </c>
      <c r="V308" s="134">
        <f>IF(ISBLANK(Governance_Clauses_by_Source!S308),0,$G308)</f>
        <v>0</v>
      </c>
      <c r="W308" s="134">
        <f>IF(ISBLANK(Governance_Clauses_by_Source!T308),0,$G308)</f>
        <v>0</v>
      </c>
      <c r="X308" s="134">
        <f>IF(ISBLANK(Governance_Clauses_by_Source!U308),0,$G308)</f>
        <v>0</v>
      </c>
      <c r="Y308" s="134">
        <f>IF(ISBLANK(Governance_Clauses_by_Source!V308),0,$G308)</f>
        <v>0</v>
      </c>
      <c r="Z308" s="134">
        <f>IF(ISBLANK(Governance_Clauses_by_Source!W308),0,$G308)</f>
        <v>0</v>
      </c>
      <c r="AA308" s="134">
        <f>IF(ISBLANK(Governance_Clauses_by_Source!X308),0,$G308)</f>
        <v>0</v>
      </c>
      <c r="AB308" s="134">
        <f>IF(ISBLANK(Governance_Clauses_by_Source!Y308),0,$G308)</f>
        <v>0</v>
      </c>
      <c r="AC308" s="134">
        <f>IF(ISBLANK(Governance_Clauses_by_Source!Z308),0,$G308)</f>
        <v>0</v>
      </c>
      <c r="AD308" s="134">
        <f>IF(ISBLANK(Governance_Clauses_by_Source!AA308),0,$G308)</f>
        <v>0</v>
      </c>
      <c r="AE308" s="134">
        <f>IF(ISBLANK(Governance_Clauses_by_Source!AB308),0,$G308)</f>
        <v>0</v>
      </c>
      <c r="AF308" s="134">
        <f>IF(ISBLANK(Governance_Clauses_by_Source!AC308),0,$G308)</f>
        <v>0</v>
      </c>
      <c r="AG308" s="134">
        <f>IF(ISBLANK(Governance_Clauses_by_Source!AD308),0,$G308)</f>
        <v>0</v>
      </c>
      <c r="AH308" s="134">
        <f>IF(ISBLANK(Governance_Clauses_by_Source!AE308),0,$G308)</f>
        <v>0</v>
      </c>
      <c r="AI308" s="134">
        <f>IF(ISBLANK(Governance_Clauses_by_Source!AF308),0,$G308)</f>
        <v>0</v>
      </c>
      <c r="AJ308" s="134">
        <f>IF(ISBLANK(Governance_Clauses_by_Source!AG308),0,$G308)</f>
        <v>0</v>
      </c>
      <c r="AK308" s="134">
        <f>IF(ISBLANK(Governance_Clauses_by_Source!AH308),0,$G308)</f>
        <v>0</v>
      </c>
      <c r="AL308" s="134">
        <f>IF(ISBLANK(Governance_Clauses_by_Source!AI308),0,$G308)</f>
        <v>0</v>
      </c>
      <c r="AM308" s="134">
        <f>IF(ISBLANK(Governance_Clauses_by_Source!AJ308),0,$G308)</f>
        <v>0</v>
      </c>
      <c r="AN308" s="134">
        <f>IF(ISBLANK(Governance_Clauses_by_Source!AK308),0,$G308)</f>
        <v>0</v>
      </c>
      <c r="AO308" s="134">
        <f>IF(ISBLANK(Governance_Clauses_by_Source!AL308),0,$G308)</f>
        <v>0</v>
      </c>
      <c r="AP308" s="134">
        <f>IF(ISBLANK(Governance_Clauses_by_Source!AM308),0,$G308)</f>
        <v>0</v>
      </c>
      <c r="AQ308" s="134">
        <f>IF(ISBLANK(Governance_Clauses_by_Source!AN308),0,$G308)</f>
        <v>0</v>
      </c>
      <c r="AR308" s="134">
        <f>IF(ISBLANK(Governance_Clauses_by_Source!AO308),0,$G308)</f>
        <v>0</v>
      </c>
      <c r="AS308" s="134">
        <f>IF(ISBLANK(Governance_Clauses_by_Source!AP308),0,$G308)</f>
        <v>0</v>
      </c>
      <c r="AT308" s="134">
        <f>IF(ISBLANK(Governance_Clauses_by_Source!AQ308),0,$G308)</f>
        <v>0</v>
      </c>
      <c r="AU308" s="134">
        <f>IF(ISBLANK(Governance_Clauses_by_Source!AR308),0,$G308)</f>
        <v>0</v>
      </c>
      <c r="AV308" s="134">
        <f>IF(ISBLANK(Governance_Clauses_by_Source!AS308),0,$G308)</f>
        <v>0</v>
      </c>
      <c r="AW308" s="134">
        <f>IF(ISBLANK(Governance_Clauses_by_Source!AT308),0,$G308)</f>
        <v>0</v>
      </c>
      <c r="AX308" s="134">
        <f>IF(ISBLANK(Governance_Clauses_by_Source!AU308),0,$G308)</f>
        <v>0</v>
      </c>
      <c r="AY308" s="134">
        <f>IF(ISBLANK(Governance_Clauses_by_Source!AV308),0,$G308)</f>
        <v>0</v>
      </c>
      <c r="AZ308" s="134">
        <f>IF(ISBLANK(Governance_Clauses_by_Source!AW308),0,$G308)</f>
        <v>0</v>
      </c>
      <c r="BA308" s="134">
        <f>IF(ISBLANK(Governance_Clauses_by_Source!AX308),0,$G308)</f>
        <v>0</v>
      </c>
      <c r="BB308" s="134">
        <f>IF(ISBLANK(Governance_Clauses_by_Source!AY308),0,$G308)</f>
        <v>0</v>
      </c>
      <c r="BC308" s="134">
        <f>IF(ISBLANK(Governance_Clauses_by_Source!AZ308),0,$G308)</f>
        <v>0</v>
      </c>
      <c r="BD308" s="134">
        <f>IF(ISBLANK(Governance_Clauses_by_Source!BA308),0,$G308)</f>
        <v>0</v>
      </c>
      <c r="BE308" s="134">
        <f>IF(ISBLANK(Governance_Clauses_by_Source!BB308),0,$G308)</f>
        <v>0</v>
      </c>
      <c r="BF308" s="134">
        <f>IF(ISBLANK(Governance_Clauses_by_Source!BC308),0,$G308)</f>
        <v>0</v>
      </c>
      <c r="BG308" s="134">
        <f>IF(ISBLANK(Governance_Clauses_by_Source!BD308),0,$G308)</f>
        <v>0</v>
      </c>
      <c r="BH308" s="134">
        <f>IF(ISBLANK(Governance_Clauses_by_Source!BE308),0,$G308)</f>
        <v>0</v>
      </c>
      <c r="BI308" s="134">
        <f>IF(ISBLANK(Governance_Clauses_by_Source!BF308),0,$G308)</f>
        <v>0</v>
      </c>
      <c r="BJ308" s="134">
        <f>IF(ISBLANK(Governance_Clauses_by_Source!BG308),0,$G308)</f>
        <v>0</v>
      </c>
      <c r="BK308" s="134">
        <f>IF(ISBLANK(Governance_Clauses_by_Source!BH308),0,$G308)</f>
        <v>0</v>
      </c>
      <c r="BL308" s="134">
        <f>IF(ISBLANK(Governance_Clauses_by_Source!BI308),0,$G308)</f>
        <v>0</v>
      </c>
      <c r="BM308" s="134">
        <f>IF(ISBLANK(Governance_Clauses_by_Source!BJ308),0,$G308)</f>
        <v>0</v>
      </c>
      <c r="BN308" s="134">
        <f>IF(ISBLANK(Governance_Clauses_by_Source!BK308),0,$G308)</f>
        <v>0</v>
      </c>
      <c r="BO308" s="134">
        <f>IF(ISBLANK(Governance_Clauses_by_Source!BL308),0,$G308)</f>
        <v>0</v>
      </c>
      <c r="BP308" s="134">
        <f>IF(ISBLANK(Governance_Clauses_by_Source!BM308),0,$G308)</f>
        <v>0</v>
      </c>
      <c r="BQ308" s="134">
        <f>IF(ISBLANK(Governance_Clauses_by_Source!BN308),0,$G308)</f>
        <v>0</v>
      </c>
      <c r="BR308" s="134">
        <f>IF(ISBLANK(Governance_Clauses_by_Source!BO308),0,$G308)</f>
        <v>0</v>
      </c>
      <c r="BS308" s="134">
        <f>IF(ISBLANK(Governance_Clauses_by_Source!BP308),0,$G308)</f>
        <v>0</v>
      </c>
      <c r="BT308" s="134">
        <f>IF(ISBLANK(Governance_Clauses_by_Source!BQ308),0,$G308)</f>
        <v>0</v>
      </c>
      <c r="BU308" s="134">
        <f>IF(ISBLANK(Governance_Clauses_by_Source!BR308),0,$G308)</f>
        <v>0</v>
      </c>
      <c r="BV308" s="134">
        <f>IF(ISBLANK(Governance_Clauses_by_Source!BS308),0,$G308)</f>
        <v>0</v>
      </c>
      <c r="BW308" s="134">
        <f>IF(ISBLANK(Governance_Clauses_by_Source!BT308),0,$G308)</f>
        <v>0</v>
      </c>
      <c r="BX308" s="134">
        <f>IF(ISBLANK(Governance_Clauses_by_Source!BU308),0,$G308)</f>
        <v>0</v>
      </c>
      <c r="BY308" s="134">
        <f>IF(ISBLANK(Governance_Clauses_by_Source!BV308),0,$G308)</f>
        <v>0</v>
      </c>
      <c r="BZ308" s="134">
        <f>IF(ISBLANK(Governance_Clauses_by_Source!BW308),0,$G308)</f>
        <v>0</v>
      </c>
      <c r="CA308" s="134">
        <f>IF(ISBLANK(Governance_Clauses_by_Source!BX308),0,$G308)</f>
        <v>0</v>
      </c>
      <c r="CB308" s="134">
        <f>IF(ISBLANK(Governance_Clauses_by_Source!BY308),0,$G308)</f>
        <v>0</v>
      </c>
      <c r="CC308" s="134">
        <f>IF(ISBLANK(Governance_Clauses_by_Source!BZ308),0,$G308)</f>
        <v>0</v>
      </c>
      <c r="CD308" s="134">
        <f>IF(ISBLANK(Governance_Clauses_by_Source!CA308),0,$G308)</f>
        <v>0</v>
      </c>
      <c r="CE308" s="134">
        <f>IF(ISBLANK(Governance_Clauses_by_Source!CB308),0,$G308)</f>
        <v>0</v>
      </c>
      <c r="CF308" s="134">
        <f>IF(ISBLANK(Governance_Clauses_by_Source!CC308),0,$G308)</f>
        <v>0</v>
      </c>
      <c r="CG308" s="134">
        <f>IF(ISBLANK(Governance_Clauses_by_Source!CD308),0,$G308)</f>
        <v>0</v>
      </c>
      <c r="CH308" s="134">
        <f>IF(ISBLANK(Governance_Clauses_by_Source!CE308),0,$G308)</f>
        <v>0</v>
      </c>
      <c r="CI308" s="134">
        <f>IF(ISBLANK(Governance_Clauses_by_Source!CF308),0,$G308)</f>
        <v>0</v>
      </c>
      <c r="CJ308" s="134">
        <f>IF(ISBLANK(Governance_Clauses_by_Source!CG308),0,$G308)</f>
        <v>0</v>
      </c>
      <c r="CK308" s="134">
        <f>IF(ISBLANK(Governance_Clauses_by_Source!CH308),0,$G308)</f>
        <v>0</v>
      </c>
      <c r="CL308" s="134">
        <f>IF(ISBLANK(Governance_Clauses_by_Source!CI308),0,$G308)</f>
        <v>0</v>
      </c>
      <c r="CM308" s="134">
        <f>IF(ISBLANK(Governance_Clauses_by_Source!CJ308),0,$G308)</f>
        <v>0</v>
      </c>
      <c r="CN308" s="134">
        <f>IF(ISBLANK(Governance_Clauses_by_Source!CK308),0,$G308)</f>
        <v>0</v>
      </c>
      <c r="CO308" s="134">
        <f>IF(ISBLANK(Governance_Clauses_by_Source!CL308),0,$G308)</f>
        <v>0</v>
      </c>
      <c r="CP308" s="134">
        <f>IF(ISBLANK(Governance_Clauses_by_Source!CM308),0,$G308)</f>
        <v>0</v>
      </c>
      <c r="CQ308" s="151">
        <f>IF(ISBLANK(Governance_Clauses_by_Source!CN308),0,$G308)</f>
        <v>0</v>
      </c>
    </row>
    <row r="309" spans="1:95">
      <c r="A309" s="2"/>
      <c r="B309" s="2"/>
      <c r="C309" s="2"/>
      <c r="D309" s="2"/>
      <c r="E309" s="2">
        <f t="shared" ref="E309:E340" si="34">COUNTIF(I309:CQ309,"&gt;0.0")</f>
        <v>0</v>
      </c>
      <c r="F309" s="2"/>
      <c r="G309" s="2"/>
      <c r="H309" s="165" t="s">
        <v>367</v>
      </c>
      <c r="I309" s="120">
        <f>IF(ISBLANK(Governance_Clauses_by_Source!F309),0,$G309)</f>
        <v>0</v>
      </c>
      <c r="J309" s="134">
        <f>IF(ISBLANK(Governance_Clauses_by_Source!G309),0,$G309)</f>
        <v>0</v>
      </c>
      <c r="K309" s="134">
        <f>IF(ISBLANK(Governance_Clauses_by_Source!H309),0,$G309)</f>
        <v>0</v>
      </c>
      <c r="L309" s="134">
        <f>IF(ISBLANK(Governance_Clauses_by_Source!I309),0,$G309)</f>
        <v>0</v>
      </c>
      <c r="M309" s="134">
        <f>IF(ISBLANK(Governance_Clauses_by_Source!J309),0,$G309)</f>
        <v>0</v>
      </c>
      <c r="N309" s="134">
        <f>IF(ISBLANK(Governance_Clauses_by_Source!K309),0,$G309)</f>
        <v>0</v>
      </c>
      <c r="O309" s="134">
        <f>IF(ISBLANK(Governance_Clauses_by_Source!L309),0,$G309)</f>
        <v>0</v>
      </c>
      <c r="P309" s="134">
        <f>IF(ISBLANK(Governance_Clauses_by_Source!M309),0,$G309)</f>
        <v>0</v>
      </c>
      <c r="Q309" s="134">
        <f>IF(ISBLANK(Governance_Clauses_by_Source!N309),0,$G309)</f>
        <v>0</v>
      </c>
      <c r="R309" s="134">
        <f>IF(ISBLANK(Governance_Clauses_by_Source!O309),0,$G309)</f>
        <v>0</v>
      </c>
      <c r="S309" s="134">
        <f>IF(ISBLANK(Governance_Clauses_by_Source!P309),0,$G309)</f>
        <v>0</v>
      </c>
      <c r="T309" s="134">
        <f>IF(ISBLANK(Governance_Clauses_by_Source!Q309),0,$G309)</f>
        <v>0</v>
      </c>
      <c r="U309" s="134">
        <f>IF(ISBLANK(Governance_Clauses_by_Source!R309),0,$G309)</f>
        <v>0</v>
      </c>
      <c r="V309" s="134">
        <f>IF(ISBLANK(Governance_Clauses_by_Source!S309),0,$G309)</f>
        <v>0</v>
      </c>
      <c r="W309" s="134">
        <f>IF(ISBLANK(Governance_Clauses_by_Source!T309),0,$G309)</f>
        <v>0</v>
      </c>
      <c r="X309" s="134">
        <f>IF(ISBLANK(Governance_Clauses_by_Source!U309),0,$G309)</f>
        <v>0</v>
      </c>
      <c r="Y309" s="134">
        <f>IF(ISBLANK(Governance_Clauses_by_Source!V309),0,$G309)</f>
        <v>0</v>
      </c>
      <c r="Z309" s="134">
        <f>IF(ISBLANK(Governance_Clauses_by_Source!W309),0,$G309)</f>
        <v>0</v>
      </c>
      <c r="AA309" s="134">
        <f>IF(ISBLANK(Governance_Clauses_by_Source!X309),0,$G309)</f>
        <v>0</v>
      </c>
      <c r="AB309" s="134">
        <f>IF(ISBLANK(Governance_Clauses_by_Source!Y309),0,$G309)</f>
        <v>0</v>
      </c>
      <c r="AC309" s="134">
        <f>IF(ISBLANK(Governance_Clauses_by_Source!Z309),0,$G309)</f>
        <v>0</v>
      </c>
      <c r="AD309" s="134">
        <f>IF(ISBLANK(Governance_Clauses_by_Source!AA309),0,$G309)</f>
        <v>0</v>
      </c>
      <c r="AE309" s="134">
        <f>IF(ISBLANK(Governance_Clauses_by_Source!AB309),0,$G309)</f>
        <v>0</v>
      </c>
      <c r="AF309" s="134">
        <f>IF(ISBLANK(Governance_Clauses_by_Source!AC309),0,$G309)</f>
        <v>0</v>
      </c>
      <c r="AG309" s="134">
        <f>IF(ISBLANK(Governance_Clauses_by_Source!AD309),0,$G309)</f>
        <v>0</v>
      </c>
      <c r="AH309" s="134">
        <f>IF(ISBLANK(Governance_Clauses_by_Source!AE309),0,$G309)</f>
        <v>0</v>
      </c>
      <c r="AI309" s="134">
        <f>IF(ISBLANK(Governance_Clauses_by_Source!AF309),0,$G309)</f>
        <v>0</v>
      </c>
      <c r="AJ309" s="134">
        <f>IF(ISBLANK(Governance_Clauses_by_Source!AG309),0,$G309)</f>
        <v>0</v>
      </c>
      <c r="AK309" s="134">
        <f>IF(ISBLANK(Governance_Clauses_by_Source!AH309),0,$G309)</f>
        <v>0</v>
      </c>
      <c r="AL309" s="134">
        <f>IF(ISBLANK(Governance_Clauses_by_Source!AI309),0,$G309)</f>
        <v>0</v>
      </c>
      <c r="AM309" s="134">
        <f>IF(ISBLANK(Governance_Clauses_by_Source!AJ309),0,$G309)</f>
        <v>0</v>
      </c>
      <c r="AN309" s="134">
        <f>IF(ISBLANK(Governance_Clauses_by_Source!AK309),0,$G309)</f>
        <v>0</v>
      </c>
      <c r="AO309" s="134">
        <f>IF(ISBLANK(Governance_Clauses_by_Source!AL309),0,$G309)</f>
        <v>0</v>
      </c>
      <c r="AP309" s="134">
        <f>IF(ISBLANK(Governance_Clauses_by_Source!AM309),0,$G309)</f>
        <v>0</v>
      </c>
      <c r="AQ309" s="134">
        <f>IF(ISBLANK(Governance_Clauses_by_Source!AN309),0,$G309)</f>
        <v>0</v>
      </c>
      <c r="AR309" s="134">
        <f>IF(ISBLANK(Governance_Clauses_by_Source!AO309),0,$G309)</f>
        <v>0</v>
      </c>
      <c r="AS309" s="134">
        <f>IF(ISBLANK(Governance_Clauses_by_Source!AP309),0,$G309)</f>
        <v>0</v>
      </c>
      <c r="AT309" s="134">
        <f>IF(ISBLANK(Governance_Clauses_by_Source!AQ309),0,$G309)</f>
        <v>0</v>
      </c>
      <c r="AU309" s="134">
        <f>IF(ISBLANK(Governance_Clauses_by_Source!AR309),0,$G309)</f>
        <v>0</v>
      </c>
      <c r="AV309" s="134">
        <f>IF(ISBLANK(Governance_Clauses_by_Source!AS309),0,$G309)</f>
        <v>0</v>
      </c>
      <c r="AW309" s="134">
        <f>IF(ISBLANK(Governance_Clauses_by_Source!AT309),0,$G309)</f>
        <v>0</v>
      </c>
      <c r="AX309" s="134">
        <f>IF(ISBLANK(Governance_Clauses_by_Source!AU309),0,$G309)</f>
        <v>0</v>
      </c>
      <c r="AY309" s="134">
        <f>IF(ISBLANK(Governance_Clauses_by_Source!AV309),0,$G309)</f>
        <v>0</v>
      </c>
      <c r="AZ309" s="134">
        <f>IF(ISBLANK(Governance_Clauses_by_Source!AW309),0,$G309)</f>
        <v>0</v>
      </c>
      <c r="BA309" s="134">
        <f>IF(ISBLANK(Governance_Clauses_by_Source!AX309),0,$G309)</f>
        <v>0</v>
      </c>
      <c r="BB309" s="134">
        <f>IF(ISBLANK(Governance_Clauses_by_Source!AY309),0,$G309)</f>
        <v>0</v>
      </c>
      <c r="BC309" s="134">
        <f>IF(ISBLANK(Governance_Clauses_by_Source!AZ309),0,$G309)</f>
        <v>0</v>
      </c>
      <c r="BD309" s="134">
        <f>IF(ISBLANK(Governance_Clauses_by_Source!BA309),0,$G309)</f>
        <v>0</v>
      </c>
      <c r="BE309" s="134">
        <f>IF(ISBLANK(Governance_Clauses_by_Source!BB309),0,$G309)</f>
        <v>0</v>
      </c>
      <c r="BF309" s="134">
        <f>IF(ISBLANK(Governance_Clauses_by_Source!BC309),0,$G309)</f>
        <v>0</v>
      </c>
      <c r="BG309" s="134">
        <f>IF(ISBLANK(Governance_Clauses_by_Source!BD309),0,$G309)</f>
        <v>0</v>
      </c>
      <c r="BH309" s="134">
        <f>IF(ISBLANK(Governance_Clauses_by_Source!BE309),0,$G309)</f>
        <v>0</v>
      </c>
      <c r="BI309" s="134">
        <f>IF(ISBLANK(Governance_Clauses_by_Source!BF309),0,$G309)</f>
        <v>0</v>
      </c>
      <c r="BJ309" s="134">
        <f>IF(ISBLANK(Governance_Clauses_by_Source!BG309),0,$G309)</f>
        <v>0</v>
      </c>
      <c r="BK309" s="134">
        <f>IF(ISBLANK(Governance_Clauses_by_Source!BH309),0,$G309)</f>
        <v>0</v>
      </c>
      <c r="BL309" s="134">
        <f>IF(ISBLANK(Governance_Clauses_by_Source!BI309),0,$G309)</f>
        <v>0</v>
      </c>
      <c r="BM309" s="134">
        <f>IF(ISBLANK(Governance_Clauses_by_Source!BJ309),0,$G309)</f>
        <v>0</v>
      </c>
      <c r="BN309" s="134">
        <f>IF(ISBLANK(Governance_Clauses_by_Source!BK309),0,$G309)</f>
        <v>0</v>
      </c>
      <c r="BO309" s="134">
        <f>IF(ISBLANK(Governance_Clauses_by_Source!BL309),0,$G309)</f>
        <v>0</v>
      </c>
      <c r="BP309" s="134">
        <f>IF(ISBLANK(Governance_Clauses_by_Source!BM309),0,$G309)</f>
        <v>0</v>
      </c>
      <c r="BQ309" s="134">
        <f>IF(ISBLANK(Governance_Clauses_by_Source!BN309),0,$G309)</f>
        <v>0</v>
      </c>
      <c r="BR309" s="134">
        <f>IF(ISBLANK(Governance_Clauses_by_Source!BO309),0,$G309)</f>
        <v>0</v>
      </c>
      <c r="BS309" s="134">
        <f>IF(ISBLANK(Governance_Clauses_by_Source!BP309),0,$G309)</f>
        <v>0</v>
      </c>
      <c r="BT309" s="134">
        <f>IF(ISBLANK(Governance_Clauses_by_Source!BQ309),0,$G309)</f>
        <v>0</v>
      </c>
      <c r="BU309" s="134">
        <f>IF(ISBLANK(Governance_Clauses_by_Source!BR309),0,$G309)</f>
        <v>0</v>
      </c>
      <c r="BV309" s="134">
        <f>IF(ISBLANK(Governance_Clauses_by_Source!BS309),0,$G309)</f>
        <v>0</v>
      </c>
      <c r="BW309" s="134">
        <f>IF(ISBLANK(Governance_Clauses_by_Source!BT309),0,$G309)</f>
        <v>0</v>
      </c>
      <c r="BX309" s="134">
        <f>IF(ISBLANK(Governance_Clauses_by_Source!BU309),0,$G309)</f>
        <v>0</v>
      </c>
      <c r="BY309" s="134">
        <f>IF(ISBLANK(Governance_Clauses_by_Source!BV309),0,$G309)</f>
        <v>0</v>
      </c>
      <c r="BZ309" s="134">
        <f>IF(ISBLANK(Governance_Clauses_by_Source!BW309),0,$G309)</f>
        <v>0</v>
      </c>
      <c r="CA309" s="134">
        <f>IF(ISBLANK(Governance_Clauses_by_Source!BX309),0,$G309)</f>
        <v>0</v>
      </c>
      <c r="CB309" s="134">
        <f>IF(ISBLANK(Governance_Clauses_by_Source!BY309),0,$G309)</f>
        <v>0</v>
      </c>
      <c r="CC309" s="134">
        <f>IF(ISBLANK(Governance_Clauses_by_Source!BZ309),0,$G309)</f>
        <v>0</v>
      </c>
      <c r="CD309" s="134">
        <f>IF(ISBLANK(Governance_Clauses_by_Source!CA309),0,$G309)</f>
        <v>0</v>
      </c>
      <c r="CE309" s="134">
        <f>IF(ISBLANK(Governance_Clauses_by_Source!CB309),0,$G309)</f>
        <v>0</v>
      </c>
      <c r="CF309" s="134">
        <f>IF(ISBLANK(Governance_Clauses_by_Source!CC309),0,$G309)</f>
        <v>0</v>
      </c>
      <c r="CG309" s="134">
        <f>IF(ISBLANK(Governance_Clauses_by_Source!CD309),0,$G309)</f>
        <v>0</v>
      </c>
      <c r="CH309" s="134">
        <f>IF(ISBLANK(Governance_Clauses_by_Source!CE309),0,$G309)</f>
        <v>0</v>
      </c>
      <c r="CI309" s="134">
        <f>IF(ISBLANK(Governance_Clauses_by_Source!CF309),0,$G309)</f>
        <v>0</v>
      </c>
      <c r="CJ309" s="134">
        <f>IF(ISBLANK(Governance_Clauses_by_Source!CG309),0,$G309)</f>
        <v>0</v>
      </c>
      <c r="CK309" s="134">
        <f>IF(ISBLANK(Governance_Clauses_by_Source!CH309),0,$G309)</f>
        <v>0</v>
      </c>
      <c r="CL309" s="134">
        <f>IF(ISBLANK(Governance_Clauses_by_Source!CI309),0,$G309)</f>
        <v>0</v>
      </c>
      <c r="CM309" s="134">
        <f>IF(ISBLANK(Governance_Clauses_by_Source!CJ309),0,$G309)</f>
        <v>0</v>
      </c>
      <c r="CN309" s="134">
        <f>IF(ISBLANK(Governance_Clauses_by_Source!CK309),0,$G309)</f>
        <v>0</v>
      </c>
      <c r="CO309" s="134">
        <f>IF(ISBLANK(Governance_Clauses_by_Source!CL309),0,$G309)</f>
        <v>0</v>
      </c>
      <c r="CP309" s="134">
        <f>IF(ISBLANK(Governance_Clauses_by_Source!CM309),0,$G309)</f>
        <v>0</v>
      </c>
      <c r="CQ309" s="151">
        <f>IF(ISBLANK(Governance_Clauses_by_Source!CN309),0,$G309)</f>
        <v>0</v>
      </c>
    </row>
    <row r="310" spans="1:95">
      <c r="A310" s="2"/>
      <c r="B310" s="2"/>
      <c r="C310" s="2"/>
      <c r="D310" s="2"/>
      <c r="E310" s="2">
        <f t="shared" si="34"/>
        <v>0</v>
      </c>
      <c r="F310" s="2"/>
      <c r="G310" s="2"/>
      <c r="H310" s="165" t="s">
        <v>367</v>
      </c>
      <c r="I310" s="120">
        <f>IF(ISBLANK(Governance_Clauses_by_Source!F310),0,$G310)</f>
        <v>0</v>
      </c>
      <c r="J310" s="134">
        <f>IF(ISBLANK(Governance_Clauses_by_Source!G310),0,$G310)</f>
        <v>0</v>
      </c>
      <c r="K310" s="134">
        <f>IF(ISBLANK(Governance_Clauses_by_Source!H310),0,$G310)</f>
        <v>0</v>
      </c>
      <c r="L310" s="134">
        <f>IF(ISBLANK(Governance_Clauses_by_Source!I310),0,$G310)</f>
        <v>0</v>
      </c>
      <c r="M310" s="134">
        <f>IF(ISBLANK(Governance_Clauses_by_Source!J310),0,$G310)</f>
        <v>0</v>
      </c>
      <c r="N310" s="134">
        <f>IF(ISBLANK(Governance_Clauses_by_Source!K310),0,$G310)</f>
        <v>0</v>
      </c>
      <c r="O310" s="134">
        <f>IF(ISBLANK(Governance_Clauses_by_Source!L310),0,$G310)</f>
        <v>0</v>
      </c>
      <c r="P310" s="134">
        <f>IF(ISBLANK(Governance_Clauses_by_Source!M310),0,$G310)</f>
        <v>0</v>
      </c>
      <c r="Q310" s="134">
        <f>IF(ISBLANK(Governance_Clauses_by_Source!N310),0,$G310)</f>
        <v>0</v>
      </c>
      <c r="R310" s="134">
        <f>IF(ISBLANK(Governance_Clauses_by_Source!O310),0,$G310)</f>
        <v>0</v>
      </c>
      <c r="S310" s="134">
        <f>IF(ISBLANK(Governance_Clauses_by_Source!P310),0,$G310)</f>
        <v>0</v>
      </c>
      <c r="T310" s="134">
        <f>IF(ISBLANK(Governance_Clauses_by_Source!Q310),0,$G310)</f>
        <v>0</v>
      </c>
      <c r="U310" s="134">
        <f>IF(ISBLANK(Governance_Clauses_by_Source!R310),0,$G310)</f>
        <v>0</v>
      </c>
      <c r="V310" s="134">
        <f>IF(ISBLANK(Governance_Clauses_by_Source!S310),0,$G310)</f>
        <v>0</v>
      </c>
      <c r="W310" s="134">
        <f>IF(ISBLANK(Governance_Clauses_by_Source!T310),0,$G310)</f>
        <v>0</v>
      </c>
      <c r="X310" s="134">
        <f>IF(ISBLANK(Governance_Clauses_by_Source!U310),0,$G310)</f>
        <v>0</v>
      </c>
      <c r="Y310" s="134">
        <f>IF(ISBLANK(Governance_Clauses_by_Source!V310),0,$G310)</f>
        <v>0</v>
      </c>
      <c r="Z310" s="134">
        <f>IF(ISBLANK(Governance_Clauses_by_Source!W310),0,$G310)</f>
        <v>0</v>
      </c>
      <c r="AA310" s="134">
        <f>IF(ISBLANK(Governance_Clauses_by_Source!X310),0,$G310)</f>
        <v>0</v>
      </c>
      <c r="AB310" s="134">
        <f>IF(ISBLANK(Governance_Clauses_by_Source!Y310),0,$G310)</f>
        <v>0</v>
      </c>
      <c r="AC310" s="134">
        <f>IF(ISBLANK(Governance_Clauses_by_Source!Z310),0,$G310)</f>
        <v>0</v>
      </c>
      <c r="AD310" s="134">
        <f>IF(ISBLANK(Governance_Clauses_by_Source!AA310),0,$G310)</f>
        <v>0</v>
      </c>
      <c r="AE310" s="134">
        <f>IF(ISBLANK(Governance_Clauses_by_Source!AB310),0,$G310)</f>
        <v>0</v>
      </c>
      <c r="AF310" s="134">
        <f>IF(ISBLANK(Governance_Clauses_by_Source!AC310),0,$G310)</f>
        <v>0</v>
      </c>
      <c r="AG310" s="134">
        <f>IF(ISBLANK(Governance_Clauses_by_Source!AD310),0,$G310)</f>
        <v>0</v>
      </c>
      <c r="AH310" s="134">
        <f>IF(ISBLANK(Governance_Clauses_by_Source!AE310),0,$G310)</f>
        <v>0</v>
      </c>
      <c r="AI310" s="134">
        <f>IF(ISBLANK(Governance_Clauses_by_Source!AF310),0,$G310)</f>
        <v>0</v>
      </c>
      <c r="AJ310" s="134">
        <f>IF(ISBLANK(Governance_Clauses_by_Source!AG310),0,$G310)</f>
        <v>0</v>
      </c>
      <c r="AK310" s="134">
        <f>IF(ISBLANK(Governance_Clauses_by_Source!AH310),0,$G310)</f>
        <v>0</v>
      </c>
      <c r="AL310" s="134">
        <f>IF(ISBLANK(Governance_Clauses_by_Source!AI310),0,$G310)</f>
        <v>0</v>
      </c>
      <c r="AM310" s="134">
        <f>IF(ISBLANK(Governance_Clauses_by_Source!AJ310),0,$G310)</f>
        <v>0</v>
      </c>
      <c r="AN310" s="134">
        <f>IF(ISBLANK(Governance_Clauses_by_Source!AK310),0,$G310)</f>
        <v>0</v>
      </c>
      <c r="AO310" s="134">
        <f>IF(ISBLANK(Governance_Clauses_by_Source!AL310),0,$G310)</f>
        <v>0</v>
      </c>
      <c r="AP310" s="134">
        <f>IF(ISBLANK(Governance_Clauses_by_Source!AM310),0,$G310)</f>
        <v>0</v>
      </c>
      <c r="AQ310" s="134">
        <f>IF(ISBLANK(Governance_Clauses_by_Source!AN310),0,$G310)</f>
        <v>0</v>
      </c>
      <c r="AR310" s="134">
        <f>IF(ISBLANK(Governance_Clauses_by_Source!AO310),0,$G310)</f>
        <v>0</v>
      </c>
      <c r="AS310" s="134">
        <f>IF(ISBLANK(Governance_Clauses_by_Source!AP310),0,$G310)</f>
        <v>0</v>
      </c>
      <c r="AT310" s="134">
        <f>IF(ISBLANK(Governance_Clauses_by_Source!AQ310),0,$G310)</f>
        <v>0</v>
      </c>
      <c r="AU310" s="134">
        <f>IF(ISBLANK(Governance_Clauses_by_Source!AR310),0,$G310)</f>
        <v>0</v>
      </c>
      <c r="AV310" s="134">
        <f>IF(ISBLANK(Governance_Clauses_by_Source!AS310),0,$G310)</f>
        <v>0</v>
      </c>
      <c r="AW310" s="134">
        <f>IF(ISBLANK(Governance_Clauses_by_Source!AT310),0,$G310)</f>
        <v>0</v>
      </c>
      <c r="AX310" s="134">
        <f>IF(ISBLANK(Governance_Clauses_by_Source!AU310),0,$G310)</f>
        <v>0</v>
      </c>
      <c r="AY310" s="134">
        <f>IF(ISBLANK(Governance_Clauses_by_Source!AV310),0,$G310)</f>
        <v>0</v>
      </c>
      <c r="AZ310" s="134">
        <f>IF(ISBLANK(Governance_Clauses_by_Source!AW310),0,$G310)</f>
        <v>0</v>
      </c>
      <c r="BA310" s="134">
        <f>IF(ISBLANK(Governance_Clauses_by_Source!AX310),0,$G310)</f>
        <v>0</v>
      </c>
      <c r="BB310" s="134">
        <f>IF(ISBLANK(Governance_Clauses_by_Source!AY310),0,$G310)</f>
        <v>0</v>
      </c>
      <c r="BC310" s="134">
        <f>IF(ISBLANK(Governance_Clauses_by_Source!AZ310),0,$G310)</f>
        <v>0</v>
      </c>
      <c r="BD310" s="134">
        <f>IF(ISBLANK(Governance_Clauses_by_Source!BA310),0,$G310)</f>
        <v>0</v>
      </c>
      <c r="BE310" s="134">
        <f>IF(ISBLANK(Governance_Clauses_by_Source!BB310),0,$G310)</f>
        <v>0</v>
      </c>
      <c r="BF310" s="134">
        <f>IF(ISBLANK(Governance_Clauses_by_Source!BC310),0,$G310)</f>
        <v>0</v>
      </c>
      <c r="BG310" s="134">
        <f>IF(ISBLANK(Governance_Clauses_by_Source!BD310),0,$G310)</f>
        <v>0</v>
      </c>
      <c r="BH310" s="134">
        <f>IF(ISBLANK(Governance_Clauses_by_Source!BE310),0,$G310)</f>
        <v>0</v>
      </c>
      <c r="BI310" s="134">
        <f>IF(ISBLANK(Governance_Clauses_by_Source!BF310),0,$G310)</f>
        <v>0</v>
      </c>
      <c r="BJ310" s="134">
        <f>IF(ISBLANK(Governance_Clauses_by_Source!BG310),0,$G310)</f>
        <v>0</v>
      </c>
      <c r="BK310" s="134">
        <f>IF(ISBLANK(Governance_Clauses_by_Source!BH310),0,$G310)</f>
        <v>0</v>
      </c>
      <c r="BL310" s="134">
        <f>IF(ISBLANK(Governance_Clauses_by_Source!BI310),0,$G310)</f>
        <v>0</v>
      </c>
      <c r="BM310" s="134">
        <f>IF(ISBLANK(Governance_Clauses_by_Source!BJ310),0,$G310)</f>
        <v>0</v>
      </c>
      <c r="BN310" s="134">
        <f>IF(ISBLANK(Governance_Clauses_by_Source!BK310),0,$G310)</f>
        <v>0</v>
      </c>
      <c r="BO310" s="134">
        <f>IF(ISBLANK(Governance_Clauses_by_Source!BL310),0,$G310)</f>
        <v>0</v>
      </c>
      <c r="BP310" s="134">
        <f>IF(ISBLANK(Governance_Clauses_by_Source!BM310),0,$G310)</f>
        <v>0</v>
      </c>
      <c r="BQ310" s="134">
        <f>IF(ISBLANK(Governance_Clauses_by_Source!BN310),0,$G310)</f>
        <v>0</v>
      </c>
      <c r="BR310" s="134">
        <f>IF(ISBLANK(Governance_Clauses_by_Source!BO310),0,$G310)</f>
        <v>0</v>
      </c>
      <c r="BS310" s="134">
        <f>IF(ISBLANK(Governance_Clauses_by_Source!BP310),0,$G310)</f>
        <v>0</v>
      </c>
      <c r="BT310" s="134">
        <f>IF(ISBLANK(Governance_Clauses_by_Source!BQ310),0,$G310)</f>
        <v>0</v>
      </c>
      <c r="BU310" s="134">
        <f>IF(ISBLANK(Governance_Clauses_by_Source!BR310),0,$G310)</f>
        <v>0</v>
      </c>
      <c r="BV310" s="134">
        <f>IF(ISBLANK(Governance_Clauses_by_Source!BS310),0,$G310)</f>
        <v>0</v>
      </c>
      <c r="BW310" s="134">
        <f>IF(ISBLANK(Governance_Clauses_by_Source!BT310),0,$G310)</f>
        <v>0</v>
      </c>
      <c r="BX310" s="134">
        <f>IF(ISBLANK(Governance_Clauses_by_Source!BU310),0,$G310)</f>
        <v>0</v>
      </c>
      <c r="BY310" s="134">
        <f>IF(ISBLANK(Governance_Clauses_by_Source!BV310),0,$G310)</f>
        <v>0</v>
      </c>
      <c r="BZ310" s="134">
        <f>IF(ISBLANK(Governance_Clauses_by_Source!BW310),0,$G310)</f>
        <v>0</v>
      </c>
      <c r="CA310" s="134">
        <f>IF(ISBLANK(Governance_Clauses_by_Source!BX310),0,$G310)</f>
        <v>0</v>
      </c>
      <c r="CB310" s="134">
        <f>IF(ISBLANK(Governance_Clauses_by_Source!BY310),0,$G310)</f>
        <v>0</v>
      </c>
      <c r="CC310" s="134">
        <f>IF(ISBLANK(Governance_Clauses_by_Source!BZ310),0,$G310)</f>
        <v>0</v>
      </c>
      <c r="CD310" s="134">
        <f>IF(ISBLANK(Governance_Clauses_by_Source!CA310),0,$G310)</f>
        <v>0</v>
      </c>
      <c r="CE310" s="134">
        <f>IF(ISBLANK(Governance_Clauses_by_Source!CB310),0,$G310)</f>
        <v>0</v>
      </c>
      <c r="CF310" s="134">
        <f>IF(ISBLANK(Governance_Clauses_by_Source!CC310),0,$G310)</f>
        <v>0</v>
      </c>
      <c r="CG310" s="134">
        <f>IF(ISBLANK(Governance_Clauses_by_Source!CD310),0,$G310)</f>
        <v>0</v>
      </c>
      <c r="CH310" s="134">
        <f>IF(ISBLANK(Governance_Clauses_by_Source!CE310),0,$G310)</f>
        <v>0</v>
      </c>
      <c r="CI310" s="134">
        <f>IF(ISBLANK(Governance_Clauses_by_Source!CF310),0,$G310)</f>
        <v>0</v>
      </c>
      <c r="CJ310" s="134">
        <f>IF(ISBLANK(Governance_Clauses_by_Source!CG310),0,$G310)</f>
        <v>0</v>
      </c>
      <c r="CK310" s="134">
        <f>IF(ISBLANK(Governance_Clauses_by_Source!CH310),0,$G310)</f>
        <v>0</v>
      </c>
      <c r="CL310" s="134">
        <f>IF(ISBLANK(Governance_Clauses_by_Source!CI310),0,$G310)</f>
        <v>0</v>
      </c>
      <c r="CM310" s="134">
        <f>IF(ISBLANK(Governance_Clauses_by_Source!CJ310),0,$G310)</f>
        <v>0</v>
      </c>
      <c r="CN310" s="134">
        <f>IF(ISBLANK(Governance_Clauses_by_Source!CK310),0,$G310)</f>
        <v>0</v>
      </c>
      <c r="CO310" s="134">
        <f>IF(ISBLANK(Governance_Clauses_by_Source!CL310),0,$G310)</f>
        <v>0</v>
      </c>
      <c r="CP310" s="134">
        <f>IF(ISBLANK(Governance_Clauses_by_Source!CM310),0,$G310)</f>
        <v>0</v>
      </c>
      <c r="CQ310" s="151">
        <f>IF(ISBLANK(Governance_Clauses_by_Source!CN310),0,$G310)</f>
        <v>0</v>
      </c>
    </row>
    <row r="311" spans="1:95">
      <c r="A311" s="2"/>
      <c r="B311" s="2"/>
      <c r="C311" s="2"/>
      <c r="D311" s="2"/>
      <c r="E311" s="2">
        <f t="shared" si="34"/>
        <v>0</v>
      </c>
      <c r="F311" s="2"/>
      <c r="G311" s="2"/>
      <c r="H311" s="165" t="s">
        <v>367</v>
      </c>
      <c r="I311" s="120">
        <f>IF(ISBLANK(Governance_Clauses_by_Source!F311),0,$G311)</f>
        <v>0</v>
      </c>
      <c r="J311" s="134">
        <f>IF(ISBLANK(Governance_Clauses_by_Source!G311),0,$G311)</f>
        <v>0</v>
      </c>
      <c r="K311" s="134">
        <f>IF(ISBLANK(Governance_Clauses_by_Source!H311),0,$G311)</f>
        <v>0</v>
      </c>
      <c r="L311" s="134">
        <f>IF(ISBLANK(Governance_Clauses_by_Source!I311),0,$G311)</f>
        <v>0</v>
      </c>
      <c r="M311" s="134">
        <f>IF(ISBLANK(Governance_Clauses_by_Source!J311),0,$G311)</f>
        <v>0</v>
      </c>
      <c r="N311" s="134">
        <f>IF(ISBLANK(Governance_Clauses_by_Source!K311),0,$G311)</f>
        <v>0</v>
      </c>
      <c r="O311" s="134">
        <f>IF(ISBLANK(Governance_Clauses_by_Source!L311),0,$G311)</f>
        <v>0</v>
      </c>
      <c r="P311" s="134">
        <f>IF(ISBLANK(Governance_Clauses_by_Source!M311),0,$G311)</f>
        <v>0</v>
      </c>
      <c r="Q311" s="134">
        <f>IF(ISBLANK(Governance_Clauses_by_Source!N311),0,$G311)</f>
        <v>0</v>
      </c>
      <c r="R311" s="134">
        <f>IF(ISBLANK(Governance_Clauses_by_Source!O311),0,$G311)</f>
        <v>0</v>
      </c>
      <c r="S311" s="134">
        <f>IF(ISBLANK(Governance_Clauses_by_Source!P311),0,$G311)</f>
        <v>0</v>
      </c>
      <c r="T311" s="134">
        <f>IF(ISBLANK(Governance_Clauses_by_Source!Q311),0,$G311)</f>
        <v>0</v>
      </c>
      <c r="U311" s="134">
        <f>IF(ISBLANK(Governance_Clauses_by_Source!R311),0,$G311)</f>
        <v>0</v>
      </c>
      <c r="V311" s="134">
        <f>IF(ISBLANK(Governance_Clauses_by_Source!S311),0,$G311)</f>
        <v>0</v>
      </c>
      <c r="W311" s="134">
        <f>IF(ISBLANK(Governance_Clauses_by_Source!T311),0,$G311)</f>
        <v>0</v>
      </c>
      <c r="X311" s="134">
        <f>IF(ISBLANK(Governance_Clauses_by_Source!U311),0,$G311)</f>
        <v>0</v>
      </c>
      <c r="Y311" s="134">
        <f>IF(ISBLANK(Governance_Clauses_by_Source!V311),0,$G311)</f>
        <v>0</v>
      </c>
      <c r="Z311" s="134">
        <f>IF(ISBLANK(Governance_Clauses_by_Source!W311),0,$G311)</f>
        <v>0</v>
      </c>
      <c r="AA311" s="134">
        <f>IF(ISBLANK(Governance_Clauses_by_Source!X311),0,$G311)</f>
        <v>0</v>
      </c>
      <c r="AB311" s="134">
        <f>IF(ISBLANK(Governance_Clauses_by_Source!Y311),0,$G311)</f>
        <v>0</v>
      </c>
      <c r="AC311" s="134">
        <f>IF(ISBLANK(Governance_Clauses_by_Source!Z311),0,$G311)</f>
        <v>0</v>
      </c>
      <c r="AD311" s="134">
        <f>IF(ISBLANK(Governance_Clauses_by_Source!AA311),0,$G311)</f>
        <v>0</v>
      </c>
      <c r="AE311" s="134">
        <f>IF(ISBLANK(Governance_Clauses_by_Source!AB311),0,$G311)</f>
        <v>0</v>
      </c>
      <c r="AF311" s="134">
        <f>IF(ISBLANK(Governance_Clauses_by_Source!AC311),0,$G311)</f>
        <v>0</v>
      </c>
      <c r="AG311" s="134">
        <f>IF(ISBLANK(Governance_Clauses_by_Source!AD311),0,$G311)</f>
        <v>0</v>
      </c>
      <c r="AH311" s="134">
        <f>IF(ISBLANK(Governance_Clauses_by_Source!AE311),0,$G311)</f>
        <v>0</v>
      </c>
      <c r="AI311" s="134">
        <f>IF(ISBLANK(Governance_Clauses_by_Source!AF311),0,$G311)</f>
        <v>0</v>
      </c>
      <c r="AJ311" s="134">
        <f>IF(ISBLANK(Governance_Clauses_by_Source!AG311),0,$G311)</f>
        <v>0</v>
      </c>
      <c r="AK311" s="134">
        <f>IF(ISBLANK(Governance_Clauses_by_Source!AH311),0,$G311)</f>
        <v>0</v>
      </c>
      <c r="AL311" s="134">
        <f>IF(ISBLANK(Governance_Clauses_by_Source!AI311),0,$G311)</f>
        <v>0</v>
      </c>
      <c r="AM311" s="134">
        <f>IF(ISBLANK(Governance_Clauses_by_Source!AJ311),0,$G311)</f>
        <v>0</v>
      </c>
      <c r="AN311" s="134">
        <f>IF(ISBLANK(Governance_Clauses_by_Source!AK311),0,$G311)</f>
        <v>0</v>
      </c>
      <c r="AO311" s="134">
        <f>IF(ISBLANK(Governance_Clauses_by_Source!AL311),0,$G311)</f>
        <v>0</v>
      </c>
      <c r="AP311" s="134">
        <f>IF(ISBLANK(Governance_Clauses_by_Source!AM311),0,$G311)</f>
        <v>0</v>
      </c>
      <c r="AQ311" s="134">
        <f>IF(ISBLANK(Governance_Clauses_by_Source!AN311),0,$G311)</f>
        <v>0</v>
      </c>
      <c r="AR311" s="134">
        <f>IF(ISBLANK(Governance_Clauses_by_Source!AO311),0,$G311)</f>
        <v>0</v>
      </c>
      <c r="AS311" s="134">
        <f>IF(ISBLANK(Governance_Clauses_by_Source!AP311),0,$G311)</f>
        <v>0</v>
      </c>
      <c r="AT311" s="134">
        <f>IF(ISBLANK(Governance_Clauses_by_Source!AQ311),0,$G311)</f>
        <v>0</v>
      </c>
      <c r="AU311" s="134">
        <f>IF(ISBLANK(Governance_Clauses_by_Source!AR311),0,$G311)</f>
        <v>0</v>
      </c>
      <c r="AV311" s="134">
        <f>IF(ISBLANK(Governance_Clauses_by_Source!AS311),0,$G311)</f>
        <v>0</v>
      </c>
      <c r="AW311" s="134">
        <f>IF(ISBLANK(Governance_Clauses_by_Source!AT311),0,$G311)</f>
        <v>0</v>
      </c>
      <c r="AX311" s="134">
        <f>IF(ISBLANK(Governance_Clauses_by_Source!AU311),0,$G311)</f>
        <v>0</v>
      </c>
      <c r="AY311" s="134">
        <f>IF(ISBLANK(Governance_Clauses_by_Source!AV311),0,$G311)</f>
        <v>0</v>
      </c>
      <c r="AZ311" s="134">
        <f>IF(ISBLANK(Governance_Clauses_by_Source!AW311),0,$G311)</f>
        <v>0</v>
      </c>
      <c r="BA311" s="134">
        <f>IF(ISBLANK(Governance_Clauses_by_Source!AX311),0,$G311)</f>
        <v>0</v>
      </c>
      <c r="BB311" s="134">
        <f>IF(ISBLANK(Governance_Clauses_by_Source!AY311),0,$G311)</f>
        <v>0</v>
      </c>
      <c r="BC311" s="134">
        <f>IF(ISBLANK(Governance_Clauses_by_Source!AZ311),0,$G311)</f>
        <v>0</v>
      </c>
      <c r="BD311" s="134">
        <f>IF(ISBLANK(Governance_Clauses_by_Source!BA311),0,$G311)</f>
        <v>0</v>
      </c>
      <c r="BE311" s="134">
        <f>IF(ISBLANK(Governance_Clauses_by_Source!BB311),0,$G311)</f>
        <v>0</v>
      </c>
      <c r="BF311" s="134">
        <f>IF(ISBLANK(Governance_Clauses_by_Source!BC311),0,$G311)</f>
        <v>0</v>
      </c>
      <c r="BG311" s="134">
        <f>IF(ISBLANK(Governance_Clauses_by_Source!BD311),0,$G311)</f>
        <v>0</v>
      </c>
      <c r="BH311" s="134">
        <f>IF(ISBLANK(Governance_Clauses_by_Source!BE311),0,$G311)</f>
        <v>0</v>
      </c>
      <c r="BI311" s="134">
        <f>IF(ISBLANK(Governance_Clauses_by_Source!BF311),0,$G311)</f>
        <v>0</v>
      </c>
      <c r="BJ311" s="134">
        <f>IF(ISBLANK(Governance_Clauses_by_Source!BG311),0,$G311)</f>
        <v>0</v>
      </c>
      <c r="BK311" s="134">
        <f>IF(ISBLANK(Governance_Clauses_by_Source!BH311),0,$G311)</f>
        <v>0</v>
      </c>
      <c r="BL311" s="134">
        <f>IF(ISBLANK(Governance_Clauses_by_Source!BI311),0,$G311)</f>
        <v>0</v>
      </c>
      <c r="BM311" s="134">
        <f>IF(ISBLANK(Governance_Clauses_by_Source!BJ311),0,$G311)</f>
        <v>0</v>
      </c>
      <c r="BN311" s="134">
        <f>IF(ISBLANK(Governance_Clauses_by_Source!BK311),0,$G311)</f>
        <v>0</v>
      </c>
      <c r="BO311" s="134">
        <f>IF(ISBLANK(Governance_Clauses_by_Source!BL311),0,$G311)</f>
        <v>0</v>
      </c>
      <c r="BP311" s="134">
        <f>IF(ISBLANK(Governance_Clauses_by_Source!BM311),0,$G311)</f>
        <v>0</v>
      </c>
      <c r="BQ311" s="134">
        <f>IF(ISBLANK(Governance_Clauses_by_Source!BN311),0,$G311)</f>
        <v>0</v>
      </c>
      <c r="BR311" s="134">
        <f>IF(ISBLANK(Governance_Clauses_by_Source!BO311),0,$G311)</f>
        <v>0</v>
      </c>
      <c r="BS311" s="134">
        <f>IF(ISBLANK(Governance_Clauses_by_Source!BP311),0,$G311)</f>
        <v>0</v>
      </c>
      <c r="BT311" s="134">
        <f>IF(ISBLANK(Governance_Clauses_by_Source!BQ311),0,$G311)</f>
        <v>0</v>
      </c>
      <c r="BU311" s="134">
        <f>IF(ISBLANK(Governance_Clauses_by_Source!BR311),0,$G311)</f>
        <v>0</v>
      </c>
      <c r="BV311" s="134">
        <f>IF(ISBLANK(Governance_Clauses_by_Source!BS311),0,$G311)</f>
        <v>0</v>
      </c>
      <c r="BW311" s="134">
        <f>IF(ISBLANK(Governance_Clauses_by_Source!BT311),0,$G311)</f>
        <v>0</v>
      </c>
      <c r="BX311" s="134">
        <f>IF(ISBLANK(Governance_Clauses_by_Source!BU311),0,$G311)</f>
        <v>0</v>
      </c>
      <c r="BY311" s="134">
        <f>IF(ISBLANK(Governance_Clauses_by_Source!BV311),0,$G311)</f>
        <v>0</v>
      </c>
      <c r="BZ311" s="134">
        <f>IF(ISBLANK(Governance_Clauses_by_Source!BW311),0,$G311)</f>
        <v>0</v>
      </c>
      <c r="CA311" s="134">
        <f>IF(ISBLANK(Governance_Clauses_by_Source!BX311),0,$G311)</f>
        <v>0</v>
      </c>
      <c r="CB311" s="134">
        <f>IF(ISBLANK(Governance_Clauses_by_Source!BY311),0,$G311)</f>
        <v>0</v>
      </c>
      <c r="CC311" s="134">
        <f>IF(ISBLANK(Governance_Clauses_by_Source!BZ311),0,$G311)</f>
        <v>0</v>
      </c>
      <c r="CD311" s="134">
        <f>IF(ISBLANK(Governance_Clauses_by_Source!CA311),0,$G311)</f>
        <v>0</v>
      </c>
      <c r="CE311" s="134">
        <f>IF(ISBLANK(Governance_Clauses_by_Source!CB311),0,$G311)</f>
        <v>0</v>
      </c>
      <c r="CF311" s="134">
        <f>IF(ISBLANK(Governance_Clauses_by_Source!CC311),0,$G311)</f>
        <v>0</v>
      </c>
      <c r="CG311" s="134">
        <f>IF(ISBLANK(Governance_Clauses_by_Source!CD311),0,$G311)</f>
        <v>0</v>
      </c>
      <c r="CH311" s="134">
        <f>IF(ISBLANK(Governance_Clauses_by_Source!CE311),0,$G311)</f>
        <v>0</v>
      </c>
      <c r="CI311" s="134">
        <f>IF(ISBLANK(Governance_Clauses_by_Source!CF311),0,$G311)</f>
        <v>0</v>
      </c>
      <c r="CJ311" s="134">
        <f>IF(ISBLANK(Governance_Clauses_by_Source!CG311),0,$G311)</f>
        <v>0</v>
      </c>
      <c r="CK311" s="134">
        <f>IF(ISBLANK(Governance_Clauses_by_Source!CH311),0,$G311)</f>
        <v>0</v>
      </c>
      <c r="CL311" s="134">
        <f>IF(ISBLANK(Governance_Clauses_by_Source!CI311),0,$G311)</f>
        <v>0</v>
      </c>
      <c r="CM311" s="134">
        <f>IF(ISBLANK(Governance_Clauses_by_Source!CJ311),0,$G311)</f>
        <v>0</v>
      </c>
      <c r="CN311" s="134">
        <f>IF(ISBLANK(Governance_Clauses_by_Source!CK311),0,$G311)</f>
        <v>0</v>
      </c>
      <c r="CO311" s="134">
        <f>IF(ISBLANK(Governance_Clauses_by_Source!CL311),0,$G311)</f>
        <v>0</v>
      </c>
      <c r="CP311" s="134">
        <f>IF(ISBLANK(Governance_Clauses_by_Source!CM311),0,$G311)</f>
        <v>0</v>
      </c>
      <c r="CQ311" s="151">
        <f>IF(ISBLANK(Governance_Clauses_by_Source!CN311),0,$G311)</f>
        <v>0</v>
      </c>
    </row>
    <row r="312" spans="1:95">
      <c r="A312" s="2"/>
      <c r="B312" s="2"/>
      <c r="C312" s="2"/>
      <c r="D312" s="2"/>
      <c r="E312" s="2">
        <f t="shared" si="34"/>
        <v>0</v>
      </c>
      <c r="F312" s="2"/>
      <c r="G312" s="2"/>
      <c r="H312" s="165" t="s">
        <v>367</v>
      </c>
      <c r="I312" s="120">
        <f>IF(ISBLANK(Governance_Clauses_by_Source!F312),0,$G312)</f>
        <v>0</v>
      </c>
      <c r="J312" s="134">
        <f>IF(ISBLANK(Governance_Clauses_by_Source!G312),0,$G312)</f>
        <v>0</v>
      </c>
      <c r="K312" s="134">
        <f>IF(ISBLANK(Governance_Clauses_by_Source!H312),0,$G312)</f>
        <v>0</v>
      </c>
      <c r="L312" s="134">
        <f>IF(ISBLANK(Governance_Clauses_by_Source!I312),0,$G312)</f>
        <v>0</v>
      </c>
      <c r="M312" s="134">
        <f>IF(ISBLANK(Governance_Clauses_by_Source!J312),0,$G312)</f>
        <v>0</v>
      </c>
      <c r="N312" s="134">
        <f>IF(ISBLANK(Governance_Clauses_by_Source!K312),0,$G312)</f>
        <v>0</v>
      </c>
      <c r="O312" s="134">
        <f>IF(ISBLANK(Governance_Clauses_by_Source!L312),0,$G312)</f>
        <v>0</v>
      </c>
      <c r="P312" s="134">
        <f>IF(ISBLANK(Governance_Clauses_by_Source!M312),0,$G312)</f>
        <v>0</v>
      </c>
      <c r="Q312" s="134">
        <f>IF(ISBLANK(Governance_Clauses_by_Source!N312),0,$G312)</f>
        <v>0</v>
      </c>
      <c r="R312" s="134">
        <f>IF(ISBLANK(Governance_Clauses_by_Source!O312),0,$G312)</f>
        <v>0</v>
      </c>
      <c r="S312" s="134">
        <f>IF(ISBLANK(Governance_Clauses_by_Source!P312),0,$G312)</f>
        <v>0</v>
      </c>
      <c r="T312" s="134">
        <f>IF(ISBLANK(Governance_Clauses_by_Source!Q312),0,$G312)</f>
        <v>0</v>
      </c>
      <c r="U312" s="134">
        <f>IF(ISBLANK(Governance_Clauses_by_Source!R312),0,$G312)</f>
        <v>0</v>
      </c>
      <c r="V312" s="134">
        <f>IF(ISBLANK(Governance_Clauses_by_Source!S312),0,$G312)</f>
        <v>0</v>
      </c>
      <c r="W312" s="134">
        <f>IF(ISBLANK(Governance_Clauses_by_Source!T312),0,$G312)</f>
        <v>0</v>
      </c>
      <c r="X312" s="134">
        <f>IF(ISBLANK(Governance_Clauses_by_Source!U312),0,$G312)</f>
        <v>0</v>
      </c>
      <c r="Y312" s="134">
        <f>IF(ISBLANK(Governance_Clauses_by_Source!V312),0,$G312)</f>
        <v>0</v>
      </c>
      <c r="Z312" s="134">
        <f>IF(ISBLANK(Governance_Clauses_by_Source!W312),0,$G312)</f>
        <v>0</v>
      </c>
      <c r="AA312" s="134">
        <f>IF(ISBLANK(Governance_Clauses_by_Source!X312),0,$G312)</f>
        <v>0</v>
      </c>
      <c r="AB312" s="134">
        <f>IF(ISBLANK(Governance_Clauses_by_Source!Y312),0,$G312)</f>
        <v>0</v>
      </c>
      <c r="AC312" s="134">
        <f>IF(ISBLANK(Governance_Clauses_by_Source!Z312),0,$G312)</f>
        <v>0</v>
      </c>
      <c r="AD312" s="134">
        <f>IF(ISBLANK(Governance_Clauses_by_Source!AA312),0,$G312)</f>
        <v>0</v>
      </c>
      <c r="AE312" s="134">
        <f>IF(ISBLANK(Governance_Clauses_by_Source!AB312),0,$G312)</f>
        <v>0</v>
      </c>
      <c r="AF312" s="134">
        <f>IF(ISBLANK(Governance_Clauses_by_Source!AC312),0,$G312)</f>
        <v>0</v>
      </c>
      <c r="AG312" s="134">
        <f>IF(ISBLANK(Governance_Clauses_by_Source!AD312),0,$G312)</f>
        <v>0</v>
      </c>
      <c r="AH312" s="134">
        <f>IF(ISBLANK(Governance_Clauses_by_Source!AE312),0,$G312)</f>
        <v>0</v>
      </c>
      <c r="AI312" s="134">
        <f>IF(ISBLANK(Governance_Clauses_by_Source!AF312),0,$G312)</f>
        <v>0</v>
      </c>
      <c r="AJ312" s="134">
        <f>IF(ISBLANK(Governance_Clauses_by_Source!AG312),0,$G312)</f>
        <v>0</v>
      </c>
      <c r="AK312" s="134">
        <f>IF(ISBLANK(Governance_Clauses_by_Source!AH312),0,$G312)</f>
        <v>0</v>
      </c>
      <c r="AL312" s="134">
        <f>IF(ISBLANK(Governance_Clauses_by_Source!AI312),0,$G312)</f>
        <v>0</v>
      </c>
      <c r="AM312" s="134">
        <f>IF(ISBLANK(Governance_Clauses_by_Source!AJ312),0,$G312)</f>
        <v>0</v>
      </c>
      <c r="AN312" s="134">
        <f>IF(ISBLANK(Governance_Clauses_by_Source!AK312),0,$G312)</f>
        <v>0</v>
      </c>
      <c r="AO312" s="134">
        <f>IF(ISBLANK(Governance_Clauses_by_Source!AL312),0,$G312)</f>
        <v>0</v>
      </c>
      <c r="AP312" s="134">
        <f>IF(ISBLANK(Governance_Clauses_by_Source!AM312),0,$G312)</f>
        <v>0</v>
      </c>
      <c r="AQ312" s="134">
        <f>IF(ISBLANK(Governance_Clauses_by_Source!AN312),0,$G312)</f>
        <v>0</v>
      </c>
      <c r="AR312" s="134">
        <f>IF(ISBLANK(Governance_Clauses_by_Source!AO312),0,$G312)</f>
        <v>0</v>
      </c>
      <c r="AS312" s="134">
        <f>IF(ISBLANK(Governance_Clauses_by_Source!AP312),0,$G312)</f>
        <v>0</v>
      </c>
      <c r="AT312" s="134">
        <f>IF(ISBLANK(Governance_Clauses_by_Source!AQ312),0,$G312)</f>
        <v>0</v>
      </c>
      <c r="AU312" s="134">
        <f>IF(ISBLANK(Governance_Clauses_by_Source!AR312),0,$G312)</f>
        <v>0</v>
      </c>
      <c r="AV312" s="134">
        <f>IF(ISBLANK(Governance_Clauses_by_Source!AS312),0,$G312)</f>
        <v>0</v>
      </c>
      <c r="AW312" s="134">
        <f>IF(ISBLANK(Governance_Clauses_by_Source!AT312),0,$G312)</f>
        <v>0</v>
      </c>
      <c r="AX312" s="134">
        <f>IF(ISBLANK(Governance_Clauses_by_Source!AU312),0,$G312)</f>
        <v>0</v>
      </c>
      <c r="AY312" s="134">
        <f>IF(ISBLANK(Governance_Clauses_by_Source!AV312),0,$G312)</f>
        <v>0</v>
      </c>
      <c r="AZ312" s="134">
        <f>IF(ISBLANK(Governance_Clauses_by_Source!AW312),0,$G312)</f>
        <v>0</v>
      </c>
      <c r="BA312" s="134">
        <f>IF(ISBLANK(Governance_Clauses_by_Source!AX312),0,$G312)</f>
        <v>0</v>
      </c>
      <c r="BB312" s="134">
        <f>IF(ISBLANK(Governance_Clauses_by_Source!AY312),0,$G312)</f>
        <v>0</v>
      </c>
      <c r="BC312" s="134">
        <f>IF(ISBLANK(Governance_Clauses_by_Source!AZ312),0,$G312)</f>
        <v>0</v>
      </c>
      <c r="BD312" s="134">
        <f>IF(ISBLANK(Governance_Clauses_by_Source!BA312),0,$G312)</f>
        <v>0</v>
      </c>
      <c r="BE312" s="134">
        <f>IF(ISBLANK(Governance_Clauses_by_Source!BB312),0,$G312)</f>
        <v>0</v>
      </c>
      <c r="BF312" s="134">
        <f>IF(ISBLANK(Governance_Clauses_by_Source!BC312),0,$G312)</f>
        <v>0</v>
      </c>
      <c r="BG312" s="134">
        <f>IF(ISBLANK(Governance_Clauses_by_Source!BD312),0,$G312)</f>
        <v>0</v>
      </c>
      <c r="BH312" s="134">
        <f>IF(ISBLANK(Governance_Clauses_by_Source!BE312),0,$G312)</f>
        <v>0</v>
      </c>
      <c r="BI312" s="134">
        <f>IF(ISBLANK(Governance_Clauses_by_Source!BF312),0,$G312)</f>
        <v>0</v>
      </c>
      <c r="BJ312" s="134">
        <f>IF(ISBLANK(Governance_Clauses_by_Source!BG312),0,$G312)</f>
        <v>0</v>
      </c>
      <c r="BK312" s="134">
        <f>IF(ISBLANK(Governance_Clauses_by_Source!BH312),0,$G312)</f>
        <v>0</v>
      </c>
      <c r="BL312" s="134">
        <f>IF(ISBLANK(Governance_Clauses_by_Source!BI312),0,$G312)</f>
        <v>0</v>
      </c>
      <c r="BM312" s="134">
        <f>IF(ISBLANK(Governance_Clauses_by_Source!BJ312),0,$G312)</f>
        <v>0</v>
      </c>
      <c r="BN312" s="134">
        <f>IF(ISBLANK(Governance_Clauses_by_Source!BK312),0,$G312)</f>
        <v>0</v>
      </c>
      <c r="BO312" s="134">
        <f>IF(ISBLANK(Governance_Clauses_by_Source!BL312),0,$G312)</f>
        <v>0</v>
      </c>
      <c r="BP312" s="134">
        <f>IF(ISBLANK(Governance_Clauses_by_Source!BM312),0,$G312)</f>
        <v>0</v>
      </c>
      <c r="BQ312" s="134">
        <f>IF(ISBLANK(Governance_Clauses_by_Source!BN312),0,$G312)</f>
        <v>0</v>
      </c>
      <c r="BR312" s="134">
        <f>IF(ISBLANK(Governance_Clauses_by_Source!BO312),0,$G312)</f>
        <v>0</v>
      </c>
      <c r="BS312" s="134">
        <f>IF(ISBLANK(Governance_Clauses_by_Source!BP312),0,$G312)</f>
        <v>0</v>
      </c>
      <c r="BT312" s="134">
        <f>IF(ISBLANK(Governance_Clauses_by_Source!BQ312),0,$G312)</f>
        <v>0</v>
      </c>
      <c r="BU312" s="134">
        <f>IF(ISBLANK(Governance_Clauses_by_Source!BR312),0,$G312)</f>
        <v>0</v>
      </c>
      <c r="BV312" s="134">
        <f>IF(ISBLANK(Governance_Clauses_by_Source!BS312),0,$G312)</f>
        <v>0</v>
      </c>
      <c r="BW312" s="134">
        <f>IF(ISBLANK(Governance_Clauses_by_Source!BT312),0,$G312)</f>
        <v>0</v>
      </c>
      <c r="BX312" s="134">
        <f>IF(ISBLANK(Governance_Clauses_by_Source!BU312),0,$G312)</f>
        <v>0</v>
      </c>
      <c r="BY312" s="134">
        <f>IF(ISBLANK(Governance_Clauses_by_Source!BV312),0,$G312)</f>
        <v>0</v>
      </c>
      <c r="BZ312" s="134">
        <f>IF(ISBLANK(Governance_Clauses_by_Source!BW312),0,$G312)</f>
        <v>0</v>
      </c>
      <c r="CA312" s="134">
        <f>IF(ISBLANK(Governance_Clauses_by_Source!BX312),0,$G312)</f>
        <v>0</v>
      </c>
      <c r="CB312" s="134">
        <f>IF(ISBLANK(Governance_Clauses_by_Source!BY312),0,$G312)</f>
        <v>0</v>
      </c>
      <c r="CC312" s="134">
        <f>IF(ISBLANK(Governance_Clauses_by_Source!BZ312),0,$G312)</f>
        <v>0</v>
      </c>
      <c r="CD312" s="134">
        <f>IF(ISBLANK(Governance_Clauses_by_Source!CA312),0,$G312)</f>
        <v>0</v>
      </c>
      <c r="CE312" s="134">
        <f>IF(ISBLANK(Governance_Clauses_by_Source!CB312),0,$G312)</f>
        <v>0</v>
      </c>
      <c r="CF312" s="134">
        <f>IF(ISBLANK(Governance_Clauses_by_Source!CC312),0,$G312)</f>
        <v>0</v>
      </c>
      <c r="CG312" s="134">
        <f>IF(ISBLANK(Governance_Clauses_by_Source!CD312),0,$G312)</f>
        <v>0</v>
      </c>
      <c r="CH312" s="134">
        <f>IF(ISBLANK(Governance_Clauses_by_Source!CE312),0,$G312)</f>
        <v>0</v>
      </c>
      <c r="CI312" s="134">
        <f>IF(ISBLANK(Governance_Clauses_by_Source!CF312),0,$G312)</f>
        <v>0</v>
      </c>
      <c r="CJ312" s="134">
        <f>IF(ISBLANK(Governance_Clauses_by_Source!CG312),0,$G312)</f>
        <v>0</v>
      </c>
      <c r="CK312" s="134">
        <f>IF(ISBLANK(Governance_Clauses_by_Source!CH312),0,$G312)</f>
        <v>0</v>
      </c>
      <c r="CL312" s="134">
        <f>IF(ISBLANK(Governance_Clauses_by_Source!CI312),0,$G312)</f>
        <v>0</v>
      </c>
      <c r="CM312" s="134">
        <f>IF(ISBLANK(Governance_Clauses_by_Source!CJ312),0,$G312)</f>
        <v>0</v>
      </c>
      <c r="CN312" s="134">
        <f>IF(ISBLANK(Governance_Clauses_by_Source!CK312),0,$G312)</f>
        <v>0</v>
      </c>
      <c r="CO312" s="134">
        <f>IF(ISBLANK(Governance_Clauses_by_Source!CL312),0,$G312)</f>
        <v>0</v>
      </c>
      <c r="CP312" s="134">
        <f>IF(ISBLANK(Governance_Clauses_by_Source!CM312),0,$G312)</f>
        <v>0</v>
      </c>
      <c r="CQ312" s="151">
        <f>IF(ISBLANK(Governance_Clauses_by_Source!CN312),0,$G312)</f>
        <v>0</v>
      </c>
    </row>
    <row r="313" spans="1:95">
      <c r="A313" s="2"/>
      <c r="B313" s="2"/>
      <c r="C313" s="2"/>
      <c r="D313" s="2"/>
      <c r="E313" s="2">
        <f t="shared" si="34"/>
        <v>0</v>
      </c>
      <c r="F313" s="2"/>
      <c r="G313" s="2"/>
      <c r="H313" s="165" t="s">
        <v>367</v>
      </c>
      <c r="I313" s="120">
        <f>IF(ISBLANK(Governance_Clauses_by_Source!F313),0,$G313)</f>
        <v>0</v>
      </c>
      <c r="J313" s="134">
        <f>IF(ISBLANK(Governance_Clauses_by_Source!G313),0,$G313)</f>
        <v>0</v>
      </c>
      <c r="K313" s="134">
        <f>IF(ISBLANK(Governance_Clauses_by_Source!H313),0,$G313)</f>
        <v>0</v>
      </c>
      <c r="L313" s="134">
        <f>IF(ISBLANK(Governance_Clauses_by_Source!I313),0,$G313)</f>
        <v>0</v>
      </c>
      <c r="M313" s="134">
        <f>IF(ISBLANK(Governance_Clauses_by_Source!J313),0,$G313)</f>
        <v>0</v>
      </c>
      <c r="N313" s="134">
        <f>IF(ISBLANK(Governance_Clauses_by_Source!K313),0,$G313)</f>
        <v>0</v>
      </c>
      <c r="O313" s="134">
        <f>IF(ISBLANK(Governance_Clauses_by_Source!L313),0,$G313)</f>
        <v>0</v>
      </c>
      <c r="P313" s="134">
        <f>IF(ISBLANK(Governance_Clauses_by_Source!M313),0,$G313)</f>
        <v>0</v>
      </c>
      <c r="Q313" s="134">
        <f>IF(ISBLANK(Governance_Clauses_by_Source!N313),0,$G313)</f>
        <v>0</v>
      </c>
      <c r="R313" s="134">
        <f>IF(ISBLANK(Governance_Clauses_by_Source!O313),0,$G313)</f>
        <v>0</v>
      </c>
      <c r="S313" s="134">
        <f>IF(ISBLANK(Governance_Clauses_by_Source!P313),0,$G313)</f>
        <v>0</v>
      </c>
      <c r="T313" s="134">
        <f>IF(ISBLANK(Governance_Clauses_by_Source!Q313),0,$G313)</f>
        <v>0</v>
      </c>
      <c r="U313" s="134">
        <f>IF(ISBLANK(Governance_Clauses_by_Source!R313),0,$G313)</f>
        <v>0</v>
      </c>
      <c r="V313" s="134">
        <f>IF(ISBLANK(Governance_Clauses_by_Source!S313),0,$G313)</f>
        <v>0</v>
      </c>
      <c r="W313" s="134">
        <f>IF(ISBLANK(Governance_Clauses_by_Source!T313),0,$G313)</f>
        <v>0</v>
      </c>
      <c r="X313" s="134">
        <f>IF(ISBLANK(Governance_Clauses_by_Source!U313),0,$G313)</f>
        <v>0</v>
      </c>
      <c r="Y313" s="134">
        <f>IF(ISBLANK(Governance_Clauses_by_Source!V313),0,$G313)</f>
        <v>0</v>
      </c>
      <c r="Z313" s="134">
        <f>IF(ISBLANK(Governance_Clauses_by_Source!W313),0,$G313)</f>
        <v>0</v>
      </c>
      <c r="AA313" s="134">
        <f>IF(ISBLANK(Governance_Clauses_by_Source!X313),0,$G313)</f>
        <v>0</v>
      </c>
      <c r="AB313" s="134">
        <f>IF(ISBLANK(Governance_Clauses_by_Source!Y313),0,$G313)</f>
        <v>0</v>
      </c>
      <c r="AC313" s="134">
        <f>IF(ISBLANK(Governance_Clauses_by_Source!Z313),0,$G313)</f>
        <v>0</v>
      </c>
      <c r="AD313" s="134">
        <f>IF(ISBLANK(Governance_Clauses_by_Source!AA313),0,$G313)</f>
        <v>0</v>
      </c>
      <c r="AE313" s="134">
        <f>IF(ISBLANK(Governance_Clauses_by_Source!AB313),0,$G313)</f>
        <v>0</v>
      </c>
      <c r="AF313" s="134">
        <f>IF(ISBLANK(Governance_Clauses_by_Source!AC313),0,$G313)</f>
        <v>0</v>
      </c>
      <c r="AG313" s="134">
        <f>IF(ISBLANK(Governance_Clauses_by_Source!AD313),0,$G313)</f>
        <v>0</v>
      </c>
      <c r="AH313" s="134">
        <f>IF(ISBLANK(Governance_Clauses_by_Source!AE313),0,$G313)</f>
        <v>0</v>
      </c>
      <c r="AI313" s="134">
        <f>IF(ISBLANK(Governance_Clauses_by_Source!AF313),0,$G313)</f>
        <v>0</v>
      </c>
      <c r="AJ313" s="134">
        <f>IF(ISBLANK(Governance_Clauses_by_Source!AG313),0,$G313)</f>
        <v>0</v>
      </c>
      <c r="AK313" s="134">
        <f>IF(ISBLANK(Governance_Clauses_by_Source!AH313),0,$G313)</f>
        <v>0</v>
      </c>
      <c r="AL313" s="134">
        <f>IF(ISBLANK(Governance_Clauses_by_Source!AI313),0,$G313)</f>
        <v>0</v>
      </c>
      <c r="AM313" s="134">
        <f>IF(ISBLANK(Governance_Clauses_by_Source!AJ313),0,$G313)</f>
        <v>0</v>
      </c>
      <c r="AN313" s="134">
        <f>IF(ISBLANK(Governance_Clauses_by_Source!AK313),0,$G313)</f>
        <v>0</v>
      </c>
      <c r="AO313" s="134">
        <f>IF(ISBLANK(Governance_Clauses_by_Source!AL313),0,$G313)</f>
        <v>0</v>
      </c>
      <c r="AP313" s="134">
        <f>IF(ISBLANK(Governance_Clauses_by_Source!AM313),0,$G313)</f>
        <v>0</v>
      </c>
      <c r="AQ313" s="134">
        <f>IF(ISBLANK(Governance_Clauses_by_Source!AN313),0,$G313)</f>
        <v>0</v>
      </c>
      <c r="AR313" s="134">
        <f>IF(ISBLANK(Governance_Clauses_by_Source!AO313),0,$G313)</f>
        <v>0</v>
      </c>
      <c r="AS313" s="134">
        <f>IF(ISBLANK(Governance_Clauses_by_Source!AP313),0,$G313)</f>
        <v>0</v>
      </c>
      <c r="AT313" s="134">
        <f>IF(ISBLANK(Governance_Clauses_by_Source!AQ313),0,$G313)</f>
        <v>0</v>
      </c>
      <c r="AU313" s="134">
        <f>IF(ISBLANK(Governance_Clauses_by_Source!AR313),0,$G313)</f>
        <v>0</v>
      </c>
      <c r="AV313" s="134">
        <f>IF(ISBLANK(Governance_Clauses_by_Source!AS313),0,$G313)</f>
        <v>0</v>
      </c>
      <c r="AW313" s="134">
        <f>IF(ISBLANK(Governance_Clauses_by_Source!AT313),0,$G313)</f>
        <v>0</v>
      </c>
      <c r="AX313" s="134">
        <f>IF(ISBLANK(Governance_Clauses_by_Source!AU313),0,$G313)</f>
        <v>0</v>
      </c>
      <c r="AY313" s="134">
        <f>IF(ISBLANK(Governance_Clauses_by_Source!AV313),0,$G313)</f>
        <v>0</v>
      </c>
      <c r="AZ313" s="134">
        <f>IF(ISBLANK(Governance_Clauses_by_Source!AW313),0,$G313)</f>
        <v>0</v>
      </c>
      <c r="BA313" s="134">
        <f>IF(ISBLANK(Governance_Clauses_by_Source!AX313),0,$G313)</f>
        <v>0</v>
      </c>
      <c r="BB313" s="134">
        <f>IF(ISBLANK(Governance_Clauses_by_Source!AY313),0,$G313)</f>
        <v>0</v>
      </c>
      <c r="BC313" s="134">
        <f>IF(ISBLANK(Governance_Clauses_by_Source!AZ313),0,$G313)</f>
        <v>0</v>
      </c>
      <c r="BD313" s="134">
        <f>IF(ISBLANK(Governance_Clauses_by_Source!BA313),0,$G313)</f>
        <v>0</v>
      </c>
      <c r="BE313" s="134">
        <f>IF(ISBLANK(Governance_Clauses_by_Source!BB313),0,$G313)</f>
        <v>0</v>
      </c>
      <c r="BF313" s="134">
        <f>IF(ISBLANK(Governance_Clauses_by_Source!BC313),0,$G313)</f>
        <v>0</v>
      </c>
      <c r="BG313" s="134">
        <f>IF(ISBLANK(Governance_Clauses_by_Source!BD313),0,$G313)</f>
        <v>0</v>
      </c>
      <c r="BH313" s="134">
        <f>IF(ISBLANK(Governance_Clauses_by_Source!BE313),0,$G313)</f>
        <v>0</v>
      </c>
      <c r="BI313" s="134">
        <f>IF(ISBLANK(Governance_Clauses_by_Source!BF313),0,$G313)</f>
        <v>0</v>
      </c>
      <c r="BJ313" s="134">
        <f>IF(ISBLANK(Governance_Clauses_by_Source!BG313),0,$G313)</f>
        <v>0</v>
      </c>
      <c r="BK313" s="134">
        <f>IF(ISBLANK(Governance_Clauses_by_Source!BH313),0,$G313)</f>
        <v>0</v>
      </c>
      <c r="BL313" s="134">
        <f>IF(ISBLANK(Governance_Clauses_by_Source!BI313),0,$G313)</f>
        <v>0</v>
      </c>
      <c r="BM313" s="134">
        <f>IF(ISBLANK(Governance_Clauses_by_Source!BJ313),0,$G313)</f>
        <v>0</v>
      </c>
      <c r="BN313" s="134">
        <f>IF(ISBLANK(Governance_Clauses_by_Source!BK313),0,$G313)</f>
        <v>0</v>
      </c>
      <c r="BO313" s="134">
        <f>IF(ISBLANK(Governance_Clauses_by_Source!BL313),0,$G313)</f>
        <v>0</v>
      </c>
      <c r="BP313" s="134">
        <f>IF(ISBLANK(Governance_Clauses_by_Source!BM313),0,$G313)</f>
        <v>0</v>
      </c>
      <c r="BQ313" s="134">
        <f>IF(ISBLANK(Governance_Clauses_by_Source!BN313),0,$G313)</f>
        <v>0</v>
      </c>
      <c r="BR313" s="134">
        <f>IF(ISBLANK(Governance_Clauses_by_Source!BO313),0,$G313)</f>
        <v>0</v>
      </c>
      <c r="BS313" s="134">
        <f>IF(ISBLANK(Governance_Clauses_by_Source!BP313),0,$G313)</f>
        <v>0</v>
      </c>
      <c r="BT313" s="134">
        <f>IF(ISBLANK(Governance_Clauses_by_Source!BQ313),0,$G313)</f>
        <v>0</v>
      </c>
      <c r="BU313" s="134">
        <f>IF(ISBLANK(Governance_Clauses_by_Source!BR313),0,$G313)</f>
        <v>0</v>
      </c>
      <c r="BV313" s="134">
        <f>IF(ISBLANK(Governance_Clauses_by_Source!BS313),0,$G313)</f>
        <v>0</v>
      </c>
      <c r="BW313" s="134">
        <f>IF(ISBLANK(Governance_Clauses_by_Source!BT313),0,$G313)</f>
        <v>0</v>
      </c>
      <c r="BX313" s="134">
        <f>IF(ISBLANK(Governance_Clauses_by_Source!BU313),0,$G313)</f>
        <v>0</v>
      </c>
      <c r="BY313" s="134">
        <f>IF(ISBLANK(Governance_Clauses_by_Source!BV313),0,$G313)</f>
        <v>0</v>
      </c>
      <c r="BZ313" s="134">
        <f>IF(ISBLANK(Governance_Clauses_by_Source!BW313),0,$G313)</f>
        <v>0</v>
      </c>
      <c r="CA313" s="134">
        <f>IF(ISBLANK(Governance_Clauses_by_Source!BX313),0,$G313)</f>
        <v>0</v>
      </c>
      <c r="CB313" s="134">
        <f>IF(ISBLANK(Governance_Clauses_by_Source!BY313),0,$G313)</f>
        <v>0</v>
      </c>
      <c r="CC313" s="134">
        <f>IF(ISBLANK(Governance_Clauses_by_Source!BZ313),0,$G313)</f>
        <v>0</v>
      </c>
      <c r="CD313" s="134">
        <f>IF(ISBLANK(Governance_Clauses_by_Source!CA313),0,$G313)</f>
        <v>0</v>
      </c>
      <c r="CE313" s="134">
        <f>IF(ISBLANK(Governance_Clauses_by_Source!CB313),0,$G313)</f>
        <v>0</v>
      </c>
      <c r="CF313" s="134">
        <f>IF(ISBLANK(Governance_Clauses_by_Source!CC313),0,$G313)</f>
        <v>0</v>
      </c>
      <c r="CG313" s="134">
        <f>IF(ISBLANK(Governance_Clauses_by_Source!CD313),0,$G313)</f>
        <v>0</v>
      </c>
      <c r="CH313" s="134">
        <f>IF(ISBLANK(Governance_Clauses_by_Source!CE313),0,$G313)</f>
        <v>0</v>
      </c>
      <c r="CI313" s="134">
        <f>IF(ISBLANK(Governance_Clauses_by_Source!CF313),0,$G313)</f>
        <v>0</v>
      </c>
      <c r="CJ313" s="134">
        <f>IF(ISBLANK(Governance_Clauses_by_Source!CG313),0,$G313)</f>
        <v>0</v>
      </c>
      <c r="CK313" s="134">
        <f>IF(ISBLANK(Governance_Clauses_by_Source!CH313),0,$G313)</f>
        <v>0</v>
      </c>
      <c r="CL313" s="134">
        <f>IF(ISBLANK(Governance_Clauses_by_Source!CI313),0,$G313)</f>
        <v>0</v>
      </c>
      <c r="CM313" s="134">
        <f>IF(ISBLANK(Governance_Clauses_by_Source!CJ313),0,$G313)</f>
        <v>0</v>
      </c>
      <c r="CN313" s="134">
        <f>IF(ISBLANK(Governance_Clauses_by_Source!CK313),0,$G313)</f>
        <v>0</v>
      </c>
      <c r="CO313" s="134">
        <f>IF(ISBLANK(Governance_Clauses_by_Source!CL313),0,$G313)</f>
        <v>0</v>
      </c>
      <c r="CP313" s="134">
        <f>IF(ISBLANK(Governance_Clauses_by_Source!CM313),0,$G313)</f>
        <v>0</v>
      </c>
      <c r="CQ313" s="151">
        <f>IF(ISBLANK(Governance_Clauses_by_Source!CN313),0,$G313)</f>
        <v>0</v>
      </c>
    </row>
    <row r="314" spans="1:95">
      <c r="A314" s="2"/>
      <c r="B314" s="2"/>
      <c r="C314" s="2"/>
      <c r="D314" s="2"/>
      <c r="E314" s="2">
        <f t="shared" si="34"/>
        <v>0</v>
      </c>
      <c r="F314" s="2"/>
      <c r="G314" s="2"/>
      <c r="H314" s="165" t="s">
        <v>367</v>
      </c>
      <c r="I314" s="120">
        <f>IF(ISBLANK(Governance_Clauses_by_Source!F314),0,$G314)</f>
        <v>0</v>
      </c>
      <c r="J314" s="134">
        <f>IF(ISBLANK(Governance_Clauses_by_Source!G314),0,$G314)</f>
        <v>0</v>
      </c>
      <c r="K314" s="134">
        <f>IF(ISBLANK(Governance_Clauses_by_Source!H314),0,$G314)</f>
        <v>0</v>
      </c>
      <c r="L314" s="134">
        <f>IF(ISBLANK(Governance_Clauses_by_Source!I314),0,$G314)</f>
        <v>0</v>
      </c>
      <c r="M314" s="134">
        <f>IF(ISBLANK(Governance_Clauses_by_Source!J314),0,$G314)</f>
        <v>0</v>
      </c>
      <c r="N314" s="134">
        <f>IF(ISBLANK(Governance_Clauses_by_Source!K314),0,$G314)</f>
        <v>0</v>
      </c>
      <c r="O314" s="134">
        <f>IF(ISBLANK(Governance_Clauses_by_Source!L314),0,$G314)</f>
        <v>0</v>
      </c>
      <c r="P314" s="134">
        <f>IF(ISBLANK(Governance_Clauses_by_Source!M314),0,$G314)</f>
        <v>0</v>
      </c>
      <c r="Q314" s="134">
        <f>IF(ISBLANK(Governance_Clauses_by_Source!N314),0,$G314)</f>
        <v>0</v>
      </c>
      <c r="R314" s="134">
        <f>IF(ISBLANK(Governance_Clauses_by_Source!O314),0,$G314)</f>
        <v>0</v>
      </c>
      <c r="S314" s="134">
        <f>IF(ISBLANK(Governance_Clauses_by_Source!P314),0,$G314)</f>
        <v>0</v>
      </c>
      <c r="T314" s="134">
        <f>IF(ISBLANK(Governance_Clauses_by_Source!Q314),0,$G314)</f>
        <v>0</v>
      </c>
      <c r="U314" s="134">
        <f>IF(ISBLANK(Governance_Clauses_by_Source!R314),0,$G314)</f>
        <v>0</v>
      </c>
      <c r="V314" s="134">
        <f>IF(ISBLANK(Governance_Clauses_by_Source!S314),0,$G314)</f>
        <v>0</v>
      </c>
      <c r="W314" s="134">
        <f>IF(ISBLANK(Governance_Clauses_by_Source!T314),0,$G314)</f>
        <v>0</v>
      </c>
      <c r="X314" s="134">
        <f>IF(ISBLANK(Governance_Clauses_by_Source!U314),0,$G314)</f>
        <v>0</v>
      </c>
      <c r="Y314" s="134">
        <f>IF(ISBLANK(Governance_Clauses_by_Source!V314),0,$G314)</f>
        <v>0</v>
      </c>
      <c r="Z314" s="134">
        <f>IF(ISBLANK(Governance_Clauses_by_Source!W314),0,$G314)</f>
        <v>0</v>
      </c>
      <c r="AA314" s="134">
        <f>IF(ISBLANK(Governance_Clauses_by_Source!X314),0,$G314)</f>
        <v>0</v>
      </c>
      <c r="AB314" s="134">
        <f>IF(ISBLANK(Governance_Clauses_by_Source!Y314),0,$G314)</f>
        <v>0</v>
      </c>
      <c r="AC314" s="134">
        <f>IF(ISBLANK(Governance_Clauses_by_Source!Z314),0,$G314)</f>
        <v>0</v>
      </c>
      <c r="AD314" s="134">
        <f>IF(ISBLANK(Governance_Clauses_by_Source!AA314),0,$G314)</f>
        <v>0</v>
      </c>
      <c r="AE314" s="134">
        <f>IF(ISBLANK(Governance_Clauses_by_Source!AB314),0,$G314)</f>
        <v>0</v>
      </c>
      <c r="AF314" s="134">
        <f>IF(ISBLANK(Governance_Clauses_by_Source!AC314),0,$G314)</f>
        <v>0</v>
      </c>
      <c r="AG314" s="134">
        <f>IF(ISBLANK(Governance_Clauses_by_Source!AD314),0,$G314)</f>
        <v>0</v>
      </c>
      <c r="AH314" s="134">
        <f>IF(ISBLANK(Governance_Clauses_by_Source!AE314),0,$G314)</f>
        <v>0</v>
      </c>
      <c r="AI314" s="134">
        <f>IF(ISBLANK(Governance_Clauses_by_Source!AF314),0,$G314)</f>
        <v>0</v>
      </c>
      <c r="AJ314" s="134">
        <f>IF(ISBLANK(Governance_Clauses_by_Source!AG314),0,$G314)</f>
        <v>0</v>
      </c>
      <c r="AK314" s="134">
        <f>IF(ISBLANK(Governance_Clauses_by_Source!AH314),0,$G314)</f>
        <v>0</v>
      </c>
      <c r="AL314" s="134">
        <f>IF(ISBLANK(Governance_Clauses_by_Source!AI314),0,$G314)</f>
        <v>0</v>
      </c>
      <c r="AM314" s="134">
        <f>IF(ISBLANK(Governance_Clauses_by_Source!AJ314),0,$G314)</f>
        <v>0</v>
      </c>
      <c r="AN314" s="134">
        <f>IF(ISBLANK(Governance_Clauses_by_Source!AK314),0,$G314)</f>
        <v>0</v>
      </c>
      <c r="AO314" s="134">
        <f>IF(ISBLANK(Governance_Clauses_by_Source!AL314),0,$G314)</f>
        <v>0</v>
      </c>
      <c r="AP314" s="134">
        <f>IF(ISBLANK(Governance_Clauses_by_Source!AM314),0,$G314)</f>
        <v>0</v>
      </c>
      <c r="AQ314" s="134">
        <f>IF(ISBLANK(Governance_Clauses_by_Source!AN314),0,$G314)</f>
        <v>0</v>
      </c>
      <c r="AR314" s="134">
        <f>IF(ISBLANK(Governance_Clauses_by_Source!AO314),0,$G314)</f>
        <v>0</v>
      </c>
      <c r="AS314" s="134">
        <f>IF(ISBLANK(Governance_Clauses_by_Source!AP314),0,$G314)</f>
        <v>0</v>
      </c>
      <c r="AT314" s="134">
        <f>IF(ISBLANK(Governance_Clauses_by_Source!AQ314),0,$G314)</f>
        <v>0</v>
      </c>
      <c r="AU314" s="134">
        <f>IF(ISBLANK(Governance_Clauses_by_Source!AR314),0,$G314)</f>
        <v>0</v>
      </c>
      <c r="AV314" s="134">
        <f>IF(ISBLANK(Governance_Clauses_by_Source!AS314),0,$G314)</f>
        <v>0</v>
      </c>
      <c r="AW314" s="134">
        <f>IF(ISBLANK(Governance_Clauses_by_Source!AT314),0,$G314)</f>
        <v>0</v>
      </c>
      <c r="AX314" s="134">
        <f>IF(ISBLANK(Governance_Clauses_by_Source!AU314),0,$G314)</f>
        <v>0</v>
      </c>
      <c r="AY314" s="134">
        <f>IF(ISBLANK(Governance_Clauses_by_Source!AV314),0,$G314)</f>
        <v>0</v>
      </c>
      <c r="AZ314" s="134">
        <f>IF(ISBLANK(Governance_Clauses_by_Source!AW314),0,$G314)</f>
        <v>0</v>
      </c>
      <c r="BA314" s="134">
        <f>IF(ISBLANK(Governance_Clauses_by_Source!AX314),0,$G314)</f>
        <v>0</v>
      </c>
      <c r="BB314" s="134">
        <f>IF(ISBLANK(Governance_Clauses_by_Source!AY314),0,$G314)</f>
        <v>0</v>
      </c>
      <c r="BC314" s="134">
        <f>IF(ISBLANK(Governance_Clauses_by_Source!AZ314),0,$G314)</f>
        <v>0</v>
      </c>
      <c r="BD314" s="134">
        <f>IF(ISBLANK(Governance_Clauses_by_Source!BA314),0,$G314)</f>
        <v>0</v>
      </c>
      <c r="BE314" s="134">
        <f>IF(ISBLANK(Governance_Clauses_by_Source!BB314),0,$G314)</f>
        <v>0</v>
      </c>
      <c r="BF314" s="134">
        <f>IF(ISBLANK(Governance_Clauses_by_Source!BC314),0,$G314)</f>
        <v>0</v>
      </c>
      <c r="BG314" s="134">
        <f>IF(ISBLANK(Governance_Clauses_by_Source!BD314),0,$G314)</f>
        <v>0</v>
      </c>
      <c r="BH314" s="134">
        <f>IF(ISBLANK(Governance_Clauses_by_Source!BE314),0,$G314)</f>
        <v>0</v>
      </c>
      <c r="BI314" s="134">
        <f>IF(ISBLANK(Governance_Clauses_by_Source!BF314),0,$G314)</f>
        <v>0</v>
      </c>
      <c r="BJ314" s="134">
        <f>IF(ISBLANK(Governance_Clauses_by_Source!BG314),0,$G314)</f>
        <v>0</v>
      </c>
      <c r="BK314" s="134">
        <f>IF(ISBLANK(Governance_Clauses_by_Source!BH314),0,$G314)</f>
        <v>0</v>
      </c>
      <c r="BL314" s="134">
        <f>IF(ISBLANK(Governance_Clauses_by_Source!BI314),0,$G314)</f>
        <v>0</v>
      </c>
      <c r="BM314" s="134">
        <f>IF(ISBLANK(Governance_Clauses_by_Source!BJ314),0,$G314)</f>
        <v>0</v>
      </c>
      <c r="BN314" s="134">
        <f>IF(ISBLANK(Governance_Clauses_by_Source!BK314),0,$G314)</f>
        <v>0</v>
      </c>
      <c r="BO314" s="134">
        <f>IF(ISBLANK(Governance_Clauses_by_Source!BL314),0,$G314)</f>
        <v>0</v>
      </c>
      <c r="BP314" s="134">
        <f>IF(ISBLANK(Governance_Clauses_by_Source!BM314),0,$G314)</f>
        <v>0</v>
      </c>
      <c r="BQ314" s="134">
        <f>IF(ISBLANK(Governance_Clauses_by_Source!BN314),0,$G314)</f>
        <v>0</v>
      </c>
      <c r="BR314" s="134">
        <f>IF(ISBLANK(Governance_Clauses_by_Source!BO314),0,$G314)</f>
        <v>0</v>
      </c>
      <c r="BS314" s="134">
        <f>IF(ISBLANK(Governance_Clauses_by_Source!BP314),0,$G314)</f>
        <v>0</v>
      </c>
      <c r="BT314" s="134">
        <f>IF(ISBLANK(Governance_Clauses_by_Source!BQ314),0,$G314)</f>
        <v>0</v>
      </c>
      <c r="BU314" s="134">
        <f>IF(ISBLANK(Governance_Clauses_by_Source!BR314),0,$G314)</f>
        <v>0</v>
      </c>
      <c r="BV314" s="134">
        <f>IF(ISBLANK(Governance_Clauses_by_Source!BS314),0,$G314)</f>
        <v>0</v>
      </c>
      <c r="BW314" s="134">
        <f>IF(ISBLANK(Governance_Clauses_by_Source!BT314),0,$G314)</f>
        <v>0</v>
      </c>
      <c r="BX314" s="134">
        <f>IF(ISBLANK(Governance_Clauses_by_Source!BU314),0,$G314)</f>
        <v>0</v>
      </c>
      <c r="BY314" s="134">
        <f>IF(ISBLANK(Governance_Clauses_by_Source!BV314),0,$G314)</f>
        <v>0</v>
      </c>
      <c r="BZ314" s="134">
        <f>IF(ISBLANK(Governance_Clauses_by_Source!BW314),0,$G314)</f>
        <v>0</v>
      </c>
      <c r="CA314" s="134">
        <f>IF(ISBLANK(Governance_Clauses_by_Source!BX314),0,$G314)</f>
        <v>0</v>
      </c>
      <c r="CB314" s="134">
        <f>IF(ISBLANK(Governance_Clauses_by_Source!BY314),0,$G314)</f>
        <v>0</v>
      </c>
      <c r="CC314" s="134">
        <f>IF(ISBLANK(Governance_Clauses_by_Source!BZ314),0,$G314)</f>
        <v>0</v>
      </c>
      <c r="CD314" s="134">
        <f>IF(ISBLANK(Governance_Clauses_by_Source!CA314),0,$G314)</f>
        <v>0</v>
      </c>
      <c r="CE314" s="134">
        <f>IF(ISBLANK(Governance_Clauses_by_Source!CB314),0,$G314)</f>
        <v>0</v>
      </c>
      <c r="CF314" s="134">
        <f>IF(ISBLANK(Governance_Clauses_by_Source!CC314),0,$G314)</f>
        <v>0</v>
      </c>
      <c r="CG314" s="134">
        <f>IF(ISBLANK(Governance_Clauses_by_Source!CD314),0,$G314)</f>
        <v>0</v>
      </c>
      <c r="CH314" s="134">
        <f>IF(ISBLANK(Governance_Clauses_by_Source!CE314),0,$G314)</f>
        <v>0</v>
      </c>
      <c r="CI314" s="134">
        <f>IF(ISBLANK(Governance_Clauses_by_Source!CF314),0,$G314)</f>
        <v>0</v>
      </c>
      <c r="CJ314" s="134">
        <f>IF(ISBLANK(Governance_Clauses_by_Source!CG314),0,$G314)</f>
        <v>0</v>
      </c>
      <c r="CK314" s="134">
        <f>IF(ISBLANK(Governance_Clauses_by_Source!CH314),0,$G314)</f>
        <v>0</v>
      </c>
      <c r="CL314" s="134">
        <f>IF(ISBLANK(Governance_Clauses_by_Source!CI314),0,$G314)</f>
        <v>0</v>
      </c>
      <c r="CM314" s="134">
        <f>IF(ISBLANK(Governance_Clauses_by_Source!CJ314),0,$G314)</f>
        <v>0</v>
      </c>
      <c r="CN314" s="134">
        <f>IF(ISBLANK(Governance_Clauses_by_Source!CK314),0,$G314)</f>
        <v>0</v>
      </c>
      <c r="CO314" s="134">
        <f>IF(ISBLANK(Governance_Clauses_by_Source!CL314),0,$G314)</f>
        <v>0</v>
      </c>
      <c r="CP314" s="134">
        <f>IF(ISBLANK(Governance_Clauses_by_Source!CM314),0,$G314)</f>
        <v>0</v>
      </c>
      <c r="CQ314" s="151">
        <f>IF(ISBLANK(Governance_Clauses_by_Source!CN314),0,$G314)</f>
        <v>0</v>
      </c>
    </row>
    <row r="315" spans="1:95">
      <c r="A315" s="2"/>
      <c r="B315" s="2"/>
      <c r="C315" s="2"/>
      <c r="D315" s="2"/>
      <c r="E315" s="2">
        <f t="shared" si="34"/>
        <v>0</v>
      </c>
      <c r="F315" s="2"/>
      <c r="G315" s="2"/>
      <c r="H315" s="165" t="s">
        <v>367</v>
      </c>
      <c r="I315" s="120">
        <f>IF(ISBLANK(Governance_Clauses_by_Source!F315),0,$G315)</f>
        <v>0</v>
      </c>
      <c r="J315" s="134">
        <f>IF(ISBLANK(Governance_Clauses_by_Source!G315),0,$G315)</f>
        <v>0</v>
      </c>
      <c r="K315" s="134">
        <f>IF(ISBLANK(Governance_Clauses_by_Source!H315),0,$G315)</f>
        <v>0</v>
      </c>
      <c r="L315" s="134">
        <f>IF(ISBLANK(Governance_Clauses_by_Source!I315),0,$G315)</f>
        <v>0</v>
      </c>
      <c r="M315" s="134">
        <f>IF(ISBLANK(Governance_Clauses_by_Source!J315),0,$G315)</f>
        <v>0</v>
      </c>
      <c r="N315" s="134">
        <f>IF(ISBLANK(Governance_Clauses_by_Source!K315),0,$G315)</f>
        <v>0</v>
      </c>
      <c r="O315" s="134">
        <f>IF(ISBLANK(Governance_Clauses_by_Source!L315),0,$G315)</f>
        <v>0</v>
      </c>
      <c r="P315" s="134">
        <f>IF(ISBLANK(Governance_Clauses_by_Source!M315),0,$G315)</f>
        <v>0</v>
      </c>
      <c r="Q315" s="134">
        <f>IF(ISBLANK(Governance_Clauses_by_Source!N315),0,$G315)</f>
        <v>0</v>
      </c>
      <c r="R315" s="134">
        <f>IF(ISBLANK(Governance_Clauses_by_Source!O315),0,$G315)</f>
        <v>0</v>
      </c>
      <c r="S315" s="134">
        <f>IF(ISBLANK(Governance_Clauses_by_Source!P315),0,$G315)</f>
        <v>0</v>
      </c>
      <c r="T315" s="134">
        <f>IF(ISBLANK(Governance_Clauses_by_Source!Q315),0,$G315)</f>
        <v>0</v>
      </c>
      <c r="U315" s="134">
        <f>IF(ISBLANK(Governance_Clauses_by_Source!R315),0,$G315)</f>
        <v>0</v>
      </c>
      <c r="V315" s="134">
        <f>IF(ISBLANK(Governance_Clauses_by_Source!S315),0,$G315)</f>
        <v>0</v>
      </c>
      <c r="W315" s="134">
        <f>IF(ISBLANK(Governance_Clauses_by_Source!T315),0,$G315)</f>
        <v>0</v>
      </c>
      <c r="X315" s="134">
        <f>IF(ISBLANK(Governance_Clauses_by_Source!U315),0,$G315)</f>
        <v>0</v>
      </c>
      <c r="Y315" s="134">
        <f>IF(ISBLANK(Governance_Clauses_by_Source!V315),0,$G315)</f>
        <v>0</v>
      </c>
      <c r="Z315" s="134">
        <f>IF(ISBLANK(Governance_Clauses_by_Source!W315),0,$G315)</f>
        <v>0</v>
      </c>
      <c r="AA315" s="134">
        <f>IF(ISBLANK(Governance_Clauses_by_Source!X315),0,$G315)</f>
        <v>0</v>
      </c>
      <c r="AB315" s="134">
        <f>IF(ISBLANK(Governance_Clauses_by_Source!Y315),0,$G315)</f>
        <v>0</v>
      </c>
      <c r="AC315" s="134">
        <f>IF(ISBLANK(Governance_Clauses_by_Source!Z315),0,$G315)</f>
        <v>0</v>
      </c>
      <c r="AD315" s="134">
        <f>IF(ISBLANK(Governance_Clauses_by_Source!AA315),0,$G315)</f>
        <v>0</v>
      </c>
      <c r="AE315" s="134">
        <f>IF(ISBLANK(Governance_Clauses_by_Source!AB315),0,$G315)</f>
        <v>0</v>
      </c>
      <c r="AF315" s="134">
        <f>IF(ISBLANK(Governance_Clauses_by_Source!AC315),0,$G315)</f>
        <v>0</v>
      </c>
      <c r="AG315" s="134">
        <f>IF(ISBLANK(Governance_Clauses_by_Source!AD315),0,$G315)</f>
        <v>0</v>
      </c>
      <c r="AH315" s="134">
        <f>IF(ISBLANK(Governance_Clauses_by_Source!AE315),0,$G315)</f>
        <v>0</v>
      </c>
      <c r="AI315" s="134">
        <f>IF(ISBLANK(Governance_Clauses_by_Source!AF315),0,$G315)</f>
        <v>0</v>
      </c>
      <c r="AJ315" s="134">
        <f>IF(ISBLANK(Governance_Clauses_by_Source!AG315),0,$G315)</f>
        <v>0</v>
      </c>
      <c r="AK315" s="134">
        <f>IF(ISBLANK(Governance_Clauses_by_Source!AH315),0,$G315)</f>
        <v>0</v>
      </c>
      <c r="AL315" s="134">
        <f>IF(ISBLANK(Governance_Clauses_by_Source!AI315),0,$G315)</f>
        <v>0</v>
      </c>
      <c r="AM315" s="134">
        <f>IF(ISBLANK(Governance_Clauses_by_Source!AJ315),0,$G315)</f>
        <v>0</v>
      </c>
      <c r="AN315" s="134">
        <f>IF(ISBLANK(Governance_Clauses_by_Source!AK315),0,$G315)</f>
        <v>0</v>
      </c>
      <c r="AO315" s="134">
        <f>IF(ISBLANK(Governance_Clauses_by_Source!AL315),0,$G315)</f>
        <v>0</v>
      </c>
      <c r="AP315" s="134">
        <f>IF(ISBLANK(Governance_Clauses_by_Source!AM315),0,$G315)</f>
        <v>0</v>
      </c>
      <c r="AQ315" s="134">
        <f>IF(ISBLANK(Governance_Clauses_by_Source!AN315),0,$G315)</f>
        <v>0</v>
      </c>
      <c r="AR315" s="134">
        <f>IF(ISBLANK(Governance_Clauses_by_Source!AO315),0,$G315)</f>
        <v>0</v>
      </c>
      <c r="AS315" s="134">
        <f>IF(ISBLANK(Governance_Clauses_by_Source!AP315),0,$G315)</f>
        <v>0</v>
      </c>
      <c r="AT315" s="134">
        <f>IF(ISBLANK(Governance_Clauses_by_Source!AQ315),0,$G315)</f>
        <v>0</v>
      </c>
      <c r="AU315" s="134">
        <f>IF(ISBLANK(Governance_Clauses_by_Source!AR315),0,$G315)</f>
        <v>0</v>
      </c>
      <c r="AV315" s="134">
        <f>IF(ISBLANK(Governance_Clauses_by_Source!AS315),0,$G315)</f>
        <v>0</v>
      </c>
      <c r="AW315" s="134">
        <f>IF(ISBLANK(Governance_Clauses_by_Source!AT315),0,$G315)</f>
        <v>0</v>
      </c>
      <c r="AX315" s="134">
        <f>IF(ISBLANK(Governance_Clauses_by_Source!AU315),0,$G315)</f>
        <v>0</v>
      </c>
      <c r="AY315" s="134">
        <f>IF(ISBLANK(Governance_Clauses_by_Source!AV315),0,$G315)</f>
        <v>0</v>
      </c>
      <c r="AZ315" s="134">
        <f>IF(ISBLANK(Governance_Clauses_by_Source!AW315),0,$G315)</f>
        <v>0</v>
      </c>
      <c r="BA315" s="134">
        <f>IF(ISBLANK(Governance_Clauses_by_Source!AX315),0,$G315)</f>
        <v>0</v>
      </c>
      <c r="BB315" s="134">
        <f>IF(ISBLANK(Governance_Clauses_by_Source!AY315),0,$G315)</f>
        <v>0</v>
      </c>
      <c r="BC315" s="134">
        <f>IF(ISBLANK(Governance_Clauses_by_Source!AZ315),0,$G315)</f>
        <v>0</v>
      </c>
      <c r="BD315" s="134">
        <f>IF(ISBLANK(Governance_Clauses_by_Source!BA315),0,$G315)</f>
        <v>0</v>
      </c>
      <c r="BE315" s="134">
        <f>IF(ISBLANK(Governance_Clauses_by_Source!BB315),0,$G315)</f>
        <v>0</v>
      </c>
      <c r="BF315" s="134">
        <f>IF(ISBLANK(Governance_Clauses_by_Source!BC315),0,$G315)</f>
        <v>0</v>
      </c>
      <c r="BG315" s="134">
        <f>IF(ISBLANK(Governance_Clauses_by_Source!BD315),0,$G315)</f>
        <v>0</v>
      </c>
      <c r="BH315" s="134">
        <f>IF(ISBLANK(Governance_Clauses_by_Source!BE315),0,$G315)</f>
        <v>0</v>
      </c>
      <c r="BI315" s="134">
        <f>IF(ISBLANK(Governance_Clauses_by_Source!BF315),0,$G315)</f>
        <v>0</v>
      </c>
      <c r="BJ315" s="134">
        <f>IF(ISBLANK(Governance_Clauses_by_Source!BG315),0,$G315)</f>
        <v>0</v>
      </c>
      <c r="BK315" s="134">
        <f>IF(ISBLANK(Governance_Clauses_by_Source!BH315),0,$G315)</f>
        <v>0</v>
      </c>
      <c r="BL315" s="134">
        <f>IF(ISBLANK(Governance_Clauses_by_Source!BI315),0,$G315)</f>
        <v>0</v>
      </c>
      <c r="BM315" s="134">
        <f>IF(ISBLANK(Governance_Clauses_by_Source!BJ315),0,$G315)</f>
        <v>0</v>
      </c>
      <c r="BN315" s="134">
        <f>IF(ISBLANK(Governance_Clauses_by_Source!BK315),0,$G315)</f>
        <v>0</v>
      </c>
      <c r="BO315" s="134">
        <f>IF(ISBLANK(Governance_Clauses_by_Source!BL315),0,$G315)</f>
        <v>0</v>
      </c>
      <c r="BP315" s="134">
        <f>IF(ISBLANK(Governance_Clauses_by_Source!BM315),0,$G315)</f>
        <v>0</v>
      </c>
      <c r="BQ315" s="134">
        <f>IF(ISBLANK(Governance_Clauses_by_Source!BN315),0,$G315)</f>
        <v>0</v>
      </c>
      <c r="BR315" s="134">
        <f>IF(ISBLANK(Governance_Clauses_by_Source!BO315),0,$G315)</f>
        <v>0</v>
      </c>
      <c r="BS315" s="134">
        <f>IF(ISBLANK(Governance_Clauses_by_Source!BP315),0,$G315)</f>
        <v>0</v>
      </c>
      <c r="BT315" s="134">
        <f>IF(ISBLANK(Governance_Clauses_by_Source!BQ315),0,$G315)</f>
        <v>0</v>
      </c>
      <c r="BU315" s="134">
        <f>IF(ISBLANK(Governance_Clauses_by_Source!BR315),0,$G315)</f>
        <v>0</v>
      </c>
      <c r="BV315" s="134">
        <f>IF(ISBLANK(Governance_Clauses_by_Source!BS315),0,$G315)</f>
        <v>0</v>
      </c>
      <c r="BW315" s="134">
        <f>IF(ISBLANK(Governance_Clauses_by_Source!BT315),0,$G315)</f>
        <v>0</v>
      </c>
      <c r="BX315" s="134">
        <f>IF(ISBLANK(Governance_Clauses_by_Source!BU315),0,$G315)</f>
        <v>0</v>
      </c>
      <c r="BY315" s="134">
        <f>IF(ISBLANK(Governance_Clauses_by_Source!BV315),0,$G315)</f>
        <v>0</v>
      </c>
      <c r="BZ315" s="134">
        <f>IF(ISBLANK(Governance_Clauses_by_Source!BW315),0,$G315)</f>
        <v>0</v>
      </c>
      <c r="CA315" s="134">
        <f>IF(ISBLANK(Governance_Clauses_by_Source!BX315),0,$G315)</f>
        <v>0</v>
      </c>
      <c r="CB315" s="134">
        <f>IF(ISBLANK(Governance_Clauses_by_Source!BY315),0,$G315)</f>
        <v>0</v>
      </c>
      <c r="CC315" s="134">
        <f>IF(ISBLANK(Governance_Clauses_by_Source!BZ315),0,$G315)</f>
        <v>0</v>
      </c>
      <c r="CD315" s="134">
        <f>IF(ISBLANK(Governance_Clauses_by_Source!CA315),0,$G315)</f>
        <v>0</v>
      </c>
      <c r="CE315" s="134">
        <f>IF(ISBLANK(Governance_Clauses_by_Source!CB315),0,$G315)</f>
        <v>0</v>
      </c>
      <c r="CF315" s="134">
        <f>IF(ISBLANK(Governance_Clauses_by_Source!CC315),0,$G315)</f>
        <v>0</v>
      </c>
      <c r="CG315" s="134">
        <f>IF(ISBLANK(Governance_Clauses_by_Source!CD315),0,$G315)</f>
        <v>0</v>
      </c>
      <c r="CH315" s="134">
        <f>IF(ISBLANK(Governance_Clauses_by_Source!CE315),0,$G315)</f>
        <v>0</v>
      </c>
      <c r="CI315" s="134">
        <f>IF(ISBLANK(Governance_Clauses_by_Source!CF315),0,$G315)</f>
        <v>0</v>
      </c>
      <c r="CJ315" s="134">
        <f>IF(ISBLANK(Governance_Clauses_by_Source!CG315),0,$G315)</f>
        <v>0</v>
      </c>
      <c r="CK315" s="134">
        <f>IF(ISBLANK(Governance_Clauses_by_Source!CH315),0,$G315)</f>
        <v>0</v>
      </c>
      <c r="CL315" s="134">
        <f>IF(ISBLANK(Governance_Clauses_by_Source!CI315),0,$G315)</f>
        <v>0</v>
      </c>
      <c r="CM315" s="134">
        <f>IF(ISBLANK(Governance_Clauses_by_Source!CJ315),0,$G315)</f>
        <v>0</v>
      </c>
      <c r="CN315" s="134">
        <f>IF(ISBLANK(Governance_Clauses_by_Source!CK315),0,$G315)</f>
        <v>0</v>
      </c>
      <c r="CO315" s="134">
        <f>IF(ISBLANK(Governance_Clauses_by_Source!CL315),0,$G315)</f>
        <v>0</v>
      </c>
      <c r="CP315" s="134">
        <f>IF(ISBLANK(Governance_Clauses_by_Source!CM315),0,$G315)</f>
        <v>0</v>
      </c>
      <c r="CQ315" s="151">
        <f>IF(ISBLANK(Governance_Clauses_by_Source!CN315),0,$G315)</f>
        <v>0</v>
      </c>
    </row>
    <row r="316" spans="1:95">
      <c r="A316" s="2"/>
      <c r="B316" s="2"/>
      <c r="C316" s="2"/>
      <c r="D316" s="2"/>
      <c r="E316" s="2">
        <f t="shared" si="34"/>
        <v>0</v>
      </c>
      <c r="F316" s="2"/>
      <c r="G316" s="2"/>
      <c r="H316" s="165" t="s">
        <v>367</v>
      </c>
      <c r="I316" s="120">
        <f>IF(ISBLANK(Governance_Clauses_by_Source!F316),0,$G316)</f>
        <v>0</v>
      </c>
      <c r="J316" s="134">
        <f>IF(ISBLANK(Governance_Clauses_by_Source!G316),0,$G316)</f>
        <v>0</v>
      </c>
      <c r="K316" s="134">
        <f>IF(ISBLANK(Governance_Clauses_by_Source!H316),0,$G316)</f>
        <v>0</v>
      </c>
      <c r="L316" s="134">
        <f>IF(ISBLANK(Governance_Clauses_by_Source!I316),0,$G316)</f>
        <v>0</v>
      </c>
      <c r="M316" s="134">
        <f>IF(ISBLANK(Governance_Clauses_by_Source!J316),0,$G316)</f>
        <v>0</v>
      </c>
      <c r="N316" s="134">
        <f>IF(ISBLANK(Governance_Clauses_by_Source!K316),0,$G316)</f>
        <v>0</v>
      </c>
      <c r="O316" s="134">
        <f>IF(ISBLANK(Governance_Clauses_by_Source!L316),0,$G316)</f>
        <v>0</v>
      </c>
      <c r="P316" s="134">
        <f>IF(ISBLANK(Governance_Clauses_by_Source!M316),0,$G316)</f>
        <v>0</v>
      </c>
      <c r="Q316" s="134">
        <f>IF(ISBLANK(Governance_Clauses_by_Source!N316),0,$G316)</f>
        <v>0</v>
      </c>
      <c r="R316" s="134">
        <f>IF(ISBLANK(Governance_Clauses_by_Source!O316),0,$G316)</f>
        <v>0</v>
      </c>
      <c r="S316" s="134">
        <f>IF(ISBLANK(Governance_Clauses_by_Source!P316),0,$G316)</f>
        <v>0</v>
      </c>
      <c r="T316" s="134">
        <f>IF(ISBLANK(Governance_Clauses_by_Source!Q316),0,$G316)</f>
        <v>0</v>
      </c>
      <c r="U316" s="134">
        <f>IF(ISBLANK(Governance_Clauses_by_Source!R316),0,$G316)</f>
        <v>0</v>
      </c>
      <c r="V316" s="134">
        <f>IF(ISBLANK(Governance_Clauses_by_Source!S316),0,$G316)</f>
        <v>0</v>
      </c>
      <c r="W316" s="134">
        <f>IF(ISBLANK(Governance_Clauses_by_Source!T316),0,$G316)</f>
        <v>0</v>
      </c>
      <c r="X316" s="134">
        <f>IF(ISBLANK(Governance_Clauses_by_Source!U316),0,$G316)</f>
        <v>0</v>
      </c>
      <c r="Y316" s="134">
        <f>IF(ISBLANK(Governance_Clauses_by_Source!V316),0,$G316)</f>
        <v>0</v>
      </c>
      <c r="Z316" s="134">
        <f>IF(ISBLANK(Governance_Clauses_by_Source!W316),0,$G316)</f>
        <v>0</v>
      </c>
      <c r="AA316" s="134">
        <f>IF(ISBLANK(Governance_Clauses_by_Source!X316),0,$G316)</f>
        <v>0</v>
      </c>
      <c r="AB316" s="134">
        <f>IF(ISBLANK(Governance_Clauses_by_Source!Y316),0,$G316)</f>
        <v>0</v>
      </c>
      <c r="AC316" s="134">
        <f>IF(ISBLANK(Governance_Clauses_by_Source!Z316),0,$G316)</f>
        <v>0</v>
      </c>
      <c r="AD316" s="134">
        <f>IF(ISBLANK(Governance_Clauses_by_Source!AA316),0,$G316)</f>
        <v>0</v>
      </c>
      <c r="AE316" s="134">
        <f>IF(ISBLANK(Governance_Clauses_by_Source!AB316),0,$G316)</f>
        <v>0</v>
      </c>
      <c r="AF316" s="134">
        <f>IF(ISBLANK(Governance_Clauses_by_Source!AC316),0,$G316)</f>
        <v>0</v>
      </c>
      <c r="AG316" s="134">
        <f>IF(ISBLANK(Governance_Clauses_by_Source!AD316),0,$G316)</f>
        <v>0</v>
      </c>
      <c r="AH316" s="134">
        <f>IF(ISBLANK(Governance_Clauses_by_Source!AE316),0,$G316)</f>
        <v>0</v>
      </c>
      <c r="AI316" s="134">
        <f>IF(ISBLANK(Governance_Clauses_by_Source!AF316),0,$G316)</f>
        <v>0</v>
      </c>
      <c r="AJ316" s="134">
        <f>IF(ISBLANK(Governance_Clauses_by_Source!AG316),0,$G316)</f>
        <v>0</v>
      </c>
      <c r="AK316" s="134">
        <f>IF(ISBLANK(Governance_Clauses_by_Source!AH316),0,$G316)</f>
        <v>0</v>
      </c>
      <c r="AL316" s="134">
        <f>IF(ISBLANK(Governance_Clauses_by_Source!AI316),0,$G316)</f>
        <v>0</v>
      </c>
      <c r="AM316" s="134">
        <f>IF(ISBLANK(Governance_Clauses_by_Source!AJ316),0,$G316)</f>
        <v>0</v>
      </c>
      <c r="AN316" s="134">
        <f>IF(ISBLANK(Governance_Clauses_by_Source!AK316),0,$G316)</f>
        <v>0</v>
      </c>
      <c r="AO316" s="134">
        <f>IF(ISBLANK(Governance_Clauses_by_Source!AL316),0,$G316)</f>
        <v>0</v>
      </c>
      <c r="AP316" s="134">
        <f>IF(ISBLANK(Governance_Clauses_by_Source!AM316),0,$G316)</f>
        <v>0</v>
      </c>
      <c r="AQ316" s="134">
        <f>IF(ISBLANK(Governance_Clauses_by_Source!AN316),0,$G316)</f>
        <v>0</v>
      </c>
      <c r="AR316" s="134">
        <f>IF(ISBLANK(Governance_Clauses_by_Source!AO316),0,$G316)</f>
        <v>0</v>
      </c>
      <c r="AS316" s="134">
        <f>IF(ISBLANK(Governance_Clauses_by_Source!AP316),0,$G316)</f>
        <v>0</v>
      </c>
      <c r="AT316" s="134">
        <f>IF(ISBLANK(Governance_Clauses_by_Source!AQ316),0,$G316)</f>
        <v>0</v>
      </c>
      <c r="AU316" s="134">
        <f>IF(ISBLANK(Governance_Clauses_by_Source!AR316),0,$G316)</f>
        <v>0</v>
      </c>
      <c r="AV316" s="134">
        <f>IF(ISBLANK(Governance_Clauses_by_Source!AS316),0,$G316)</f>
        <v>0</v>
      </c>
      <c r="AW316" s="134">
        <f>IF(ISBLANK(Governance_Clauses_by_Source!AT316),0,$G316)</f>
        <v>0</v>
      </c>
      <c r="AX316" s="134">
        <f>IF(ISBLANK(Governance_Clauses_by_Source!AU316),0,$G316)</f>
        <v>0</v>
      </c>
      <c r="AY316" s="134">
        <f>IF(ISBLANK(Governance_Clauses_by_Source!AV316),0,$G316)</f>
        <v>0</v>
      </c>
      <c r="AZ316" s="134">
        <f>IF(ISBLANK(Governance_Clauses_by_Source!AW316),0,$G316)</f>
        <v>0</v>
      </c>
      <c r="BA316" s="134">
        <f>IF(ISBLANK(Governance_Clauses_by_Source!AX316),0,$G316)</f>
        <v>0</v>
      </c>
      <c r="BB316" s="134">
        <f>IF(ISBLANK(Governance_Clauses_by_Source!AY316),0,$G316)</f>
        <v>0</v>
      </c>
      <c r="BC316" s="134">
        <f>IF(ISBLANK(Governance_Clauses_by_Source!AZ316),0,$G316)</f>
        <v>0</v>
      </c>
      <c r="BD316" s="134">
        <f>IF(ISBLANK(Governance_Clauses_by_Source!BA316),0,$G316)</f>
        <v>0</v>
      </c>
      <c r="BE316" s="134">
        <f>IF(ISBLANK(Governance_Clauses_by_Source!BB316),0,$G316)</f>
        <v>0</v>
      </c>
      <c r="BF316" s="134">
        <f>IF(ISBLANK(Governance_Clauses_by_Source!BC316),0,$G316)</f>
        <v>0</v>
      </c>
      <c r="BG316" s="134">
        <f>IF(ISBLANK(Governance_Clauses_by_Source!BD316),0,$G316)</f>
        <v>0</v>
      </c>
      <c r="BH316" s="134">
        <f>IF(ISBLANK(Governance_Clauses_by_Source!BE316),0,$G316)</f>
        <v>0</v>
      </c>
      <c r="BI316" s="134">
        <f>IF(ISBLANK(Governance_Clauses_by_Source!BF316),0,$G316)</f>
        <v>0</v>
      </c>
      <c r="BJ316" s="134">
        <f>IF(ISBLANK(Governance_Clauses_by_Source!BG316),0,$G316)</f>
        <v>0</v>
      </c>
      <c r="BK316" s="134">
        <f>IF(ISBLANK(Governance_Clauses_by_Source!BH316),0,$G316)</f>
        <v>0</v>
      </c>
      <c r="BL316" s="134">
        <f>IF(ISBLANK(Governance_Clauses_by_Source!BI316),0,$G316)</f>
        <v>0</v>
      </c>
      <c r="BM316" s="134">
        <f>IF(ISBLANK(Governance_Clauses_by_Source!BJ316),0,$G316)</f>
        <v>0</v>
      </c>
      <c r="BN316" s="134">
        <f>IF(ISBLANK(Governance_Clauses_by_Source!BK316),0,$G316)</f>
        <v>0</v>
      </c>
      <c r="BO316" s="134">
        <f>IF(ISBLANK(Governance_Clauses_by_Source!BL316),0,$G316)</f>
        <v>0</v>
      </c>
      <c r="BP316" s="134">
        <f>IF(ISBLANK(Governance_Clauses_by_Source!BM316),0,$G316)</f>
        <v>0</v>
      </c>
      <c r="BQ316" s="134">
        <f>IF(ISBLANK(Governance_Clauses_by_Source!BN316),0,$G316)</f>
        <v>0</v>
      </c>
      <c r="BR316" s="134">
        <f>IF(ISBLANK(Governance_Clauses_by_Source!BO316),0,$G316)</f>
        <v>0</v>
      </c>
      <c r="BS316" s="134">
        <f>IF(ISBLANK(Governance_Clauses_by_Source!BP316),0,$G316)</f>
        <v>0</v>
      </c>
      <c r="BT316" s="134">
        <f>IF(ISBLANK(Governance_Clauses_by_Source!BQ316),0,$G316)</f>
        <v>0</v>
      </c>
      <c r="BU316" s="134">
        <f>IF(ISBLANK(Governance_Clauses_by_Source!BR316),0,$G316)</f>
        <v>0</v>
      </c>
      <c r="BV316" s="134">
        <f>IF(ISBLANK(Governance_Clauses_by_Source!BS316),0,$G316)</f>
        <v>0</v>
      </c>
      <c r="BW316" s="134">
        <f>IF(ISBLANK(Governance_Clauses_by_Source!BT316),0,$G316)</f>
        <v>0</v>
      </c>
      <c r="BX316" s="134">
        <f>IF(ISBLANK(Governance_Clauses_by_Source!BU316),0,$G316)</f>
        <v>0</v>
      </c>
      <c r="BY316" s="134">
        <f>IF(ISBLANK(Governance_Clauses_by_Source!BV316),0,$G316)</f>
        <v>0</v>
      </c>
      <c r="BZ316" s="134">
        <f>IF(ISBLANK(Governance_Clauses_by_Source!BW316),0,$G316)</f>
        <v>0</v>
      </c>
      <c r="CA316" s="134">
        <f>IF(ISBLANK(Governance_Clauses_by_Source!BX316),0,$G316)</f>
        <v>0</v>
      </c>
      <c r="CB316" s="134">
        <f>IF(ISBLANK(Governance_Clauses_by_Source!BY316),0,$G316)</f>
        <v>0</v>
      </c>
      <c r="CC316" s="134">
        <f>IF(ISBLANK(Governance_Clauses_by_Source!BZ316),0,$G316)</f>
        <v>0</v>
      </c>
      <c r="CD316" s="134">
        <f>IF(ISBLANK(Governance_Clauses_by_Source!CA316),0,$G316)</f>
        <v>0</v>
      </c>
      <c r="CE316" s="134">
        <f>IF(ISBLANK(Governance_Clauses_by_Source!CB316),0,$G316)</f>
        <v>0</v>
      </c>
      <c r="CF316" s="134">
        <f>IF(ISBLANK(Governance_Clauses_by_Source!CC316),0,$G316)</f>
        <v>0</v>
      </c>
      <c r="CG316" s="134">
        <f>IF(ISBLANK(Governance_Clauses_by_Source!CD316),0,$G316)</f>
        <v>0</v>
      </c>
      <c r="CH316" s="134">
        <f>IF(ISBLANK(Governance_Clauses_by_Source!CE316),0,$G316)</f>
        <v>0</v>
      </c>
      <c r="CI316" s="134">
        <f>IF(ISBLANK(Governance_Clauses_by_Source!CF316),0,$G316)</f>
        <v>0</v>
      </c>
      <c r="CJ316" s="134">
        <f>IF(ISBLANK(Governance_Clauses_by_Source!CG316),0,$G316)</f>
        <v>0</v>
      </c>
      <c r="CK316" s="134">
        <f>IF(ISBLANK(Governance_Clauses_by_Source!CH316),0,$G316)</f>
        <v>0</v>
      </c>
      <c r="CL316" s="134">
        <f>IF(ISBLANK(Governance_Clauses_by_Source!CI316),0,$G316)</f>
        <v>0</v>
      </c>
      <c r="CM316" s="134">
        <f>IF(ISBLANK(Governance_Clauses_by_Source!CJ316),0,$G316)</f>
        <v>0</v>
      </c>
      <c r="CN316" s="134">
        <f>IF(ISBLANK(Governance_Clauses_by_Source!CK316),0,$G316)</f>
        <v>0</v>
      </c>
      <c r="CO316" s="134">
        <f>IF(ISBLANK(Governance_Clauses_by_Source!CL316),0,$G316)</f>
        <v>0</v>
      </c>
      <c r="CP316" s="134">
        <f>IF(ISBLANK(Governance_Clauses_by_Source!CM316),0,$G316)</f>
        <v>0</v>
      </c>
      <c r="CQ316" s="151">
        <f>IF(ISBLANK(Governance_Clauses_by_Source!CN316),0,$G316)</f>
        <v>0</v>
      </c>
    </row>
    <row r="317" spans="1:95">
      <c r="A317" s="2"/>
      <c r="B317" s="2"/>
      <c r="C317" s="2"/>
      <c r="D317" s="2"/>
      <c r="E317" s="2">
        <f t="shared" si="34"/>
        <v>0</v>
      </c>
      <c r="F317" s="2"/>
      <c r="G317" s="2"/>
      <c r="H317" s="165" t="s">
        <v>367</v>
      </c>
      <c r="I317" s="120">
        <f>IF(ISBLANK(Governance_Clauses_by_Source!F317),0,$G317)</f>
        <v>0</v>
      </c>
      <c r="J317" s="134">
        <f>IF(ISBLANK(Governance_Clauses_by_Source!G317),0,$G317)</f>
        <v>0</v>
      </c>
      <c r="K317" s="134">
        <f>IF(ISBLANK(Governance_Clauses_by_Source!H317),0,$G317)</f>
        <v>0</v>
      </c>
      <c r="L317" s="134">
        <f>IF(ISBLANK(Governance_Clauses_by_Source!I317),0,$G317)</f>
        <v>0</v>
      </c>
      <c r="M317" s="134">
        <f>IF(ISBLANK(Governance_Clauses_by_Source!J317),0,$G317)</f>
        <v>0</v>
      </c>
      <c r="N317" s="134">
        <f>IF(ISBLANK(Governance_Clauses_by_Source!K317),0,$G317)</f>
        <v>0</v>
      </c>
      <c r="O317" s="134">
        <f>IF(ISBLANK(Governance_Clauses_by_Source!L317),0,$G317)</f>
        <v>0</v>
      </c>
      <c r="P317" s="134">
        <f>IF(ISBLANK(Governance_Clauses_by_Source!M317),0,$G317)</f>
        <v>0</v>
      </c>
      <c r="Q317" s="134">
        <f>IF(ISBLANK(Governance_Clauses_by_Source!N317),0,$G317)</f>
        <v>0</v>
      </c>
      <c r="R317" s="134">
        <f>IF(ISBLANK(Governance_Clauses_by_Source!O317),0,$G317)</f>
        <v>0</v>
      </c>
      <c r="S317" s="134">
        <f>IF(ISBLANK(Governance_Clauses_by_Source!P317),0,$G317)</f>
        <v>0</v>
      </c>
      <c r="T317" s="134">
        <f>IF(ISBLANK(Governance_Clauses_by_Source!Q317),0,$G317)</f>
        <v>0</v>
      </c>
      <c r="U317" s="134">
        <f>IF(ISBLANK(Governance_Clauses_by_Source!R317),0,$G317)</f>
        <v>0</v>
      </c>
      <c r="V317" s="134">
        <f>IF(ISBLANK(Governance_Clauses_by_Source!S317),0,$G317)</f>
        <v>0</v>
      </c>
      <c r="W317" s="134">
        <f>IF(ISBLANK(Governance_Clauses_by_Source!T317),0,$G317)</f>
        <v>0</v>
      </c>
      <c r="X317" s="134">
        <f>IF(ISBLANK(Governance_Clauses_by_Source!U317),0,$G317)</f>
        <v>0</v>
      </c>
      <c r="Y317" s="134">
        <f>IF(ISBLANK(Governance_Clauses_by_Source!V317),0,$G317)</f>
        <v>0</v>
      </c>
      <c r="Z317" s="134">
        <f>IF(ISBLANK(Governance_Clauses_by_Source!W317),0,$G317)</f>
        <v>0</v>
      </c>
      <c r="AA317" s="134">
        <f>IF(ISBLANK(Governance_Clauses_by_Source!X317),0,$G317)</f>
        <v>0</v>
      </c>
      <c r="AB317" s="134">
        <f>IF(ISBLANK(Governance_Clauses_by_Source!Y317),0,$G317)</f>
        <v>0</v>
      </c>
      <c r="AC317" s="134">
        <f>IF(ISBLANK(Governance_Clauses_by_Source!Z317),0,$G317)</f>
        <v>0</v>
      </c>
      <c r="AD317" s="134">
        <f>IF(ISBLANK(Governance_Clauses_by_Source!AA317),0,$G317)</f>
        <v>0</v>
      </c>
      <c r="AE317" s="134">
        <f>IF(ISBLANK(Governance_Clauses_by_Source!AB317),0,$G317)</f>
        <v>0</v>
      </c>
      <c r="AF317" s="134">
        <f>IF(ISBLANK(Governance_Clauses_by_Source!AC317),0,$G317)</f>
        <v>0</v>
      </c>
      <c r="AG317" s="134">
        <f>IF(ISBLANK(Governance_Clauses_by_Source!AD317),0,$G317)</f>
        <v>0</v>
      </c>
      <c r="AH317" s="134">
        <f>IF(ISBLANK(Governance_Clauses_by_Source!AE317),0,$G317)</f>
        <v>0</v>
      </c>
      <c r="AI317" s="134">
        <f>IF(ISBLANK(Governance_Clauses_by_Source!AF317),0,$G317)</f>
        <v>0</v>
      </c>
      <c r="AJ317" s="134">
        <f>IF(ISBLANK(Governance_Clauses_by_Source!AG317),0,$G317)</f>
        <v>0</v>
      </c>
      <c r="AK317" s="134">
        <f>IF(ISBLANK(Governance_Clauses_by_Source!AH317),0,$G317)</f>
        <v>0</v>
      </c>
      <c r="AL317" s="134">
        <f>IF(ISBLANK(Governance_Clauses_by_Source!AI317),0,$G317)</f>
        <v>0</v>
      </c>
      <c r="AM317" s="134">
        <f>IF(ISBLANK(Governance_Clauses_by_Source!AJ317),0,$G317)</f>
        <v>0</v>
      </c>
      <c r="AN317" s="134">
        <f>IF(ISBLANK(Governance_Clauses_by_Source!AK317),0,$G317)</f>
        <v>0</v>
      </c>
      <c r="AO317" s="134">
        <f>IF(ISBLANK(Governance_Clauses_by_Source!AL317),0,$G317)</f>
        <v>0</v>
      </c>
      <c r="AP317" s="134">
        <f>IF(ISBLANK(Governance_Clauses_by_Source!AM317),0,$G317)</f>
        <v>0</v>
      </c>
      <c r="AQ317" s="134">
        <f>IF(ISBLANK(Governance_Clauses_by_Source!AN317),0,$G317)</f>
        <v>0</v>
      </c>
      <c r="AR317" s="134">
        <f>IF(ISBLANK(Governance_Clauses_by_Source!AO317),0,$G317)</f>
        <v>0</v>
      </c>
      <c r="AS317" s="134">
        <f>IF(ISBLANK(Governance_Clauses_by_Source!AP317),0,$G317)</f>
        <v>0</v>
      </c>
      <c r="AT317" s="134">
        <f>IF(ISBLANK(Governance_Clauses_by_Source!AQ317),0,$G317)</f>
        <v>0</v>
      </c>
      <c r="AU317" s="134">
        <f>IF(ISBLANK(Governance_Clauses_by_Source!AR317),0,$G317)</f>
        <v>0</v>
      </c>
      <c r="AV317" s="134">
        <f>IF(ISBLANK(Governance_Clauses_by_Source!AS317),0,$G317)</f>
        <v>0</v>
      </c>
      <c r="AW317" s="134">
        <f>IF(ISBLANK(Governance_Clauses_by_Source!AT317),0,$G317)</f>
        <v>0</v>
      </c>
      <c r="AX317" s="134">
        <f>IF(ISBLANK(Governance_Clauses_by_Source!AU317),0,$G317)</f>
        <v>0</v>
      </c>
      <c r="AY317" s="134">
        <f>IF(ISBLANK(Governance_Clauses_by_Source!AV317),0,$G317)</f>
        <v>0</v>
      </c>
      <c r="AZ317" s="134">
        <f>IF(ISBLANK(Governance_Clauses_by_Source!AW317),0,$G317)</f>
        <v>0</v>
      </c>
      <c r="BA317" s="134">
        <f>IF(ISBLANK(Governance_Clauses_by_Source!AX317),0,$G317)</f>
        <v>0</v>
      </c>
      <c r="BB317" s="134">
        <f>IF(ISBLANK(Governance_Clauses_by_Source!AY317),0,$G317)</f>
        <v>0</v>
      </c>
      <c r="BC317" s="134">
        <f>IF(ISBLANK(Governance_Clauses_by_Source!AZ317),0,$G317)</f>
        <v>0</v>
      </c>
      <c r="BD317" s="134">
        <f>IF(ISBLANK(Governance_Clauses_by_Source!BA317),0,$G317)</f>
        <v>0</v>
      </c>
      <c r="BE317" s="134">
        <f>IF(ISBLANK(Governance_Clauses_by_Source!BB317),0,$G317)</f>
        <v>0</v>
      </c>
      <c r="BF317" s="134">
        <f>IF(ISBLANK(Governance_Clauses_by_Source!BC317),0,$G317)</f>
        <v>0</v>
      </c>
      <c r="BG317" s="134">
        <f>IF(ISBLANK(Governance_Clauses_by_Source!BD317),0,$G317)</f>
        <v>0</v>
      </c>
      <c r="BH317" s="134">
        <f>IF(ISBLANK(Governance_Clauses_by_Source!BE317),0,$G317)</f>
        <v>0</v>
      </c>
      <c r="BI317" s="134">
        <f>IF(ISBLANK(Governance_Clauses_by_Source!BF317),0,$G317)</f>
        <v>0</v>
      </c>
      <c r="BJ317" s="134">
        <f>IF(ISBLANK(Governance_Clauses_by_Source!BG317),0,$G317)</f>
        <v>0</v>
      </c>
      <c r="BK317" s="134">
        <f>IF(ISBLANK(Governance_Clauses_by_Source!BH317),0,$G317)</f>
        <v>0</v>
      </c>
      <c r="BL317" s="134">
        <f>IF(ISBLANK(Governance_Clauses_by_Source!BI317),0,$G317)</f>
        <v>0</v>
      </c>
      <c r="BM317" s="134">
        <f>IF(ISBLANK(Governance_Clauses_by_Source!BJ317),0,$G317)</f>
        <v>0</v>
      </c>
      <c r="BN317" s="134">
        <f>IF(ISBLANK(Governance_Clauses_by_Source!BK317),0,$G317)</f>
        <v>0</v>
      </c>
      <c r="BO317" s="134">
        <f>IF(ISBLANK(Governance_Clauses_by_Source!BL317),0,$G317)</f>
        <v>0</v>
      </c>
      <c r="BP317" s="134">
        <f>IF(ISBLANK(Governance_Clauses_by_Source!BM317),0,$G317)</f>
        <v>0</v>
      </c>
      <c r="BQ317" s="134">
        <f>IF(ISBLANK(Governance_Clauses_by_Source!BN317),0,$G317)</f>
        <v>0</v>
      </c>
      <c r="BR317" s="134">
        <f>IF(ISBLANK(Governance_Clauses_by_Source!BO317),0,$G317)</f>
        <v>0</v>
      </c>
      <c r="BS317" s="134">
        <f>IF(ISBLANK(Governance_Clauses_by_Source!BP317),0,$G317)</f>
        <v>0</v>
      </c>
      <c r="BT317" s="134">
        <f>IF(ISBLANK(Governance_Clauses_by_Source!BQ317),0,$G317)</f>
        <v>0</v>
      </c>
      <c r="BU317" s="134">
        <f>IF(ISBLANK(Governance_Clauses_by_Source!BR317),0,$G317)</f>
        <v>0</v>
      </c>
      <c r="BV317" s="134">
        <f>IF(ISBLANK(Governance_Clauses_by_Source!BS317),0,$G317)</f>
        <v>0</v>
      </c>
      <c r="BW317" s="134">
        <f>IF(ISBLANK(Governance_Clauses_by_Source!BT317),0,$G317)</f>
        <v>0</v>
      </c>
      <c r="BX317" s="134">
        <f>IF(ISBLANK(Governance_Clauses_by_Source!BU317),0,$G317)</f>
        <v>0</v>
      </c>
      <c r="BY317" s="134">
        <f>IF(ISBLANK(Governance_Clauses_by_Source!BV317),0,$G317)</f>
        <v>0</v>
      </c>
      <c r="BZ317" s="134">
        <f>IF(ISBLANK(Governance_Clauses_by_Source!BW317),0,$G317)</f>
        <v>0</v>
      </c>
      <c r="CA317" s="134">
        <f>IF(ISBLANK(Governance_Clauses_by_Source!BX317),0,$G317)</f>
        <v>0</v>
      </c>
      <c r="CB317" s="134">
        <f>IF(ISBLANK(Governance_Clauses_by_Source!BY317),0,$G317)</f>
        <v>0</v>
      </c>
      <c r="CC317" s="134">
        <f>IF(ISBLANK(Governance_Clauses_by_Source!BZ317),0,$G317)</f>
        <v>0</v>
      </c>
      <c r="CD317" s="134">
        <f>IF(ISBLANK(Governance_Clauses_by_Source!CA317),0,$G317)</f>
        <v>0</v>
      </c>
      <c r="CE317" s="134">
        <f>IF(ISBLANK(Governance_Clauses_by_Source!CB317),0,$G317)</f>
        <v>0</v>
      </c>
      <c r="CF317" s="134">
        <f>IF(ISBLANK(Governance_Clauses_by_Source!CC317),0,$G317)</f>
        <v>0</v>
      </c>
      <c r="CG317" s="134">
        <f>IF(ISBLANK(Governance_Clauses_by_Source!CD317),0,$G317)</f>
        <v>0</v>
      </c>
      <c r="CH317" s="134">
        <f>IF(ISBLANK(Governance_Clauses_by_Source!CE317),0,$G317)</f>
        <v>0</v>
      </c>
      <c r="CI317" s="134">
        <f>IF(ISBLANK(Governance_Clauses_by_Source!CF317),0,$G317)</f>
        <v>0</v>
      </c>
      <c r="CJ317" s="134">
        <f>IF(ISBLANK(Governance_Clauses_by_Source!CG317),0,$G317)</f>
        <v>0</v>
      </c>
      <c r="CK317" s="134">
        <f>IF(ISBLANK(Governance_Clauses_by_Source!CH317),0,$G317)</f>
        <v>0</v>
      </c>
      <c r="CL317" s="134">
        <f>IF(ISBLANK(Governance_Clauses_by_Source!CI317),0,$G317)</f>
        <v>0</v>
      </c>
      <c r="CM317" s="134">
        <f>IF(ISBLANK(Governance_Clauses_by_Source!CJ317),0,$G317)</f>
        <v>0</v>
      </c>
      <c r="CN317" s="134">
        <f>IF(ISBLANK(Governance_Clauses_by_Source!CK317),0,$G317)</f>
        <v>0</v>
      </c>
      <c r="CO317" s="134">
        <f>IF(ISBLANK(Governance_Clauses_by_Source!CL317),0,$G317)</f>
        <v>0</v>
      </c>
      <c r="CP317" s="134">
        <f>IF(ISBLANK(Governance_Clauses_by_Source!CM317),0,$G317)</f>
        <v>0</v>
      </c>
      <c r="CQ317" s="151">
        <f>IF(ISBLANK(Governance_Clauses_by_Source!CN317),0,$G317)</f>
        <v>0</v>
      </c>
    </row>
    <row r="318" spans="1:95">
      <c r="A318" s="2"/>
      <c r="B318" s="2"/>
      <c r="C318" s="2"/>
      <c r="D318" s="2"/>
      <c r="E318" s="2">
        <f t="shared" si="34"/>
        <v>0</v>
      </c>
      <c r="F318" s="2"/>
      <c r="G318" s="2"/>
      <c r="H318" s="165" t="s">
        <v>367</v>
      </c>
      <c r="I318" s="120">
        <f>IF(ISBLANK(Governance_Clauses_by_Source!F318),0,$G318)</f>
        <v>0</v>
      </c>
      <c r="J318" s="134">
        <f>IF(ISBLANK(Governance_Clauses_by_Source!G318),0,$G318)</f>
        <v>0</v>
      </c>
      <c r="K318" s="134">
        <f>IF(ISBLANK(Governance_Clauses_by_Source!H318),0,$G318)</f>
        <v>0</v>
      </c>
      <c r="L318" s="134">
        <f>IF(ISBLANK(Governance_Clauses_by_Source!I318),0,$G318)</f>
        <v>0</v>
      </c>
      <c r="M318" s="134">
        <f>IF(ISBLANK(Governance_Clauses_by_Source!J318),0,$G318)</f>
        <v>0</v>
      </c>
      <c r="N318" s="134">
        <f>IF(ISBLANK(Governance_Clauses_by_Source!K318),0,$G318)</f>
        <v>0</v>
      </c>
      <c r="O318" s="134">
        <f>IF(ISBLANK(Governance_Clauses_by_Source!L318),0,$G318)</f>
        <v>0</v>
      </c>
      <c r="P318" s="134">
        <f>IF(ISBLANK(Governance_Clauses_by_Source!M318),0,$G318)</f>
        <v>0</v>
      </c>
      <c r="Q318" s="134">
        <f>IF(ISBLANK(Governance_Clauses_by_Source!N318),0,$G318)</f>
        <v>0</v>
      </c>
      <c r="R318" s="134">
        <f>IF(ISBLANK(Governance_Clauses_by_Source!O318),0,$G318)</f>
        <v>0</v>
      </c>
      <c r="S318" s="134">
        <f>IF(ISBLANK(Governance_Clauses_by_Source!P318),0,$G318)</f>
        <v>0</v>
      </c>
      <c r="T318" s="134">
        <f>IF(ISBLANK(Governance_Clauses_by_Source!Q318),0,$G318)</f>
        <v>0</v>
      </c>
      <c r="U318" s="134">
        <f>IF(ISBLANK(Governance_Clauses_by_Source!R318),0,$G318)</f>
        <v>0</v>
      </c>
      <c r="V318" s="134">
        <f>IF(ISBLANK(Governance_Clauses_by_Source!S318),0,$G318)</f>
        <v>0</v>
      </c>
      <c r="W318" s="134">
        <f>IF(ISBLANK(Governance_Clauses_by_Source!T318),0,$G318)</f>
        <v>0</v>
      </c>
      <c r="X318" s="134">
        <f>IF(ISBLANK(Governance_Clauses_by_Source!U318),0,$G318)</f>
        <v>0</v>
      </c>
      <c r="Y318" s="134">
        <f>IF(ISBLANK(Governance_Clauses_by_Source!V318),0,$G318)</f>
        <v>0</v>
      </c>
      <c r="Z318" s="134">
        <f>IF(ISBLANK(Governance_Clauses_by_Source!W318),0,$G318)</f>
        <v>0</v>
      </c>
      <c r="AA318" s="134">
        <f>IF(ISBLANK(Governance_Clauses_by_Source!X318),0,$G318)</f>
        <v>0</v>
      </c>
      <c r="AB318" s="134">
        <f>IF(ISBLANK(Governance_Clauses_by_Source!Y318),0,$G318)</f>
        <v>0</v>
      </c>
      <c r="AC318" s="134">
        <f>IF(ISBLANK(Governance_Clauses_by_Source!Z318),0,$G318)</f>
        <v>0</v>
      </c>
      <c r="AD318" s="134">
        <f>IF(ISBLANK(Governance_Clauses_by_Source!AA318),0,$G318)</f>
        <v>0</v>
      </c>
      <c r="AE318" s="134">
        <f>IF(ISBLANK(Governance_Clauses_by_Source!AB318),0,$G318)</f>
        <v>0</v>
      </c>
      <c r="AF318" s="134">
        <f>IF(ISBLANK(Governance_Clauses_by_Source!AC318),0,$G318)</f>
        <v>0</v>
      </c>
      <c r="AG318" s="134">
        <f>IF(ISBLANK(Governance_Clauses_by_Source!AD318),0,$G318)</f>
        <v>0</v>
      </c>
      <c r="AH318" s="134">
        <f>IF(ISBLANK(Governance_Clauses_by_Source!AE318),0,$G318)</f>
        <v>0</v>
      </c>
      <c r="AI318" s="134">
        <f>IF(ISBLANK(Governance_Clauses_by_Source!AF318),0,$G318)</f>
        <v>0</v>
      </c>
      <c r="AJ318" s="134">
        <f>IF(ISBLANK(Governance_Clauses_by_Source!AG318),0,$G318)</f>
        <v>0</v>
      </c>
      <c r="AK318" s="134">
        <f>IF(ISBLANK(Governance_Clauses_by_Source!AH318),0,$G318)</f>
        <v>0</v>
      </c>
      <c r="AL318" s="134">
        <f>IF(ISBLANK(Governance_Clauses_by_Source!AI318),0,$G318)</f>
        <v>0</v>
      </c>
      <c r="AM318" s="134">
        <f>IF(ISBLANK(Governance_Clauses_by_Source!AJ318),0,$G318)</f>
        <v>0</v>
      </c>
      <c r="AN318" s="134">
        <f>IF(ISBLANK(Governance_Clauses_by_Source!AK318),0,$G318)</f>
        <v>0</v>
      </c>
      <c r="AO318" s="134">
        <f>IF(ISBLANK(Governance_Clauses_by_Source!AL318),0,$G318)</f>
        <v>0</v>
      </c>
      <c r="AP318" s="134">
        <f>IF(ISBLANK(Governance_Clauses_by_Source!AM318),0,$G318)</f>
        <v>0</v>
      </c>
      <c r="AQ318" s="134">
        <f>IF(ISBLANK(Governance_Clauses_by_Source!AN318),0,$G318)</f>
        <v>0</v>
      </c>
      <c r="AR318" s="134">
        <f>IF(ISBLANK(Governance_Clauses_by_Source!AO318),0,$G318)</f>
        <v>0</v>
      </c>
      <c r="AS318" s="134">
        <f>IF(ISBLANK(Governance_Clauses_by_Source!AP318),0,$G318)</f>
        <v>0</v>
      </c>
      <c r="AT318" s="134">
        <f>IF(ISBLANK(Governance_Clauses_by_Source!AQ318),0,$G318)</f>
        <v>0</v>
      </c>
      <c r="AU318" s="134">
        <f>IF(ISBLANK(Governance_Clauses_by_Source!AR318),0,$G318)</f>
        <v>0</v>
      </c>
      <c r="AV318" s="134">
        <f>IF(ISBLANK(Governance_Clauses_by_Source!AS318),0,$G318)</f>
        <v>0</v>
      </c>
      <c r="AW318" s="134">
        <f>IF(ISBLANK(Governance_Clauses_by_Source!AT318),0,$G318)</f>
        <v>0</v>
      </c>
      <c r="AX318" s="134">
        <f>IF(ISBLANK(Governance_Clauses_by_Source!AU318),0,$G318)</f>
        <v>0</v>
      </c>
      <c r="AY318" s="134">
        <f>IF(ISBLANK(Governance_Clauses_by_Source!AV318),0,$G318)</f>
        <v>0</v>
      </c>
      <c r="AZ318" s="134">
        <f>IF(ISBLANK(Governance_Clauses_by_Source!AW318),0,$G318)</f>
        <v>0</v>
      </c>
      <c r="BA318" s="134">
        <f>IF(ISBLANK(Governance_Clauses_by_Source!AX318),0,$G318)</f>
        <v>0</v>
      </c>
      <c r="BB318" s="134">
        <f>IF(ISBLANK(Governance_Clauses_by_Source!AY318),0,$G318)</f>
        <v>0</v>
      </c>
      <c r="BC318" s="134">
        <f>IF(ISBLANK(Governance_Clauses_by_Source!AZ318),0,$G318)</f>
        <v>0</v>
      </c>
      <c r="BD318" s="134">
        <f>IF(ISBLANK(Governance_Clauses_by_Source!BA318),0,$G318)</f>
        <v>0</v>
      </c>
      <c r="BE318" s="134">
        <f>IF(ISBLANK(Governance_Clauses_by_Source!BB318),0,$G318)</f>
        <v>0</v>
      </c>
      <c r="BF318" s="134">
        <f>IF(ISBLANK(Governance_Clauses_by_Source!BC318),0,$G318)</f>
        <v>0</v>
      </c>
      <c r="BG318" s="134">
        <f>IF(ISBLANK(Governance_Clauses_by_Source!BD318),0,$G318)</f>
        <v>0</v>
      </c>
      <c r="BH318" s="134">
        <f>IF(ISBLANK(Governance_Clauses_by_Source!BE318),0,$G318)</f>
        <v>0</v>
      </c>
      <c r="BI318" s="134">
        <f>IF(ISBLANK(Governance_Clauses_by_Source!BF318),0,$G318)</f>
        <v>0</v>
      </c>
      <c r="BJ318" s="134">
        <f>IF(ISBLANK(Governance_Clauses_by_Source!BG318),0,$G318)</f>
        <v>0</v>
      </c>
      <c r="BK318" s="134">
        <f>IF(ISBLANK(Governance_Clauses_by_Source!BH318),0,$G318)</f>
        <v>0</v>
      </c>
      <c r="BL318" s="134">
        <f>IF(ISBLANK(Governance_Clauses_by_Source!BI318),0,$G318)</f>
        <v>0</v>
      </c>
      <c r="BM318" s="134">
        <f>IF(ISBLANK(Governance_Clauses_by_Source!BJ318),0,$G318)</f>
        <v>0</v>
      </c>
      <c r="BN318" s="134">
        <f>IF(ISBLANK(Governance_Clauses_by_Source!BK318),0,$G318)</f>
        <v>0</v>
      </c>
      <c r="BO318" s="134">
        <f>IF(ISBLANK(Governance_Clauses_by_Source!BL318),0,$G318)</f>
        <v>0</v>
      </c>
      <c r="BP318" s="134">
        <f>IF(ISBLANK(Governance_Clauses_by_Source!BM318),0,$G318)</f>
        <v>0</v>
      </c>
      <c r="BQ318" s="134">
        <f>IF(ISBLANK(Governance_Clauses_by_Source!BN318),0,$G318)</f>
        <v>0</v>
      </c>
      <c r="BR318" s="134">
        <f>IF(ISBLANK(Governance_Clauses_by_Source!BO318),0,$G318)</f>
        <v>0</v>
      </c>
      <c r="BS318" s="134">
        <f>IF(ISBLANK(Governance_Clauses_by_Source!BP318),0,$G318)</f>
        <v>0</v>
      </c>
      <c r="BT318" s="134">
        <f>IF(ISBLANK(Governance_Clauses_by_Source!BQ318),0,$G318)</f>
        <v>0</v>
      </c>
      <c r="BU318" s="134">
        <f>IF(ISBLANK(Governance_Clauses_by_Source!BR318),0,$G318)</f>
        <v>0</v>
      </c>
      <c r="BV318" s="134">
        <f>IF(ISBLANK(Governance_Clauses_by_Source!BS318),0,$G318)</f>
        <v>0</v>
      </c>
      <c r="BW318" s="134">
        <f>IF(ISBLANK(Governance_Clauses_by_Source!BT318),0,$G318)</f>
        <v>0</v>
      </c>
      <c r="BX318" s="134">
        <f>IF(ISBLANK(Governance_Clauses_by_Source!BU318),0,$G318)</f>
        <v>0</v>
      </c>
      <c r="BY318" s="134">
        <f>IF(ISBLANK(Governance_Clauses_by_Source!BV318),0,$G318)</f>
        <v>0</v>
      </c>
      <c r="BZ318" s="134">
        <f>IF(ISBLANK(Governance_Clauses_by_Source!BW318),0,$G318)</f>
        <v>0</v>
      </c>
      <c r="CA318" s="134">
        <f>IF(ISBLANK(Governance_Clauses_by_Source!BX318),0,$G318)</f>
        <v>0</v>
      </c>
      <c r="CB318" s="134">
        <f>IF(ISBLANK(Governance_Clauses_by_Source!BY318),0,$G318)</f>
        <v>0</v>
      </c>
      <c r="CC318" s="134">
        <f>IF(ISBLANK(Governance_Clauses_by_Source!BZ318),0,$G318)</f>
        <v>0</v>
      </c>
      <c r="CD318" s="134">
        <f>IF(ISBLANK(Governance_Clauses_by_Source!CA318),0,$G318)</f>
        <v>0</v>
      </c>
      <c r="CE318" s="134">
        <f>IF(ISBLANK(Governance_Clauses_by_Source!CB318),0,$G318)</f>
        <v>0</v>
      </c>
      <c r="CF318" s="134">
        <f>IF(ISBLANK(Governance_Clauses_by_Source!CC318),0,$G318)</f>
        <v>0</v>
      </c>
      <c r="CG318" s="134">
        <f>IF(ISBLANK(Governance_Clauses_by_Source!CD318),0,$G318)</f>
        <v>0</v>
      </c>
      <c r="CH318" s="134">
        <f>IF(ISBLANK(Governance_Clauses_by_Source!CE318),0,$G318)</f>
        <v>0</v>
      </c>
      <c r="CI318" s="134">
        <f>IF(ISBLANK(Governance_Clauses_by_Source!CF318),0,$G318)</f>
        <v>0</v>
      </c>
      <c r="CJ318" s="134">
        <f>IF(ISBLANK(Governance_Clauses_by_Source!CG318),0,$G318)</f>
        <v>0</v>
      </c>
      <c r="CK318" s="134">
        <f>IF(ISBLANK(Governance_Clauses_by_Source!CH318),0,$G318)</f>
        <v>0</v>
      </c>
      <c r="CL318" s="134">
        <f>IF(ISBLANK(Governance_Clauses_by_Source!CI318),0,$G318)</f>
        <v>0</v>
      </c>
      <c r="CM318" s="134">
        <f>IF(ISBLANK(Governance_Clauses_by_Source!CJ318),0,$G318)</f>
        <v>0</v>
      </c>
      <c r="CN318" s="134">
        <f>IF(ISBLANK(Governance_Clauses_by_Source!CK318),0,$G318)</f>
        <v>0</v>
      </c>
      <c r="CO318" s="134">
        <f>IF(ISBLANK(Governance_Clauses_by_Source!CL318),0,$G318)</f>
        <v>0</v>
      </c>
      <c r="CP318" s="134">
        <f>IF(ISBLANK(Governance_Clauses_by_Source!CM318),0,$G318)</f>
        <v>0</v>
      </c>
      <c r="CQ318" s="151">
        <f>IF(ISBLANK(Governance_Clauses_by_Source!CN318),0,$G318)</f>
        <v>0</v>
      </c>
    </row>
    <row r="319" spans="1:95">
      <c r="A319" s="2"/>
      <c r="B319" s="2"/>
      <c r="C319" s="2"/>
      <c r="D319" s="2"/>
      <c r="E319" s="2">
        <f t="shared" si="34"/>
        <v>0</v>
      </c>
      <c r="F319" s="2"/>
      <c r="G319" s="2"/>
      <c r="H319" s="165" t="s">
        <v>367</v>
      </c>
      <c r="I319" s="120">
        <f>IF(ISBLANK(Governance_Clauses_by_Source!F319),0,$G319)</f>
        <v>0</v>
      </c>
      <c r="J319" s="134">
        <f>IF(ISBLANK(Governance_Clauses_by_Source!G319),0,$G319)</f>
        <v>0</v>
      </c>
      <c r="K319" s="134">
        <f>IF(ISBLANK(Governance_Clauses_by_Source!H319),0,$G319)</f>
        <v>0</v>
      </c>
      <c r="L319" s="134">
        <f>IF(ISBLANK(Governance_Clauses_by_Source!I319),0,$G319)</f>
        <v>0</v>
      </c>
      <c r="M319" s="134">
        <f>IF(ISBLANK(Governance_Clauses_by_Source!J319),0,$G319)</f>
        <v>0</v>
      </c>
      <c r="N319" s="134">
        <f>IF(ISBLANK(Governance_Clauses_by_Source!K319),0,$G319)</f>
        <v>0</v>
      </c>
      <c r="O319" s="134">
        <f>IF(ISBLANK(Governance_Clauses_by_Source!L319),0,$G319)</f>
        <v>0</v>
      </c>
      <c r="P319" s="134">
        <f>IF(ISBLANK(Governance_Clauses_by_Source!M319),0,$G319)</f>
        <v>0</v>
      </c>
      <c r="Q319" s="134">
        <f>IF(ISBLANK(Governance_Clauses_by_Source!N319),0,$G319)</f>
        <v>0</v>
      </c>
      <c r="R319" s="134">
        <f>IF(ISBLANK(Governance_Clauses_by_Source!O319),0,$G319)</f>
        <v>0</v>
      </c>
      <c r="S319" s="134">
        <f>IF(ISBLANK(Governance_Clauses_by_Source!P319),0,$G319)</f>
        <v>0</v>
      </c>
      <c r="T319" s="134">
        <f>IF(ISBLANK(Governance_Clauses_by_Source!Q319),0,$G319)</f>
        <v>0</v>
      </c>
      <c r="U319" s="134">
        <f>IF(ISBLANK(Governance_Clauses_by_Source!R319),0,$G319)</f>
        <v>0</v>
      </c>
      <c r="V319" s="134">
        <f>IF(ISBLANK(Governance_Clauses_by_Source!S319),0,$G319)</f>
        <v>0</v>
      </c>
      <c r="W319" s="134">
        <f>IF(ISBLANK(Governance_Clauses_by_Source!T319),0,$G319)</f>
        <v>0</v>
      </c>
      <c r="X319" s="134">
        <f>IF(ISBLANK(Governance_Clauses_by_Source!U319),0,$G319)</f>
        <v>0</v>
      </c>
      <c r="Y319" s="134">
        <f>IF(ISBLANK(Governance_Clauses_by_Source!V319),0,$G319)</f>
        <v>0</v>
      </c>
      <c r="Z319" s="134">
        <f>IF(ISBLANK(Governance_Clauses_by_Source!W319),0,$G319)</f>
        <v>0</v>
      </c>
      <c r="AA319" s="134">
        <f>IF(ISBLANK(Governance_Clauses_by_Source!X319),0,$G319)</f>
        <v>0</v>
      </c>
      <c r="AB319" s="134">
        <f>IF(ISBLANK(Governance_Clauses_by_Source!Y319),0,$G319)</f>
        <v>0</v>
      </c>
      <c r="AC319" s="134">
        <f>IF(ISBLANK(Governance_Clauses_by_Source!Z319),0,$G319)</f>
        <v>0</v>
      </c>
      <c r="AD319" s="134">
        <f>IF(ISBLANK(Governance_Clauses_by_Source!AA319),0,$G319)</f>
        <v>0</v>
      </c>
      <c r="AE319" s="134">
        <f>IF(ISBLANK(Governance_Clauses_by_Source!AB319),0,$G319)</f>
        <v>0</v>
      </c>
      <c r="AF319" s="134">
        <f>IF(ISBLANK(Governance_Clauses_by_Source!AC319),0,$G319)</f>
        <v>0</v>
      </c>
      <c r="AG319" s="134">
        <f>IF(ISBLANK(Governance_Clauses_by_Source!AD319),0,$G319)</f>
        <v>0</v>
      </c>
      <c r="AH319" s="134">
        <f>IF(ISBLANK(Governance_Clauses_by_Source!AE319),0,$G319)</f>
        <v>0</v>
      </c>
      <c r="AI319" s="134">
        <f>IF(ISBLANK(Governance_Clauses_by_Source!AF319),0,$G319)</f>
        <v>0</v>
      </c>
      <c r="AJ319" s="134">
        <f>IF(ISBLANK(Governance_Clauses_by_Source!AG319),0,$G319)</f>
        <v>0</v>
      </c>
      <c r="AK319" s="134">
        <f>IF(ISBLANK(Governance_Clauses_by_Source!AH319),0,$G319)</f>
        <v>0</v>
      </c>
      <c r="AL319" s="134">
        <f>IF(ISBLANK(Governance_Clauses_by_Source!AI319),0,$G319)</f>
        <v>0</v>
      </c>
      <c r="AM319" s="134">
        <f>IF(ISBLANK(Governance_Clauses_by_Source!AJ319),0,$G319)</f>
        <v>0</v>
      </c>
      <c r="AN319" s="134">
        <f>IF(ISBLANK(Governance_Clauses_by_Source!AK319),0,$G319)</f>
        <v>0</v>
      </c>
      <c r="AO319" s="134">
        <f>IF(ISBLANK(Governance_Clauses_by_Source!AL319),0,$G319)</f>
        <v>0</v>
      </c>
      <c r="AP319" s="134">
        <f>IF(ISBLANK(Governance_Clauses_by_Source!AM319),0,$G319)</f>
        <v>0</v>
      </c>
      <c r="AQ319" s="134">
        <f>IF(ISBLANK(Governance_Clauses_by_Source!AN319),0,$G319)</f>
        <v>0</v>
      </c>
      <c r="AR319" s="134">
        <f>IF(ISBLANK(Governance_Clauses_by_Source!AO319),0,$G319)</f>
        <v>0</v>
      </c>
      <c r="AS319" s="134">
        <f>IF(ISBLANK(Governance_Clauses_by_Source!AP319),0,$G319)</f>
        <v>0</v>
      </c>
      <c r="AT319" s="134">
        <f>IF(ISBLANK(Governance_Clauses_by_Source!AQ319),0,$G319)</f>
        <v>0</v>
      </c>
      <c r="AU319" s="134">
        <f>IF(ISBLANK(Governance_Clauses_by_Source!AR319),0,$G319)</f>
        <v>0</v>
      </c>
      <c r="AV319" s="134">
        <f>IF(ISBLANK(Governance_Clauses_by_Source!AS319),0,$G319)</f>
        <v>0</v>
      </c>
      <c r="AW319" s="134">
        <f>IF(ISBLANK(Governance_Clauses_by_Source!AT319),0,$G319)</f>
        <v>0</v>
      </c>
      <c r="AX319" s="134">
        <f>IF(ISBLANK(Governance_Clauses_by_Source!AU319),0,$G319)</f>
        <v>0</v>
      </c>
      <c r="AY319" s="134">
        <f>IF(ISBLANK(Governance_Clauses_by_Source!AV319),0,$G319)</f>
        <v>0</v>
      </c>
      <c r="AZ319" s="134">
        <f>IF(ISBLANK(Governance_Clauses_by_Source!AW319),0,$G319)</f>
        <v>0</v>
      </c>
      <c r="BA319" s="134">
        <f>IF(ISBLANK(Governance_Clauses_by_Source!AX319),0,$G319)</f>
        <v>0</v>
      </c>
      <c r="BB319" s="134">
        <f>IF(ISBLANK(Governance_Clauses_by_Source!AY319),0,$G319)</f>
        <v>0</v>
      </c>
      <c r="BC319" s="134">
        <f>IF(ISBLANK(Governance_Clauses_by_Source!AZ319),0,$G319)</f>
        <v>0</v>
      </c>
      <c r="BD319" s="134">
        <f>IF(ISBLANK(Governance_Clauses_by_Source!BA319),0,$G319)</f>
        <v>0</v>
      </c>
      <c r="BE319" s="134">
        <f>IF(ISBLANK(Governance_Clauses_by_Source!BB319),0,$G319)</f>
        <v>0</v>
      </c>
      <c r="BF319" s="134">
        <f>IF(ISBLANK(Governance_Clauses_by_Source!BC319),0,$G319)</f>
        <v>0</v>
      </c>
      <c r="BG319" s="134">
        <f>IF(ISBLANK(Governance_Clauses_by_Source!BD319),0,$G319)</f>
        <v>0</v>
      </c>
      <c r="BH319" s="134">
        <f>IF(ISBLANK(Governance_Clauses_by_Source!BE319),0,$G319)</f>
        <v>0</v>
      </c>
      <c r="BI319" s="134">
        <f>IF(ISBLANK(Governance_Clauses_by_Source!BF319),0,$G319)</f>
        <v>0</v>
      </c>
      <c r="BJ319" s="134">
        <f>IF(ISBLANK(Governance_Clauses_by_Source!BG319),0,$G319)</f>
        <v>0</v>
      </c>
      <c r="BK319" s="134">
        <f>IF(ISBLANK(Governance_Clauses_by_Source!BH319),0,$G319)</f>
        <v>0</v>
      </c>
      <c r="BL319" s="134">
        <f>IF(ISBLANK(Governance_Clauses_by_Source!BI319),0,$G319)</f>
        <v>0</v>
      </c>
      <c r="BM319" s="134">
        <f>IF(ISBLANK(Governance_Clauses_by_Source!BJ319),0,$G319)</f>
        <v>0</v>
      </c>
      <c r="BN319" s="134">
        <f>IF(ISBLANK(Governance_Clauses_by_Source!BK319),0,$G319)</f>
        <v>0</v>
      </c>
      <c r="BO319" s="134">
        <f>IF(ISBLANK(Governance_Clauses_by_Source!BL319),0,$G319)</f>
        <v>0</v>
      </c>
      <c r="BP319" s="134">
        <f>IF(ISBLANK(Governance_Clauses_by_Source!BM319),0,$G319)</f>
        <v>0</v>
      </c>
      <c r="BQ319" s="134">
        <f>IF(ISBLANK(Governance_Clauses_by_Source!BN319),0,$G319)</f>
        <v>0</v>
      </c>
      <c r="BR319" s="134">
        <f>IF(ISBLANK(Governance_Clauses_by_Source!BO319),0,$G319)</f>
        <v>0</v>
      </c>
      <c r="BS319" s="134">
        <f>IF(ISBLANK(Governance_Clauses_by_Source!BP319),0,$G319)</f>
        <v>0</v>
      </c>
      <c r="BT319" s="134">
        <f>IF(ISBLANK(Governance_Clauses_by_Source!BQ319),0,$G319)</f>
        <v>0</v>
      </c>
      <c r="BU319" s="134">
        <f>IF(ISBLANK(Governance_Clauses_by_Source!BR319),0,$G319)</f>
        <v>0</v>
      </c>
      <c r="BV319" s="134">
        <f>IF(ISBLANK(Governance_Clauses_by_Source!BS319),0,$G319)</f>
        <v>0</v>
      </c>
      <c r="BW319" s="134">
        <f>IF(ISBLANK(Governance_Clauses_by_Source!BT319),0,$G319)</f>
        <v>0</v>
      </c>
      <c r="BX319" s="134">
        <f>IF(ISBLANK(Governance_Clauses_by_Source!BU319),0,$G319)</f>
        <v>0</v>
      </c>
      <c r="BY319" s="134">
        <f>IF(ISBLANK(Governance_Clauses_by_Source!BV319),0,$G319)</f>
        <v>0</v>
      </c>
      <c r="BZ319" s="134">
        <f>IF(ISBLANK(Governance_Clauses_by_Source!BW319),0,$G319)</f>
        <v>0</v>
      </c>
      <c r="CA319" s="134">
        <f>IF(ISBLANK(Governance_Clauses_by_Source!BX319),0,$G319)</f>
        <v>0</v>
      </c>
      <c r="CB319" s="134">
        <f>IF(ISBLANK(Governance_Clauses_by_Source!BY319),0,$G319)</f>
        <v>0</v>
      </c>
      <c r="CC319" s="134">
        <f>IF(ISBLANK(Governance_Clauses_by_Source!BZ319),0,$G319)</f>
        <v>0</v>
      </c>
      <c r="CD319" s="134">
        <f>IF(ISBLANK(Governance_Clauses_by_Source!CA319),0,$G319)</f>
        <v>0</v>
      </c>
      <c r="CE319" s="134">
        <f>IF(ISBLANK(Governance_Clauses_by_Source!CB319),0,$G319)</f>
        <v>0</v>
      </c>
      <c r="CF319" s="134">
        <f>IF(ISBLANK(Governance_Clauses_by_Source!CC319),0,$G319)</f>
        <v>0</v>
      </c>
      <c r="CG319" s="134">
        <f>IF(ISBLANK(Governance_Clauses_by_Source!CD319),0,$G319)</f>
        <v>0</v>
      </c>
      <c r="CH319" s="134">
        <f>IF(ISBLANK(Governance_Clauses_by_Source!CE319),0,$G319)</f>
        <v>0</v>
      </c>
      <c r="CI319" s="134">
        <f>IF(ISBLANK(Governance_Clauses_by_Source!CF319),0,$G319)</f>
        <v>0</v>
      </c>
      <c r="CJ319" s="134">
        <f>IF(ISBLANK(Governance_Clauses_by_Source!CG319),0,$G319)</f>
        <v>0</v>
      </c>
      <c r="CK319" s="134">
        <f>IF(ISBLANK(Governance_Clauses_by_Source!CH319),0,$G319)</f>
        <v>0</v>
      </c>
      <c r="CL319" s="134">
        <f>IF(ISBLANK(Governance_Clauses_by_Source!CI319),0,$G319)</f>
        <v>0</v>
      </c>
      <c r="CM319" s="134">
        <f>IF(ISBLANK(Governance_Clauses_by_Source!CJ319),0,$G319)</f>
        <v>0</v>
      </c>
      <c r="CN319" s="134">
        <f>IF(ISBLANK(Governance_Clauses_by_Source!CK319),0,$G319)</f>
        <v>0</v>
      </c>
      <c r="CO319" s="134">
        <f>IF(ISBLANK(Governance_Clauses_by_Source!CL319),0,$G319)</f>
        <v>0</v>
      </c>
      <c r="CP319" s="134">
        <f>IF(ISBLANK(Governance_Clauses_by_Source!CM319),0,$G319)</f>
        <v>0</v>
      </c>
      <c r="CQ319" s="151">
        <f>IF(ISBLANK(Governance_Clauses_by_Source!CN319),0,$G319)</f>
        <v>0</v>
      </c>
    </row>
    <row r="320" spans="1:95">
      <c r="A320" s="2"/>
      <c r="B320" s="2"/>
      <c r="C320" s="2"/>
      <c r="D320" s="2"/>
      <c r="E320" s="2">
        <f t="shared" si="34"/>
        <v>0</v>
      </c>
      <c r="F320" s="2"/>
      <c r="G320" s="2"/>
      <c r="H320" s="165" t="s">
        <v>367</v>
      </c>
      <c r="I320" s="120">
        <f>IF(ISBLANK(Governance_Clauses_by_Source!F320),0,$G320)</f>
        <v>0</v>
      </c>
      <c r="J320" s="134">
        <f>IF(ISBLANK(Governance_Clauses_by_Source!G320),0,$G320)</f>
        <v>0</v>
      </c>
      <c r="K320" s="134">
        <f>IF(ISBLANK(Governance_Clauses_by_Source!H320),0,$G320)</f>
        <v>0</v>
      </c>
      <c r="L320" s="134">
        <f>IF(ISBLANK(Governance_Clauses_by_Source!I320),0,$G320)</f>
        <v>0</v>
      </c>
      <c r="M320" s="134">
        <f>IF(ISBLANK(Governance_Clauses_by_Source!J320),0,$G320)</f>
        <v>0</v>
      </c>
      <c r="N320" s="134">
        <f>IF(ISBLANK(Governance_Clauses_by_Source!K320),0,$G320)</f>
        <v>0</v>
      </c>
      <c r="O320" s="134">
        <f>IF(ISBLANK(Governance_Clauses_by_Source!L320),0,$G320)</f>
        <v>0</v>
      </c>
      <c r="P320" s="134">
        <f>IF(ISBLANK(Governance_Clauses_by_Source!M320),0,$G320)</f>
        <v>0</v>
      </c>
      <c r="Q320" s="134">
        <f>IF(ISBLANK(Governance_Clauses_by_Source!N320),0,$G320)</f>
        <v>0</v>
      </c>
      <c r="R320" s="134">
        <f>IF(ISBLANK(Governance_Clauses_by_Source!O320),0,$G320)</f>
        <v>0</v>
      </c>
      <c r="S320" s="134">
        <f>IF(ISBLANK(Governance_Clauses_by_Source!P320),0,$G320)</f>
        <v>0</v>
      </c>
      <c r="T320" s="134">
        <f>IF(ISBLANK(Governance_Clauses_by_Source!Q320),0,$G320)</f>
        <v>0</v>
      </c>
      <c r="U320" s="134">
        <f>IF(ISBLANK(Governance_Clauses_by_Source!R320),0,$G320)</f>
        <v>0</v>
      </c>
      <c r="V320" s="134">
        <f>IF(ISBLANK(Governance_Clauses_by_Source!S320),0,$G320)</f>
        <v>0</v>
      </c>
      <c r="W320" s="134">
        <f>IF(ISBLANK(Governance_Clauses_by_Source!T320),0,$G320)</f>
        <v>0</v>
      </c>
      <c r="X320" s="134">
        <f>IF(ISBLANK(Governance_Clauses_by_Source!U320),0,$G320)</f>
        <v>0</v>
      </c>
      <c r="Y320" s="134">
        <f>IF(ISBLANK(Governance_Clauses_by_Source!V320),0,$G320)</f>
        <v>0</v>
      </c>
      <c r="Z320" s="134">
        <f>IF(ISBLANK(Governance_Clauses_by_Source!W320),0,$G320)</f>
        <v>0</v>
      </c>
      <c r="AA320" s="134">
        <f>IF(ISBLANK(Governance_Clauses_by_Source!X320),0,$G320)</f>
        <v>0</v>
      </c>
      <c r="AB320" s="134">
        <f>IF(ISBLANK(Governance_Clauses_by_Source!Y320),0,$G320)</f>
        <v>0</v>
      </c>
      <c r="AC320" s="134">
        <f>IF(ISBLANK(Governance_Clauses_by_Source!Z320),0,$G320)</f>
        <v>0</v>
      </c>
      <c r="AD320" s="134">
        <f>IF(ISBLANK(Governance_Clauses_by_Source!AA320),0,$G320)</f>
        <v>0</v>
      </c>
      <c r="AE320" s="134">
        <f>IF(ISBLANK(Governance_Clauses_by_Source!AB320),0,$G320)</f>
        <v>0</v>
      </c>
      <c r="AF320" s="134">
        <f>IF(ISBLANK(Governance_Clauses_by_Source!AC320),0,$G320)</f>
        <v>0</v>
      </c>
      <c r="AG320" s="134">
        <f>IF(ISBLANK(Governance_Clauses_by_Source!AD320),0,$G320)</f>
        <v>0</v>
      </c>
      <c r="AH320" s="134">
        <f>IF(ISBLANK(Governance_Clauses_by_Source!AE320),0,$G320)</f>
        <v>0</v>
      </c>
      <c r="AI320" s="134">
        <f>IF(ISBLANK(Governance_Clauses_by_Source!AF320),0,$G320)</f>
        <v>0</v>
      </c>
      <c r="AJ320" s="134">
        <f>IF(ISBLANK(Governance_Clauses_by_Source!AG320),0,$G320)</f>
        <v>0</v>
      </c>
      <c r="AK320" s="134">
        <f>IF(ISBLANK(Governance_Clauses_by_Source!AH320),0,$G320)</f>
        <v>0</v>
      </c>
      <c r="AL320" s="134">
        <f>IF(ISBLANK(Governance_Clauses_by_Source!AI320),0,$G320)</f>
        <v>0</v>
      </c>
      <c r="AM320" s="134">
        <f>IF(ISBLANK(Governance_Clauses_by_Source!AJ320),0,$G320)</f>
        <v>0</v>
      </c>
      <c r="AN320" s="134">
        <f>IF(ISBLANK(Governance_Clauses_by_Source!AK320),0,$G320)</f>
        <v>0</v>
      </c>
      <c r="AO320" s="134">
        <f>IF(ISBLANK(Governance_Clauses_by_Source!AL320),0,$G320)</f>
        <v>0</v>
      </c>
      <c r="AP320" s="134">
        <f>IF(ISBLANK(Governance_Clauses_by_Source!AM320),0,$G320)</f>
        <v>0</v>
      </c>
      <c r="AQ320" s="134">
        <f>IF(ISBLANK(Governance_Clauses_by_Source!AN320),0,$G320)</f>
        <v>0</v>
      </c>
      <c r="AR320" s="134">
        <f>IF(ISBLANK(Governance_Clauses_by_Source!AO320),0,$G320)</f>
        <v>0</v>
      </c>
      <c r="AS320" s="134">
        <f>IF(ISBLANK(Governance_Clauses_by_Source!AP320),0,$G320)</f>
        <v>0</v>
      </c>
      <c r="AT320" s="134">
        <f>IF(ISBLANK(Governance_Clauses_by_Source!AQ320),0,$G320)</f>
        <v>0</v>
      </c>
      <c r="AU320" s="134">
        <f>IF(ISBLANK(Governance_Clauses_by_Source!AR320),0,$G320)</f>
        <v>0</v>
      </c>
      <c r="AV320" s="134">
        <f>IF(ISBLANK(Governance_Clauses_by_Source!AS320),0,$G320)</f>
        <v>0</v>
      </c>
      <c r="AW320" s="134">
        <f>IF(ISBLANK(Governance_Clauses_by_Source!AT320),0,$G320)</f>
        <v>0</v>
      </c>
      <c r="AX320" s="134">
        <f>IF(ISBLANK(Governance_Clauses_by_Source!AU320),0,$G320)</f>
        <v>0</v>
      </c>
      <c r="AY320" s="134">
        <f>IF(ISBLANK(Governance_Clauses_by_Source!AV320),0,$G320)</f>
        <v>0</v>
      </c>
      <c r="AZ320" s="134">
        <f>IF(ISBLANK(Governance_Clauses_by_Source!AW320),0,$G320)</f>
        <v>0</v>
      </c>
      <c r="BA320" s="134">
        <f>IF(ISBLANK(Governance_Clauses_by_Source!AX320),0,$G320)</f>
        <v>0</v>
      </c>
      <c r="BB320" s="134">
        <f>IF(ISBLANK(Governance_Clauses_by_Source!AY320),0,$G320)</f>
        <v>0</v>
      </c>
      <c r="BC320" s="134">
        <f>IF(ISBLANK(Governance_Clauses_by_Source!AZ320),0,$G320)</f>
        <v>0</v>
      </c>
      <c r="BD320" s="134">
        <f>IF(ISBLANK(Governance_Clauses_by_Source!BA320),0,$G320)</f>
        <v>0</v>
      </c>
      <c r="BE320" s="134">
        <f>IF(ISBLANK(Governance_Clauses_by_Source!BB320),0,$G320)</f>
        <v>0</v>
      </c>
      <c r="BF320" s="134">
        <f>IF(ISBLANK(Governance_Clauses_by_Source!BC320),0,$G320)</f>
        <v>0</v>
      </c>
      <c r="BG320" s="134">
        <f>IF(ISBLANK(Governance_Clauses_by_Source!BD320),0,$G320)</f>
        <v>0</v>
      </c>
      <c r="BH320" s="134">
        <f>IF(ISBLANK(Governance_Clauses_by_Source!BE320),0,$G320)</f>
        <v>0</v>
      </c>
      <c r="BI320" s="134">
        <f>IF(ISBLANK(Governance_Clauses_by_Source!BF320),0,$G320)</f>
        <v>0</v>
      </c>
      <c r="BJ320" s="134">
        <f>IF(ISBLANK(Governance_Clauses_by_Source!BG320),0,$G320)</f>
        <v>0</v>
      </c>
      <c r="BK320" s="134">
        <f>IF(ISBLANK(Governance_Clauses_by_Source!BH320),0,$G320)</f>
        <v>0</v>
      </c>
      <c r="BL320" s="134">
        <f>IF(ISBLANK(Governance_Clauses_by_Source!BI320),0,$G320)</f>
        <v>0</v>
      </c>
      <c r="BM320" s="134">
        <f>IF(ISBLANK(Governance_Clauses_by_Source!BJ320),0,$G320)</f>
        <v>0</v>
      </c>
      <c r="BN320" s="134">
        <f>IF(ISBLANK(Governance_Clauses_by_Source!BK320),0,$G320)</f>
        <v>0</v>
      </c>
      <c r="BO320" s="134">
        <f>IF(ISBLANK(Governance_Clauses_by_Source!BL320),0,$G320)</f>
        <v>0</v>
      </c>
      <c r="BP320" s="134">
        <f>IF(ISBLANK(Governance_Clauses_by_Source!BM320),0,$G320)</f>
        <v>0</v>
      </c>
      <c r="BQ320" s="134">
        <f>IF(ISBLANK(Governance_Clauses_by_Source!BN320),0,$G320)</f>
        <v>0</v>
      </c>
      <c r="BR320" s="134">
        <f>IF(ISBLANK(Governance_Clauses_by_Source!BO320),0,$G320)</f>
        <v>0</v>
      </c>
      <c r="BS320" s="134">
        <f>IF(ISBLANK(Governance_Clauses_by_Source!BP320),0,$G320)</f>
        <v>0</v>
      </c>
      <c r="BT320" s="134">
        <f>IF(ISBLANK(Governance_Clauses_by_Source!BQ320),0,$G320)</f>
        <v>0</v>
      </c>
      <c r="BU320" s="134">
        <f>IF(ISBLANK(Governance_Clauses_by_Source!BR320),0,$G320)</f>
        <v>0</v>
      </c>
      <c r="BV320" s="134">
        <f>IF(ISBLANK(Governance_Clauses_by_Source!BS320),0,$G320)</f>
        <v>0</v>
      </c>
      <c r="BW320" s="134">
        <f>IF(ISBLANK(Governance_Clauses_by_Source!BT320),0,$G320)</f>
        <v>0</v>
      </c>
      <c r="BX320" s="134">
        <f>IF(ISBLANK(Governance_Clauses_by_Source!BU320),0,$G320)</f>
        <v>0</v>
      </c>
      <c r="BY320" s="134">
        <f>IF(ISBLANK(Governance_Clauses_by_Source!BV320),0,$G320)</f>
        <v>0</v>
      </c>
      <c r="BZ320" s="134">
        <f>IF(ISBLANK(Governance_Clauses_by_Source!BW320),0,$G320)</f>
        <v>0</v>
      </c>
      <c r="CA320" s="134">
        <f>IF(ISBLANK(Governance_Clauses_by_Source!BX320),0,$G320)</f>
        <v>0</v>
      </c>
      <c r="CB320" s="134">
        <f>IF(ISBLANK(Governance_Clauses_by_Source!BY320),0,$G320)</f>
        <v>0</v>
      </c>
      <c r="CC320" s="134">
        <f>IF(ISBLANK(Governance_Clauses_by_Source!BZ320),0,$G320)</f>
        <v>0</v>
      </c>
      <c r="CD320" s="134">
        <f>IF(ISBLANK(Governance_Clauses_by_Source!CA320),0,$G320)</f>
        <v>0</v>
      </c>
      <c r="CE320" s="134">
        <f>IF(ISBLANK(Governance_Clauses_by_Source!CB320),0,$G320)</f>
        <v>0</v>
      </c>
      <c r="CF320" s="134">
        <f>IF(ISBLANK(Governance_Clauses_by_Source!CC320),0,$G320)</f>
        <v>0</v>
      </c>
      <c r="CG320" s="134">
        <f>IF(ISBLANK(Governance_Clauses_by_Source!CD320),0,$G320)</f>
        <v>0</v>
      </c>
      <c r="CH320" s="134">
        <f>IF(ISBLANK(Governance_Clauses_by_Source!CE320),0,$G320)</f>
        <v>0</v>
      </c>
      <c r="CI320" s="134">
        <f>IF(ISBLANK(Governance_Clauses_by_Source!CF320),0,$G320)</f>
        <v>0</v>
      </c>
      <c r="CJ320" s="134">
        <f>IF(ISBLANK(Governance_Clauses_by_Source!CG320),0,$G320)</f>
        <v>0</v>
      </c>
      <c r="CK320" s="134">
        <f>IF(ISBLANK(Governance_Clauses_by_Source!CH320),0,$G320)</f>
        <v>0</v>
      </c>
      <c r="CL320" s="134">
        <f>IF(ISBLANK(Governance_Clauses_by_Source!CI320),0,$G320)</f>
        <v>0</v>
      </c>
      <c r="CM320" s="134">
        <f>IF(ISBLANK(Governance_Clauses_by_Source!CJ320),0,$G320)</f>
        <v>0</v>
      </c>
      <c r="CN320" s="134">
        <f>IF(ISBLANK(Governance_Clauses_by_Source!CK320),0,$G320)</f>
        <v>0</v>
      </c>
      <c r="CO320" s="134">
        <f>IF(ISBLANK(Governance_Clauses_by_Source!CL320),0,$G320)</f>
        <v>0</v>
      </c>
      <c r="CP320" s="134">
        <f>IF(ISBLANK(Governance_Clauses_by_Source!CM320),0,$G320)</f>
        <v>0</v>
      </c>
      <c r="CQ320" s="151">
        <f>IF(ISBLANK(Governance_Clauses_by_Source!CN320),0,$G320)</f>
        <v>0</v>
      </c>
    </row>
    <row r="321" spans="1:95">
      <c r="A321" s="2"/>
      <c r="B321" s="2"/>
      <c r="C321" s="2"/>
      <c r="D321" s="2"/>
      <c r="E321" s="2">
        <f t="shared" si="34"/>
        <v>0</v>
      </c>
      <c r="F321" s="2"/>
      <c r="G321" s="2"/>
      <c r="H321" s="165" t="s">
        <v>367</v>
      </c>
      <c r="I321" s="120">
        <f>IF(ISBLANK(Governance_Clauses_by_Source!F321),0,$G321)</f>
        <v>0</v>
      </c>
      <c r="J321" s="134">
        <f>IF(ISBLANK(Governance_Clauses_by_Source!G321),0,$G321)</f>
        <v>0</v>
      </c>
      <c r="K321" s="134">
        <f>IF(ISBLANK(Governance_Clauses_by_Source!H321),0,$G321)</f>
        <v>0</v>
      </c>
      <c r="L321" s="134">
        <f>IF(ISBLANK(Governance_Clauses_by_Source!I321),0,$G321)</f>
        <v>0</v>
      </c>
      <c r="M321" s="134">
        <f>IF(ISBLANK(Governance_Clauses_by_Source!J321),0,$G321)</f>
        <v>0</v>
      </c>
      <c r="N321" s="134">
        <f>IF(ISBLANK(Governance_Clauses_by_Source!K321),0,$G321)</f>
        <v>0</v>
      </c>
      <c r="O321" s="134">
        <f>IF(ISBLANK(Governance_Clauses_by_Source!L321),0,$G321)</f>
        <v>0</v>
      </c>
      <c r="P321" s="134">
        <f>IF(ISBLANK(Governance_Clauses_by_Source!M321),0,$G321)</f>
        <v>0</v>
      </c>
      <c r="Q321" s="134">
        <f>IF(ISBLANK(Governance_Clauses_by_Source!N321),0,$G321)</f>
        <v>0</v>
      </c>
      <c r="R321" s="134">
        <f>IF(ISBLANK(Governance_Clauses_by_Source!O321),0,$G321)</f>
        <v>0</v>
      </c>
      <c r="S321" s="134">
        <f>IF(ISBLANK(Governance_Clauses_by_Source!P321),0,$G321)</f>
        <v>0</v>
      </c>
      <c r="T321" s="134">
        <f>IF(ISBLANK(Governance_Clauses_by_Source!Q321),0,$G321)</f>
        <v>0</v>
      </c>
      <c r="U321" s="134">
        <f>IF(ISBLANK(Governance_Clauses_by_Source!R321),0,$G321)</f>
        <v>0</v>
      </c>
      <c r="V321" s="134">
        <f>IF(ISBLANK(Governance_Clauses_by_Source!S321),0,$G321)</f>
        <v>0</v>
      </c>
      <c r="W321" s="134">
        <f>IF(ISBLANK(Governance_Clauses_by_Source!T321),0,$G321)</f>
        <v>0</v>
      </c>
      <c r="X321" s="134">
        <f>IF(ISBLANK(Governance_Clauses_by_Source!U321),0,$G321)</f>
        <v>0</v>
      </c>
      <c r="Y321" s="134">
        <f>IF(ISBLANK(Governance_Clauses_by_Source!V321),0,$G321)</f>
        <v>0</v>
      </c>
      <c r="Z321" s="134">
        <f>IF(ISBLANK(Governance_Clauses_by_Source!W321),0,$G321)</f>
        <v>0</v>
      </c>
      <c r="AA321" s="134">
        <f>IF(ISBLANK(Governance_Clauses_by_Source!X321),0,$G321)</f>
        <v>0</v>
      </c>
      <c r="AB321" s="134">
        <f>IF(ISBLANK(Governance_Clauses_by_Source!Y321),0,$G321)</f>
        <v>0</v>
      </c>
      <c r="AC321" s="134">
        <f>IF(ISBLANK(Governance_Clauses_by_Source!Z321),0,$G321)</f>
        <v>0</v>
      </c>
      <c r="AD321" s="134">
        <f>IF(ISBLANK(Governance_Clauses_by_Source!AA321),0,$G321)</f>
        <v>0</v>
      </c>
      <c r="AE321" s="134">
        <f>IF(ISBLANK(Governance_Clauses_by_Source!AB321),0,$G321)</f>
        <v>0</v>
      </c>
      <c r="AF321" s="134">
        <f>IF(ISBLANK(Governance_Clauses_by_Source!AC321),0,$G321)</f>
        <v>0</v>
      </c>
      <c r="AG321" s="134">
        <f>IF(ISBLANK(Governance_Clauses_by_Source!AD321),0,$G321)</f>
        <v>0</v>
      </c>
      <c r="AH321" s="134">
        <f>IF(ISBLANK(Governance_Clauses_by_Source!AE321),0,$G321)</f>
        <v>0</v>
      </c>
      <c r="AI321" s="134">
        <f>IF(ISBLANK(Governance_Clauses_by_Source!AF321),0,$G321)</f>
        <v>0</v>
      </c>
      <c r="AJ321" s="134">
        <f>IF(ISBLANK(Governance_Clauses_by_Source!AG321),0,$G321)</f>
        <v>0</v>
      </c>
      <c r="AK321" s="134">
        <f>IF(ISBLANK(Governance_Clauses_by_Source!AH321),0,$G321)</f>
        <v>0</v>
      </c>
      <c r="AL321" s="134">
        <f>IF(ISBLANK(Governance_Clauses_by_Source!AI321),0,$G321)</f>
        <v>0</v>
      </c>
      <c r="AM321" s="134">
        <f>IF(ISBLANK(Governance_Clauses_by_Source!AJ321),0,$G321)</f>
        <v>0</v>
      </c>
      <c r="AN321" s="134">
        <f>IF(ISBLANK(Governance_Clauses_by_Source!AK321),0,$G321)</f>
        <v>0</v>
      </c>
      <c r="AO321" s="134">
        <f>IF(ISBLANK(Governance_Clauses_by_Source!AL321),0,$G321)</f>
        <v>0</v>
      </c>
      <c r="AP321" s="134">
        <f>IF(ISBLANK(Governance_Clauses_by_Source!AM321),0,$G321)</f>
        <v>0</v>
      </c>
      <c r="AQ321" s="134">
        <f>IF(ISBLANK(Governance_Clauses_by_Source!AN321),0,$G321)</f>
        <v>0</v>
      </c>
      <c r="AR321" s="134">
        <f>IF(ISBLANK(Governance_Clauses_by_Source!AO321),0,$G321)</f>
        <v>0</v>
      </c>
      <c r="AS321" s="134">
        <f>IF(ISBLANK(Governance_Clauses_by_Source!AP321),0,$G321)</f>
        <v>0</v>
      </c>
      <c r="AT321" s="134">
        <f>IF(ISBLANK(Governance_Clauses_by_Source!AQ321),0,$G321)</f>
        <v>0</v>
      </c>
      <c r="AU321" s="134">
        <f>IF(ISBLANK(Governance_Clauses_by_Source!AR321),0,$G321)</f>
        <v>0</v>
      </c>
      <c r="AV321" s="134">
        <f>IF(ISBLANK(Governance_Clauses_by_Source!AS321),0,$G321)</f>
        <v>0</v>
      </c>
      <c r="AW321" s="134">
        <f>IF(ISBLANK(Governance_Clauses_by_Source!AT321),0,$G321)</f>
        <v>0</v>
      </c>
      <c r="AX321" s="134">
        <f>IF(ISBLANK(Governance_Clauses_by_Source!AU321),0,$G321)</f>
        <v>0</v>
      </c>
      <c r="AY321" s="134">
        <f>IF(ISBLANK(Governance_Clauses_by_Source!AV321),0,$G321)</f>
        <v>0</v>
      </c>
      <c r="AZ321" s="134">
        <f>IF(ISBLANK(Governance_Clauses_by_Source!AW321),0,$G321)</f>
        <v>0</v>
      </c>
      <c r="BA321" s="134">
        <f>IF(ISBLANK(Governance_Clauses_by_Source!AX321),0,$G321)</f>
        <v>0</v>
      </c>
      <c r="BB321" s="134">
        <f>IF(ISBLANK(Governance_Clauses_by_Source!AY321),0,$G321)</f>
        <v>0</v>
      </c>
      <c r="BC321" s="134">
        <f>IF(ISBLANK(Governance_Clauses_by_Source!AZ321),0,$G321)</f>
        <v>0</v>
      </c>
      <c r="BD321" s="134">
        <f>IF(ISBLANK(Governance_Clauses_by_Source!BA321),0,$G321)</f>
        <v>0</v>
      </c>
      <c r="BE321" s="134">
        <f>IF(ISBLANK(Governance_Clauses_by_Source!BB321),0,$G321)</f>
        <v>0</v>
      </c>
      <c r="BF321" s="134">
        <f>IF(ISBLANK(Governance_Clauses_by_Source!BC321),0,$G321)</f>
        <v>0</v>
      </c>
      <c r="BG321" s="134">
        <f>IF(ISBLANK(Governance_Clauses_by_Source!BD321),0,$G321)</f>
        <v>0</v>
      </c>
      <c r="BH321" s="134">
        <f>IF(ISBLANK(Governance_Clauses_by_Source!BE321),0,$G321)</f>
        <v>0</v>
      </c>
      <c r="BI321" s="134">
        <f>IF(ISBLANK(Governance_Clauses_by_Source!BF321),0,$G321)</f>
        <v>0</v>
      </c>
      <c r="BJ321" s="134">
        <f>IF(ISBLANK(Governance_Clauses_by_Source!BG321),0,$G321)</f>
        <v>0</v>
      </c>
      <c r="BK321" s="134">
        <f>IF(ISBLANK(Governance_Clauses_by_Source!BH321),0,$G321)</f>
        <v>0</v>
      </c>
      <c r="BL321" s="134">
        <f>IF(ISBLANK(Governance_Clauses_by_Source!BI321),0,$G321)</f>
        <v>0</v>
      </c>
      <c r="BM321" s="134">
        <f>IF(ISBLANK(Governance_Clauses_by_Source!BJ321),0,$G321)</f>
        <v>0</v>
      </c>
      <c r="BN321" s="134">
        <f>IF(ISBLANK(Governance_Clauses_by_Source!BK321),0,$G321)</f>
        <v>0</v>
      </c>
      <c r="BO321" s="134">
        <f>IF(ISBLANK(Governance_Clauses_by_Source!BL321),0,$G321)</f>
        <v>0</v>
      </c>
      <c r="BP321" s="134">
        <f>IF(ISBLANK(Governance_Clauses_by_Source!BM321),0,$G321)</f>
        <v>0</v>
      </c>
      <c r="BQ321" s="134">
        <f>IF(ISBLANK(Governance_Clauses_by_Source!BN321),0,$G321)</f>
        <v>0</v>
      </c>
      <c r="BR321" s="134">
        <f>IF(ISBLANK(Governance_Clauses_by_Source!BO321),0,$G321)</f>
        <v>0</v>
      </c>
      <c r="BS321" s="134">
        <f>IF(ISBLANK(Governance_Clauses_by_Source!BP321),0,$G321)</f>
        <v>0</v>
      </c>
      <c r="BT321" s="134">
        <f>IF(ISBLANK(Governance_Clauses_by_Source!BQ321),0,$G321)</f>
        <v>0</v>
      </c>
      <c r="BU321" s="134">
        <f>IF(ISBLANK(Governance_Clauses_by_Source!BR321),0,$G321)</f>
        <v>0</v>
      </c>
      <c r="BV321" s="134">
        <f>IF(ISBLANK(Governance_Clauses_by_Source!BS321),0,$G321)</f>
        <v>0</v>
      </c>
      <c r="BW321" s="134">
        <f>IF(ISBLANK(Governance_Clauses_by_Source!BT321),0,$G321)</f>
        <v>0</v>
      </c>
      <c r="BX321" s="134">
        <f>IF(ISBLANK(Governance_Clauses_by_Source!BU321),0,$G321)</f>
        <v>0</v>
      </c>
      <c r="BY321" s="134">
        <f>IF(ISBLANK(Governance_Clauses_by_Source!BV321),0,$G321)</f>
        <v>0</v>
      </c>
      <c r="BZ321" s="134">
        <f>IF(ISBLANK(Governance_Clauses_by_Source!BW321),0,$G321)</f>
        <v>0</v>
      </c>
      <c r="CA321" s="134">
        <f>IF(ISBLANK(Governance_Clauses_by_Source!BX321),0,$G321)</f>
        <v>0</v>
      </c>
      <c r="CB321" s="134">
        <f>IF(ISBLANK(Governance_Clauses_by_Source!BY321),0,$G321)</f>
        <v>0</v>
      </c>
      <c r="CC321" s="134">
        <f>IF(ISBLANK(Governance_Clauses_by_Source!BZ321),0,$G321)</f>
        <v>0</v>
      </c>
      <c r="CD321" s="134">
        <f>IF(ISBLANK(Governance_Clauses_by_Source!CA321),0,$G321)</f>
        <v>0</v>
      </c>
      <c r="CE321" s="134">
        <f>IF(ISBLANK(Governance_Clauses_by_Source!CB321),0,$G321)</f>
        <v>0</v>
      </c>
      <c r="CF321" s="134">
        <f>IF(ISBLANK(Governance_Clauses_by_Source!CC321),0,$G321)</f>
        <v>0</v>
      </c>
      <c r="CG321" s="134">
        <f>IF(ISBLANK(Governance_Clauses_by_Source!CD321),0,$G321)</f>
        <v>0</v>
      </c>
      <c r="CH321" s="134">
        <f>IF(ISBLANK(Governance_Clauses_by_Source!CE321),0,$G321)</f>
        <v>0</v>
      </c>
      <c r="CI321" s="134">
        <f>IF(ISBLANK(Governance_Clauses_by_Source!CF321),0,$G321)</f>
        <v>0</v>
      </c>
      <c r="CJ321" s="134">
        <f>IF(ISBLANK(Governance_Clauses_by_Source!CG321),0,$G321)</f>
        <v>0</v>
      </c>
      <c r="CK321" s="134">
        <f>IF(ISBLANK(Governance_Clauses_by_Source!CH321),0,$G321)</f>
        <v>0</v>
      </c>
      <c r="CL321" s="134">
        <f>IF(ISBLANK(Governance_Clauses_by_Source!CI321),0,$G321)</f>
        <v>0</v>
      </c>
      <c r="CM321" s="134">
        <f>IF(ISBLANK(Governance_Clauses_by_Source!CJ321),0,$G321)</f>
        <v>0</v>
      </c>
      <c r="CN321" s="134">
        <f>IF(ISBLANK(Governance_Clauses_by_Source!CK321),0,$G321)</f>
        <v>0</v>
      </c>
      <c r="CO321" s="134">
        <f>IF(ISBLANK(Governance_Clauses_by_Source!CL321),0,$G321)</f>
        <v>0</v>
      </c>
      <c r="CP321" s="134">
        <f>IF(ISBLANK(Governance_Clauses_by_Source!CM321),0,$G321)</f>
        <v>0</v>
      </c>
      <c r="CQ321" s="151">
        <f>IF(ISBLANK(Governance_Clauses_by_Source!CN321),0,$G321)</f>
        <v>0</v>
      </c>
    </row>
    <row r="322" spans="1:95">
      <c r="A322" s="2"/>
      <c r="B322" s="2"/>
      <c r="C322" s="2"/>
      <c r="D322" s="2"/>
      <c r="E322" s="2">
        <f t="shared" si="34"/>
        <v>0</v>
      </c>
      <c r="F322" s="2"/>
      <c r="G322" s="2"/>
      <c r="H322" s="165" t="s">
        <v>367</v>
      </c>
      <c r="I322" s="120">
        <f>IF(ISBLANK(Governance_Clauses_by_Source!F322),0,$G322)</f>
        <v>0</v>
      </c>
      <c r="J322" s="134">
        <f>IF(ISBLANK(Governance_Clauses_by_Source!G322),0,$G322)</f>
        <v>0</v>
      </c>
      <c r="K322" s="134">
        <f>IF(ISBLANK(Governance_Clauses_by_Source!H322),0,$G322)</f>
        <v>0</v>
      </c>
      <c r="L322" s="134">
        <f>IF(ISBLANK(Governance_Clauses_by_Source!I322),0,$G322)</f>
        <v>0</v>
      </c>
      <c r="M322" s="134">
        <f>IF(ISBLANK(Governance_Clauses_by_Source!J322),0,$G322)</f>
        <v>0</v>
      </c>
      <c r="N322" s="134">
        <f>IF(ISBLANK(Governance_Clauses_by_Source!K322),0,$G322)</f>
        <v>0</v>
      </c>
      <c r="O322" s="134">
        <f>IF(ISBLANK(Governance_Clauses_by_Source!L322),0,$G322)</f>
        <v>0</v>
      </c>
      <c r="P322" s="134">
        <f>IF(ISBLANK(Governance_Clauses_by_Source!M322),0,$G322)</f>
        <v>0</v>
      </c>
      <c r="Q322" s="134">
        <f>IF(ISBLANK(Governance_Clauses_by_Source!N322),0,$G322)</f>
        <v>0</v>
      </c>
      <c r="R322" s="134">
        <f>IF(ISBLANK(Governance_Clauses_by_Source!O322),0,$G322)</f>
        <v>0</v>
      </c>
      <c r="S322" s="134">
        <f>IF(ISBLANK(Governance_Clauses_by_Source!P322),0,$G322)</f>
        <v>0</v>
      </c>
      <c r="T322" s="134">
        <f>IF(ISBLANK(Governance_Clauses_by_Source!Q322),0,$G322)</f>
        <v>0</v>
      </c>
      <c r="U322" s="134">
        <f>IF(ISBLANK(Governance_Clauses_by_Source!R322),0,$G322)</f>
        <v>0</v>
      </c>
      <c r="V322" s="134">
        <f>IF(ISBLANK(Governance_Clauses_by_Source!S322),0,$G322)</f>
        <v>0</v>
      </c>
      <c r="W322" s="134">
        <f>IF(ISBLANK(Governance_Clauses_by_Source!T322),0,$G322)</f>
        <v>0</v>
      </c>
      <c r="X322" s="134">
        <f>IF(ISBLANK(Governance_Clauses_by_Source!U322),0,$G322)</f>
        <v>0</v>
      </c>
      <c r="Y322" s="134">
        <f>IF(ISBLANK(Governance_Clauses_by_Source!V322),0,$G322)</f>
        <v>0</v>
      </c>
      <c r="Z322" s="134">
        <f>IF(ISBLANK(Governance_Clauses_by_Source!W322),0,$G322)</f>
        <v>0</v>
      </c>
      <c r="AA322" s="134">
        <f>IF(ISBLANK(Governance_Clauses_by_Source!X322),0,$G322)</f>
        <v>0</v>
      </c>
      <c r="AB322" s="134">
        <f>IF(ISBLANK(Governance_Clauses_by_Source!Y322),0,$G322)</f>
        <v>0</v>
      </c>
      <c r="AC322" s="134">
        <f>IF(ISBLANK(Governance_Clauses_by_Source!Z322),0,$G322)</f>
        <v>0</v>
      </c>
      <c r="AD322" s="134">
        <f>IF(ISBLANK(Governance_Clauses_by_Source!AA322),0,$G322)</f>
        <v>0</v>
      </c>
      <c r="AE322" s="134">
        <f>IF(ISBLANK(Governance_Clauses_by_Source!AB322),0,$G322)</f>
        <v>0</v>
      </c>
      <c r="AF322" s="134">
        <f>IF(ISBLANK(Governance_Clauses_by_Source!AC322),0,$G322)</f>
        <v>0</v>
      </c>
      <c r="AG322" s="134">
        <f>IF(ISBLANK(Governance_Clauses_by_Source!AD322),0,$G322)</f>
        <v>0</v>
      </c>
      <c r="AH322" s="134">
        <f>IF(ISBLANK(Governance_Clauses_by_Source!AE322),0,$G322)</f>
        <v>0</v>
      </c>
      <c r="AI322" s="134">
        <f>IF(ISBLANK(Governance_Clauses_by_Source!AF322),0,$G322)</f>
        <v>0</v>
      </c>
      <c r="AJ322" s="134">
        <f>IF(ISBLANK(Governance_Clauses_by_Source!AG322),0,$G322)</f>
        <v>0</v>
      </c>
      <c r="AK322" s="134">
        <f>IF(ISBLANK(Governance_Clauses_by_Source!AH322),0,$G322)</f>
        <v>0</v>
      </c>
      <c r="AL322" s="134">
        <f>IF(ISBLANK(Governance_Clauses_by_Source!AI322),0,$G322)</f>
        <v>0</v>
      </c>
      <c r="AM322" s="134">
        <f>IF(ISBLANK(Governance_Clauses_by_Source!AJ322),0,$G322)</f>
        <v>0</v>
      </c>
      <c r="AN322" s="134">
        <f>IF(ISBLANK(Governance_Clauses_by_Source!AK322),0,$G322)</f>
        <v>0</v>
      </c>
      <c r="AO322" s="134">
        <f>IF(ISBLANK(Governance_Clauses_by_Source!AL322),0,$G322)</f>
        <v>0</v>
      </c>
      <c r="AP322" s="134">
        <f>IF(ISBLANK(Governance_Clauses_by_Source!AM322),0,$G322)</f>
        <v>0</v>
      </c>
      <c r="AQ322" s="134">
        <f>IF(ISBLANK(Governance_Clauses_by_Source!AN322),0,$G322)</f>
        <v>0</v>
      </c>
      <c r="AR322" s="134">
        <f>IF(ISBLANK(Governance_Clauses_by_Source!AO322),0,$G322)</f>
        <v>0</v>
      </c>
      <c r="AS322" s="134">
        <f>IF(ISBLANK(Governance_Clauses_by_Source!AP322),0,$G322)</f>
        <v>0</v>
      </c>
      <c r="AT322" s="134">
        <f>IF(ISBLANK(Governance_Clauses_by_Source!AQ322),0,$G322)</f>
        <v>0</v>
      </c>
      <c r="AU322" s="134">
        <f>IF(ISBLANK(Governance_Clauses_by_Source!AR322),0,$G322)</f>
        <v>0</v>
      </c>
      <c r="AV322" s="134">
        <f>IF(ISBLANK(Governance_Clauses_by_Source!AS322),0,$G322)</f>
        <v>0</v>
      </c>
      <c r="AW322" s="134">
        <f>IF(ISBLANK(Governance_Clauses_by_Source!AT322),0,$G322)</f>
        <v>0</v>
      </c>
      <c r="AX322" s="134">
        <f>IF(ISBLANK(Governance_Clauses_by_Source!AU322),0,$G322)</f>
        <v>0</v>
      </c>
      <c r="AY322" s="134">
        <f>IF(ISBLANK(Governance_Clauses_by_Source!AV322),0,$G322)</f>
        <v>0</v>
      </c>
      <c r="AZ322" s="134">
        <f>IF(ISBLANK(Governance_Clauses_by_Source!AW322),0,$G322)</f>
        <v>0</v>
      </c>
      <c r="BA322" s="134">
        <f>IF(ISBLANK(Governance_Clauses_by_Source!AX322),0,$G322)</f>
        <v>0</v>
      </c>
      <c r="BB322" s="134">
        <f>IF(ISBLANK(Governance_Clauses_by_Source!AY322),0,$G322)</f>
        <v>0</v>
      </c>
      <c r="BC322" s="134">
        <f>IF(ISBLANK(Governance_Clauses_by_Source!AZ322),0,$G322)</f>
        <v>0</v>
      </c>
      <c r="BD322" s="134">
        <f>IF(ISBLANK(Governance_Clauses_by_Source!BA322),0,$G322)</f>
        <v>0</v>
      </c>
      <c r="BE322" s="134">
        <f>IF(ISBLANK(Governance_Clauses_by_Source!BB322),0,$G322)</f>
        <v>0</v>
      </c>
      <c r="BF322" s="134">
        <f>IF(ISBLANK(Governance_Clauses_by_Source!BC322),0,$G322)</f>
        <v>0</v>
      </c>
      <c r="BG322" s="134">
        <f>IF(ISBLANK(Governance_Clauses_by_Source!BD322),0,$G322)</f>
        <v>0</v>
      </c>
      <c r="BH322" s="134">
        <f>IF(ISBLANK(Governance_Clauses_by_Source!BE322),0,$G322)</f>
        <v>0</v>
      </c>
      <c r="BI322" s="134">
        <f>IF(ISBLANK(Governance_Clauses_by_Source!BF322),0,$G322)</f>
        <v>0</v>
      </c>
      <c r="BJ322" s="134">
        <f>IF(ISBLANK(Governance_Clauses_by_Source!BG322),0,$G322)</f>
        <v>0</v>
      </c>
      <c r="BK322" s="134">
        <f>IF(ISBLANK(Governance_Clauses_by_Source!BH322),0,$G322)</f>
        <v>0</v>
      </c>
      <c r="BL322" s="134">
        <f>IF(ISBLANK(Governance_Clauses_by_Source!BI322),0,$G322)</f>
        <v>0</v>
      </c>
      <c r="BM322" s="134">
        <f>IF(ISBLANK(Governance_Clauses_by_Source!BJ322),0,$G322)</f>
        <v>0</v>
      </c>
      <c r="BN322" s="134">
        <f>IF(ISBLANK(Governance_Clauses_by_Source!BK322),0,$G322)</f>
        <v>0</v>
      </c>
      <c r="BO322" s="134">
        <f>IF(ISBLANK(Governance_Clauses_by_Source!BL322),0,$G322)</f>
        <v>0</v>
      </c>
      <c r="BP322" s="134">
        <f>IF(ISBLANK(Governance_Clauses_by_Source!BM322),0,$G322)</f>
        <v>0</v>
      </c>
      <c r="BQ322" s="134">
        <f>IF(ISBLANK(Governance_Clauses_by_Source!BN322),0,$G322)</f>
        <v>0</v>
      </c>
      <c r="BR322" s="134">
        <f>IF(ISBLANK(Governance_Clauses_by_Source!BO322),0,$G322)</f>
        <v>0</v>
      </c>
      <c r="BS322" s="134">
        <f>IF(ISBLANK(Governance_Clauses_by_Source!BP322),0,$G322)</f>
        <v>0</v>
      </c>
      <c r="BT322" s="134">
        <f>IF(ISBLANK(Governance_Clauses_by_Source!BQ322),0,$G322)</f>
        <v>0</v>
      </c>
      <c r="BU322" s="134">
        <f>IF(ISBLANK(Governance_Clauses_by_Source!BR322),0,$G322)</f>
        <v>0</v>
      </c>
      <c r="BV322" s="134">
        <f>IF(ISBLANK(Governance_Clauses_by_Source!BS322),0,$G322)</f>
        <v>0</v>
      </c>
      <c r="BW322" s="134">
        <f>IF(ISBLANK(Governance_Clauses_by_Source!BT322),0,$G322)</f>
        <v>0</v>
      </c>
      <c r="BX322" s="134">
        <f>IF(ISBLANK(Governance_Clauses_by_Source!BU322),0,$G322)</f>
        <v>0</v>
      </c>
      <c r="BY322" s="134">
        <f>IF(ISBLANK(Governance_Clauses_by_Source!BV322),0,$G322)</f>
        <v>0</v>
      </c>
      <c r="BZ322" s="134">
        <f>IF(ISBLANK(Governance_Clauses_by_Source!BW322),0,$G322)</f>
        <v>0</v>
      </c>
      <c r="CA322" s="134">
        <f>IF(ISBLANK(Governance_Clauses_by_Source!BX322),0,$G322)</f>
        <v>0</v>
      </c>
      <c r="CB322" s="134">
        <f>IF(ISBLANK(Governance_Clauses_by_Source!BY322),0,$G322)</f>
        <v>0</v>
      </c>
      <c r="CC322" s="134">
        <f>IF(ISBLANK(Governance_Clauses_by_Source!BZ322),0,$G322)</f>
        <v>0</v>
      </c>
      <c r="CD322" s="134">
        <f>IF(ISBLANK(Governance_Clauses_by_Source!CA322),0,$G322)</f>
        <v>0</v>
      </c>
      <c r="CE322" s="134">
        <f>IF(ISBLANK(Governance_Clauses_by_Source!CB322),0,$G322)</f>
        <v>0</v>
      </c>
      <c r="CF322" s="134">
        <f>IF(ISBLANK(Governance_Clauses_by_Source!CC322),0,$G322)</f>
        <v>0</v>
      </c>
      <c r="CG322" s="134">
        <f>IF(ISBLANK(Governance_Clauses_by_Source!CD322),0,$G322)</f>
        <v>0</v>
      </c>
      <c r="CH322" s="134">
        <f>IF(ISBLANK(Governance_Clauses_by_Source!CE322),0,$G322)</f>
        <v>0</v>
      </c>
      <c r="CI322" s="134">
        <f>IF(ISBLANK(Governance_Clauses_by_Source!CF322),0,$G322)</f>
        <v>0</v>
      </c>
      <c r="CJ322" s="134">
        <f>IF(ISBLANK(Governance_Clauses_by_Source!CG322),0,$G322)</f>
        <v>0</v>
      </c>
      <c r="CK322" s="134">
        <f>IF(ISBLANK(Governance_Clauses_by_Source!CH322),0,$G322)</f>
        <v>0</v>
      </c>
      <c r="CL322" s="134">
        <f>IF(ISBLANK(Governance_Clauses_by_Source!CI322),0,$G322)</f>
        <v>0</v>
      </c>
      <c r="CM322" s="134">
        <f>IF(ISBLANK(Governance_Clauses_by_Source!CJ322),0,$G322)</f>
        <v>0</v>
      </c>
      <c r="CN322" s="134">
        <f>IF(ISBLANK(Governance_Clauses_by_Source!CK322),0,$G322)</f>
        <v>0</v>
      </c>
      <c r="CO322" s="134">
        <f>IF(ISBLANK(Governance_Clauses_by_Source!CL322),0,$G322)</f>
        <v>0</v>
      </c>
      <c r="CP322" s="134">
        <f>IF(ISBLANK(Governance_Clauses_by_Source!CM322),0,$G322)</f>
        <v>0</v>
      </c>
      <c r="CQ322" s="151">
        <f>IF(ISBLANK(Governance_Clauses_by_Source!CN322),0,$G322)</f>
        <v>0</v>
      </c>
    </row>
    <row r="323" spans="1:95">
      <c r="A323" s="2"/>
      <c r="B323" s="2"/>
      <c r="C323" s="2"/>
      <c r="D323" s="2"/>
      <c r="E323" s="2">
        <f t="shared" si="34"/>
        <v>0</v>
      </c>
      <c r="F323" s="2"/>
      <c r="G323" s="2"/>
      <c r="H323" s="165" t="s">
        <v>367</v>
      </c>
      <c r="I323" s="120">
        <f>IF(ISBLANK(Governance_Clauses_by_Source!F323),0,$G323)</f>
        <v>0</v>
      </c>
      <c r="J323" s="134">
        <f>IF(ISBLANK(Governance_Clauses_by_Source!G323),0,$G323)</f>
        <v>0</v>
      </c>
      <c r="K323" s="134">
        <f>IF(ISBLANK(Governance_Clauses_by_Source!H323),0,$G323)</f>
        <v>0</v>
      </c>
      <c r="L323" s="134">
        <f>IF(ISBLANK(Governance_Clauses_by_Source!I323),0,$G323)</f>
        <v>0</v>
      </c>
      <c r="M323" s="134">
        <f>IF(ISBLANK(Governance_Clauses_by_Source!J323),0,$G323)</f>
        <v>0</v>
      </c>
      <c r="N323" s="134">
        <f>IF(ISBLANK(Governance_Clauses_by_Source!K323),0,$G323)</f>
        <v>0</v>
      </c>
      <c r="O323" s="134">
        <f>IF(ISBLANK(Governance_Clauses_by_Source!L323),0,$G323)</f>
        <v>0</v>
      </c>
      <c r="P323" s="134">
        <f>IF(ISBLANK(Governance_Clauses_by_Source!M323),0,$G323)</f>
        <v>0</v>
      </c>
      <c r="Q323" s="134">
        <f>IF(ISBLANK(Governance_Clauses_by_Source!N323),0,$G323)</f>
        <v>0</v>
      </c>
      <c r="R323" s="134">
        <f>IF(ISBLANK(Governance_Clauses_by_Source!O323),0,$G323)</f>
        <v>0</v>
      </c>
      <c r="S323" s="134">
        <f>IF(ISBLANK(Governance_Clauses_by_Source!P323),0,$G323)</f>
        <v>0</v>
      </c>
      <c r="T323" s="134">
        <f>IF(ISBLANK(Governance_Clauses_by_Source!Q323),0,$G323)</f>
        <v>0</v>
      </c>
      <c r="U323" s="134">
        <f>IF(ISBLANK(Governance_Clauses_by_Source!R323),0,$G323)</f>
        <v>0</v>
      </c>
      <c r="V323" s="134">
        <f>IF(ISBLANK(Governance_Clauses_by_Source!S323),0,$G323)</f>
        <v>0</v>
      </c>
      <c r="W323" s="134">
        <f>IF(ISBLANK(Governance_Clauses_by_Source!T323),0,$G323)</f>
        <v>0</v>
      </c>
      <c r="X323" s="134">
        <f>IF(ISBLANK(Governance_Clauses_by_Source!U323),0,$G323)</f>
        <v>0</v>
      </c>
      <c r="Y323" s="134">
        <f>IF(ISBLANK(Governance_Clauses_by_Source!V323),0,$G323)</f>
        <v>0</v>
      </c>
      <c r="Z323" s="134">
        <f>IF(ISBLANK(Governance_Clauses_by_Source!W323),0,$G323)</f>
        <v>0</v>
      </c>
      <c r="AA323" s="134">
        <f>IF(ISBLANK(Governance_Clauses_by_Source!X323),0,$G323)</f>
        <v>0</v>
      </c>
      <c r="AB323" s="134">
        <f>IF(ISBLANK(Governance_Clauses_by_Source!Y323),0,$G323)</f>
        <v>0</v>
      </c>
      <c r="AC323" s="134">
        <f>IF(ISBLANK(Governance_Clauses_by_Source!Z323),0,$G323)</f>
        <v>0</v>
      </c>
      <c r="AD323" s="134">
        <f>IF(ISBLANK(Governance_Clauses_by_Source!AA323),0,$G323)</f>
        <v>0</v>
      </c>
      <c r="AE323" s="134">
        <f>IF(ISBLANK(Governance_Clauses_by_Source!AB323),0,$G323)</f>
        <v>0</v>
      </c>
      <c r="AF323" s="134">
        <f>IF(ISBLANK(Governance_Clauses_by_Source!AC323),0,$G323)</f>
        <v>0</v>
      </c>
      <c r="AG323" s="134">
        <f>IF(ISBLANK(Governance_Clauses_by_Source!AD323),0,$G323)</f>
        <v>0</v>
      </c>
      <c r="AH323" s="134">
        <f>IF(ISBLANK(Governance_Clauses_by_Source!AE323),0,$G323)</f>
        <v>0</v>
      </c>
      <c r="AI323" s="134">
        <f>IF(ISBLANK(Governance_Clauses_by_Source!AF323),0,$G323)</f>
        <v>0</v>
      </c>
      <c r="AJ323" s="134">
        <f>IF(ISBLANK(Governance_Clauses_by_Source!AG323),0,$G323)</f>
        <v>0</v>
      </c>
      <c r="AK323" s="134">
        <f>IF(ISBLANK(Governance_Clauses_by_Source!AH323),0,$G323)</f>
        <v>0</v>
      </c>
      <c r="AL323" s="134">
        <f>IF(ISBLANK(Governance_Clauses_by_Source!AI323),0,$G323)</f>
        <v>0</v>
      </c>
      <c r="AM323" s="134">
        <f>IF(ISBLANK(Governance_Clauses_by_Source!AJ323),0,$G323)</f>
        <v>0</v>
      </c>
      <c r="AN323" s="134">
        <f>IF(ISBLANK(Governance_Clauses_by_Source!AK323),0,$G323)</f>
        <v>0</v>
      </c>
      <c r="AO323" s="134">
        <f>IF(ISBLANK(Governance_Clauses_by_Source!AL323),0,$G323)</f>
        <v>0</v>
      </c>
      <c r="AP323" s="134">
        <f>IF(ISBLANK(Governance_Clauses_by_Source!AM323),0,$G323)</f>
        <v>0</v>
      </c>
      <c r="AQ323" s="134">
        <f>IF(ISBLANK(Governance_Clauses_by_Source!AN323),0,$G323)</f>
        <v>0</v>
      </c>
      <c r="AR323" s="134">
        <f>IF(ISBLANK(Governance_Clauses_by_Source!AO323),0,$G323)</f>
        <v>0</v>
      </c>
      <c r="AS323" s="134">
        <f>IF(ISBLANK(Governance_Clauses_by_Source!AP323),0,$G323)</f>
        <v>0</v>
      </c>
      <c r="AT323" s="134">
        <f>IF(ISBLANK(Governance_Clauses_by_Source!AQ323),0,$G323)</f>
        <v>0</v>
      </c>
      <c r="AU323" s="134">
        <f>IF(ISBLANK(Governance_Clauses_by_Source!AR323),0,$G323)</f>
        <v>0</v>
      </c>
      <c r="AV323" s="134">
        <f>IF(ISBLANK(Governance_Clauses_by_Source!AS323),0,$G323)</f>
        <v>0</v>
      </c>
      <c r="AW323" s="134">
        <f>IF(ISBLANK(Governance_Clauses_by_Source!AT323),0,$G323)</f>
        <v>0</v>
      </c>
      <c r="AX323" s="134">
        <f>IF(ISBLANK(Governance_Clauses_by_Source!AU323),0,$G323)</f>
        <v>0</v>
      </c>
      <c r="AY323" s="134">
        <f>IF(ISBLANK(Governance_Clauses_by_Source!AV323),0,$G323)</f>
        <v>0</v>
      </c>
      <c r="AZ323" s="134">
        <f>IF(ISBLANK(Governance_Clauses_by_Source!AW323),0,$G323)</f>
        <v>0</v>
      </c>
      <c r="BA323" s="134">
        <f>IF(ISBLANK(Governance_Clauses_by_Source!AX323),0,$G323)</f>
        <v>0</v>
      </c>
      <c r="BB323" s="134">
        <f>IF(ISBLANK(Governance_Clauses_by_Source!AY323),0,$G323)</f>
        <v>0</v>
      </c>
      <c r="BC323" s="134">
        <f>IF(ISBLANK(Governance_Clauses_by_Source!AZ323),0,$G323)</f>
        <v>0</v>
      </c>
      <c r="BD323" s="134">
        <f>IF(ISBLANK(Governance_Clauses_by_Source!BA323),0,$G323)</f>
        <v>0</v>
      </c>
      <c r="BE323" s="134">
        <f>IF(ISBLANK(Governance_Clauses_by_Source!BB323),0,$G323)</f>
        <v>0</v>
      </c>
      <c r="BF323" s="134">
        <f>IF(ISBLANK(Governance_Clauses_by_Source!BC323),0,$G323)</f>
        <v>0</v>
      </c>
      <c r="BG323" s="134">
        <f>IF(ISBLANK(Governance_Clauses_by_Source!BD323),0,$G323)</f>
        <v>0</v>
      </c>
      <c r="BH323" s="134">
        <f>IF(ISBLANK(Governance_Clauses_by_Source!BE323),0,$G323)</f>
        <v>0</v>
      </c>
      <c r="BI323" s="134">
        <f>IF(ISBLANK(Governance_Clauses_by_Source!BF323),0,$G323)</f>
        <v>0</v>
      </c>
      <c r="BJ323" s="134">
        <f>IF(ISBLANK(Governance_Clauses_by_Source!BG323),0,$G323)</f>
        <v>0</v>
      </c>
      <c r="BK323" s="134">
        <f>IF(ISBLANK(Governance_Clauses_by_Source!BH323),0,$G323)</f>
        <v>0</v>
      </c>
      <c r="BL323" s="134">
        <f>IF(ISBLANK(Governance_Clauses_by_Source!BI323),0,$G323)</f>
        <v>0</v>
      </c>
      <c r="BM323" s="134">
        <f>IF(ISBLANK(Governance_Clauses_by_Source!BJ323),0,$G323)</f>
        <v>0</v>
      </c>
      <c r="BN323" s="134">
        <f>IF(ISBLANK(Governance_Clauses_by_Source!BK323),0,$G323)</f>
        <v>0</v>
      </c>
      <c r="BO323" s="134">
        <f>IF(ISBLANK(Governance_Clauses_by_Source!BL323),0,$G323)</f>
        <v>0</v>
      </c>
      <c r="BP323" s="134">
        <f>IF(ISBLANK(Governance_Clauses_by_Source!BM323),0,$G323)</f>
        <v>0</v>
      </c>
      <c r="BQ323" s="134">
        <f>IF(ISBLANK(Governance_Clauses_by_Source!BN323),0,$G323)</f>
        <v>0</v>
      </c>
      <c r="BR323" s="134">
        <f>IF(ISBLANK(Governance_Clauses_by_Source!BO323),0,$G323)</f>
        <v>0</v>
      </c>
      <c r="BS323" s="134">
        <f>IF(ISBLANK(Governance_Clauses_by_Source!BP323),0,$G323)</f>
        <v>0</v>
      </c>
      <c r="BT323" s="134">
        <f>IF(ISBLANK(Governance_Clauses_by_Source!BQ323),0,$G323)</f>
        <v>0</v>
      </c>
      <c r="BU323" s="134">
        <f>IF(ISBLANK(Governance_Clauses_by_Source!BR323),0,$G323)</f>
        <v>0</v>
      </c>
      <c r="BV323" s="134">
        <f>IF(ISBLANK(Governance_Clauses_by_Source!BS323),0,$G323)</f>
        <v>0</v>
      </c>
      <c r="BW323" s="134">
        <f>IF(ISBLANK(Governance_Clauses_by_Source!BT323),0,$G323)</f>
        <v>0</v>
      </c>
      <c r="BX323" s="134">
        <f>IF(ISBLANK(Governance_Clauses_by_Source!BU323),0,$G323)</f>
        <v>0</v>
      </c>
      <c r="BY323" s="134">
        <f>IF(ISBLANK(Governance_Clauses_by_Source!BV323),0,$G323)</f>
        <v>0</v>
      </c>
      <c r="BZ323" s="134">
        <f>IF(ISBLANK(Governance_Clauses_by_Source!BW323),0,$G323)</f>
        <v>0</v>
      </c>
      <c r="CA323" s="134">
        <f>IF(ISBLANK(Governance_Clauses_by_Source!BX323),0,$G323)</f>
        <v>0</v>
      </c>
      <c r="CB323" s="134">
        <f>IF(ISBLANK(Governance_Clauses_by_Source!BY323),0,$G323)</f>
        <v>0</v>
      </c>
      <c r="CC323" s="134">
        <f>IF(ISBLANK(Governance_Clauses_by_Source!BZ323),0,$G323)</f>
        <v>0</v>
      </c>
      <c r="CD323" s="134">
        <f>IF(ISBLANK(Governance_Clauses_by_Source!CA323),0,$G323)</f>
        <v>0</v>
      </c>
      <c r="CE323" s="134">
        <f>IF(ISBLANK(Governance_Clauses_by_Source!CB323),0,$G323)</f>
        <v>0</v>
      </c>
      <c r="CF323" s="134">
        <f>IF(ISBLANK(Governance_Clauses_by_Source!CC323),0,$G323)</f>
        <v>0</v>
      </c>
      <c r="CG323" s="134">
        <f>IF(ISBLANK(Governance_Clauses_by_Source!CD323),0,$G323)</f>
        <v>0</v>
      </c>
      <c r="CH323" s="134">
        <f>IF(ISBLANK(Governance_Clauses_by_Source!CE323),0,$G323)</f>
        <v>0</v>
      </c>
      <c r="CI323" s="134">
        <f>IF(ISBLANK(Governance_Clauses_by_Source!CF323),0,$G323)</f>
        <v>0</v>
      </c>
      <c r="CJ323" s="134">
        <f>IF(ISBLANK(Governance_Clauses_by_Source!CG323),0,$G323)</f>
        <v>0</v>
      </c>
      <c r="CK323" s="134">
        <f>IF(ISBLANK(Governance_Clauses_by_Source!CH323),0,$G323)</f>
        <v>0</v>
      </c>
      <c r="CL323" s="134">
        <f>IF(ISBLANK(Governance_Clauses_by_Source!CI323),0,$G323)</f>
        <v>0</v>
      </c>
      <c r="CM323" s="134">
        <f>IF(ISBLANK(Governance_Clauses_by_Source!CJ323),0,$G323)</f>
        <v>0</v>
      </c>
      <c r="CN323" s="134">
        <f>IF(ISBLANK(Governance_Clauses_by_Source!CK323),0,$G323)</f>
        <v>0</v>
      </c>
      <c r="CO323" s="134">
        <f>IF(ISBLANK(Governance_Clauses_by_Source!CL323),0,$G323)</f>
        <v>0</v>
      </c>
      <c r="CP323" s="134">
        <f>IF(ISBLANK(Governance_Clauses_by_Source!CM323),0,$G323)</f>
        <v>0</v>
      </c>
      <c r="CQ323" s="151">
        <f>IF(ISBLANK(Governance_Clauses_by_Source!CN323),0,$G323)</f>
        <v>0</v>
      </c>
    </row>
    <row r="324" spans="1:95">
      <c r="A324" s="2"/>
      <c r="B324" s="2"/>
      <c r="C324" s="2"/>
      <c r="D324" s="2"/>
      <c r="E324" s="2">
        <f t="shared" si="34"/>
        <v>0</v>
      </c>
      <c r="F324" s="2"/>
      <c r="G324" s="2"/>
      <c r="H324" s="165" t="s">
        <v>367</v>
      </c>
      <c r="I324" s="120">
        <f>IF(ISBLANK(Governance_Clauses_by_Source!F324),0,$G324)</f>
        <v>0</v>
      </c>
      <c r="J324" s="134">
        <f>IF(ISBLANK(Governance_Clauses_by_Source!G324),0,$G324)</f>
        <v>0</v>
      </c>
      <c r="K324" s="134">
        <f>IF(ISBLANK(Governance_Clauses_by_Source!H324),0,$G324)</f>
        <v>0</v>
      </c>
      <c r="L324" s="134">
        <f>IF(ISBLANK(Governance_Clauses_by_Source!I324),0,$G324)</f>
        <v>0</v>
      </c>
      <c r="M324" s="134">
        <f>IF(ISBLANK(Governance_Clauses_by_Source!J324),0,$G324)</f>
        <v>0</v>
      </c>
      <c r="N324" s="134">
        <f>IF(ISBLANK(Governance_Clauses_by_Source!K324),0,$G324)</f>
        <v>0</v>
      </c>
      <c r="O324" s="134">
        <f>IF(ISBLANK(Governance_Clauses_by_Source!L324),0,$G324)</f>
        <v>0</v>
      </c>
      <c r="P324" s="134">
        <f>IF(ISBLANK(Governance_Clauses_by_Source!M324),0,$G324)</f>
        <v>0</v>
      </c>
      <c r="Q324" s="134">
        <f>IF(ISBLANK(Governance_Clauses_by_Source!N324),0,$G324)</f>
        <v>0</v>
      </c>
      <c r="R324" s="134">
        <f>IF(ISBLANK(Governance_Clauses_by_Source!O324),0,$G324)</f>
        <v>0</v>
      </c>
      <c r="S324" s="134">
        <f>IF(ISBLANK(Governance_Clauses_by_Source!P324),0,$G324)</f>
        <v>0</v>
      </c>
      <c r="T324" s="134">
        <f>IF(ISBLANK(Governance_Clauses_by_Source!Q324),0,$G324)</f>
        <v>0</v>
      </c>
      <c r="U324" s="134">
        <f>IF(ISBLANK(Governance_Clauses_by_Source!R324),0,$G324)</f>
        <v>0</v>
      </c>
      <c r="V324" s="134">
        <f>IF(ISBLANK(Governance_Clauses_by_Source!S324),0,$G324)</f>
        <v>0</v>
      </c>
      <c r="W324" s="134">
        <f>IF(ISBLANK(Governance_Clauses_by_Source!T324),0,$G324)</f>
        <v>0</v>
      </c>
      <c r="X324" s="134">
        <f>IF(ISBLANK(Governance_Clauses_by_Source!U324),0,$G324)</f>
        <v>0</v>
      </c>
      <c r="Y324" s="134">
        <f>IF(ISBLANK(Governance_Clauses_by_Source!V324),0,$G324)</f>
        <v>0</v>
      </c>
      <c r="Z324" s="134">
        <f>IF(ISBLANK(Governance_Clauses_by_Source!W324),0,$G324)</f>
        <v>0</v>
      </c>
      <c r="AA324" s="134">
        <f>IF(ISBLANK(Governance_Clauses_by_Source!X324),0,$G324)</f>
        <v>0</v>
      </c>
      <c r="AB324" s="134">
        <f>IF(ISBLANK(Governance_Clauses_by_Source!Y324),0,$G324)</f>
        <v>0</v>
      </c>
      <c r="AC324" s="134">
        <f>IF(ISBLANK(Governance_Clauses_by_Source!Z324),0,$G324)</f>
        <v>0</v>
      </c>
      <c r="AD324" s="134">
        <f>IF(ISBLANK(Governance_Clauses_by_Source!AA324),0,$G324)</f>
        <v>0</v>
      </c>
      <c r="AE324" s="134">
        <f>IF(ISBLANK(Governance_Clauses_by_Source!AB324),0,$G324)</f>
        <v>0</v>
      </c>
      <c r="AF324" s="134">
        <f>IF(ISBLANK(Governance_Clauses_by_Source!AC324),0,$G324)</f>
        <v>0</v>
      </c>
      <c r="AG324" s="134">
        <f>IF(ISBLANK(Governance_Clauses_by_Source!AD324),0,$G324)</f>
        <v>0</v>
      </c>
      <c r="AH324" s="134">
        <f>IF(ISBLANK(Governance_Clauses_by_Source!AE324),0,$G324)</f>
        <v>0</v>
      </c>
      <c r="AI324" s="134">
        <f>IF(ISBLANK(Governance_Clauses_by_Source!AF324),0,$G324)</f>
        <v>0</v>
      </c>
      <c r="AJ324" s="134">
        <f>IF(ISBLANK(Governance_Clauses_by_Source!AG324),0,$G324)</f>
        <v>0</v>
      </c>
      <c r="AK324" s="134">
        <f>IF(ISBLANK(Governance_Clauses_by_Source!AH324),0,$G324)</f>
        <v>0</v>
      </c>
      <c r="AL324" s="134">
        <f>IF(ISBLANK(Governance_Clauses_by_Source!AI324),0,$G324)</f>
        <v>0</v>
      </c>
      <c r="AM324" s="134">
        <f>IF(ISBLANK(Governance_Clauses_by_Source!AJ324),0,$G324)</f>
        <v>0</v>
      </c>
      <c r="AN324" s="134">
        <f>IF(ISBLANK(Governance_Clauses_by_Source!AK324),0,$G324)</f>
        <v>0</v>
      </c>
      <c r="AO324" s="134">
        <f>IF(ISBLANK(Governance_Clauses_by_Source!AL324),0,$G324)</f>
        <v>0</v>
      </c>
      <c r="AP324" s="134">
        <f>IF(ISBLANK(Governance_Clauses_by_Source!AM324),0,$G324)</f>
        <v>0</v>
      </c>
      <c r="AQ324" s="134">
        <f>IF(ISBLANK(Governance_Clauses_by_Source!AN324),0,$G324)</f>
        <v>0</v>
      </c>
      <c r="AR324" s="134">
        <f>IF(ISBLANK(Governance_Clauses_by_Source!AO324),0,$G324)</f>
        <v>0</v>
      </c>
      <c r="AS324" s="134">
        <f>IF(ISBLANK(Governance_Clauses_by_Source!AP324),0,$G324)</f>
        <v>0</v>
      </c>
      <c r="AT324" s="134">
        <f>IF(ISBLANK(Governance_Clauses_by_Source!AQ324),0,$G324)</f>
        <v>0</v>
      </c>
      <c r="AU324" s="134">
        <f>IF(ISBLANK(Governance_Clauses_by_Source!AR324),0,$G324)</f>
        <v>0</v>
      </c>
      <c r="AV324" s="134">
        <f>IF(ISBLANK(Governance_Clauses_by_Source!AS324),0,$G324)</f>
        <v>0</v>
      </c>
      <c r="AW324" s="134">
        <f>IF(ISBLANK(Governance_Clauses_by_Source!AT324),0,$G324)</f>
        <v>0</v>
      </c>
      <c r="AX324" s="134">
        <f>IF(ISBLANK(Governance_Clauses_by_Source!AU324),0,$G324)</f>
        <v>0</v>
      </c>
      <c r="AY324" s="134">
        <f>IF(ISBLANK(Governance_Clauses_by_Source!AV324),0,$G324)</f>
        <v>0</v>
      </c>
      <c r="AZ324" s="134">
        <f>IF(ISBLANK(Governance_Clauses_by_Source!AW324),0,$G324)</f>
        <v>0</v>
      </c>
      <c r="BA324" s="134">
        <f>IF(ISBLANK(Governance_Clauses_by_Source!AX324),0,$G324)</f>
        <v>0</v>
      </c>
      <c r="BB324" s="134">
        <f>IF(ISBLANK(Governance_Clauses_by_Source!AY324),0,$G324)</f>
        <v>0</v>
      </c>
      <c r="BC324" s="134">
        <f>IF(ISBLANK(Governance_Clauses_by_Source!AZ324),0,$G324)</f>
        <v>0</v>
      </c>
      <c r="BD324" s="134">
        <f>IF(ISBLANK(Governance_Clauses_by_Source!BA324),0,$G324)</f>
        <v>0</v>
      </c>
      <c r="BE324" s="134">
        <f>IF(ISBLANK(Governance_Clauses_by_Source!BB324),0,$G324)</f>
        <v>0</v>
      </c>
      <c r="BF324" s="134">
        <f>IF(ISBLANK(Governance_Clauses_by_Source!BC324),0,$G324)</f>
        <v>0</v>
      </c>
      <c r="BG324" s="134">
        <f>IF(ISBLANK(Governance_Clauses_by_Source!BD324),0,$G324)</f>
        <v>0</v>
      </c>
      <c r="BH324" s="134">
        <f>IF(ISBLANK(Governance_Clauses_by_Source!BE324),0,$G324)</f>
        <v>0</v>
      </c>
      <c r="BI324" s="134">
        <f>IF(ISBLANK(Governance_Clauses_by_Source!BF324),0,$G324)</f>
        <v>0</v>
      </c>
      <c r="BJ324" s="134">
        <f>IF(ISBLANK(Governance_Clauses_by_Source!BG324),0,$G324)</f>
        <v>0</v>
      </c>
      <c r="BK324" s="134">
        <f>IF(ISBLANK(Governance_Clauses_by_Source!BH324),0,$G324)</f>
        <v>0</v>
      </c>
      <c r="BL324" s="134">
        <f>IF(ISBLANK(Governance_Clauses_by_Source!BI324),0,$G324)</f>
        <v>0</v>
      </c>
      <c r="BM324" s="134">
        <f>IF(ISBLANK(Governance_Clauses_by_Source!BJ324),0,$G324)</f>
        <v>0</v>
      </c>
      <c r="BN324" s="134">
        <f>IF(ISBLANK(Governance_Clauses_by_Source!BK324),0,$G324)</f>
        <v>0</v>
      </c>
      <c r="BO324" s="134">
        <f>IF(ISBLANK(Governance_Clauses_by_Source!BL324),0,$G324)</f>
        <v>0</v>
      </c>
      <c r="BP324" s="134">
        <f>IF(ISBLANK(Governance_Clauses_by_Source!BM324),0,$G324)</f>
        <v>0</v>
      </c>
      <c r="BQ324" s="134">
        <f>IF(ISBLANK(Governance_Clauses_by_Source!BN324),0,$G324)</f>
        <v>0</v>
      </c>
      <c r="BR324" s="134">
        <f>IF(ISBLANK(Governance_Clauses_by_Source!BO324),0,$G324)</f>
        <v>0</v>
      </c>
      <c r="BS324" s="134">
        <f>IF(ISBLANK(Governance_Clauses_by_Source!BP324),0,$G324)</f>
        <v>0</v>
      </c>
      <c r="BT324" s="134">
        <f>IF(ISBLANK(Governance_Clauses_by_Source!BQ324),0,$G324)</f>
        <v>0</v>
      </c>
      <c r="BU324" s="134">
        <f>IF(ISBLANK(Governance_Clauses_by_Source!BR324),0,$G324)</f>
        <v>0</v>
      </c>
      <c r="BV324" s="134">
        <f>IF(ISBLANK(Governance_Clauses_by_Source!BS324),0,$G324)</f>
        <v>0</v>
      </c>
      <c r="BW324" s="134">
        <f>IF(ISBLANK(Governance_Clauses_by_Source!BT324),0,$G324)</f>
        <v>0</v>
      </c>
      <c r="BX324" s="134">
        <f>IF(ISBLANK(Governance_Clauses_by_Source!BU324),0,$G324)</f>
        <v>0</v>
      </c>
      <c r="BY324" s="134">
        <f>IF(ISBLANK(Governance_Clauses_by_Source!BV324),0,$G324)</f>
        <v>0</v>
      </c>
      <c r="BZ324" s="134">
        <f>IF(ISBLANK(Governance_Clauses_by_Source!BW324),0,$G324)</f>
        <v>0</v>
      </c>
      <c r="CA324" s="134">
        <f>IF(ISBLANK(Governance_Clauses_by_Source!BX324),0,$G324)</f>
        <v>0</v>
      </c>
      <c r="CB324" s="134">
        <f>IF(ISBLANK(Governance_Clauses_by_Source!BY324),0,$G324)</f>
        <v>0</v>
      </c>
      <c r="CC324" s="134">
        <f>IF(ISBLANK(Governance_Clauses_by_Source!BZ324),0,$G324)</f>
        <v>0</v>
      </c>
      <c r="CD324" s="134">
        <f>IF(ISBLANK(Governance_Clauses_by_Source!CA324),0,$G324)</f>
        <v>0</v>
      </c>
      <c r="CE324" s="134">
        <f>IF(ISBLANK(Governance_Clauses_by_Source!CB324),0,$G324)</f>
        <v>0</v>
      </c>
      <c r="CF324" s="134">
        <f>IF(ISBLANK(Governance_Clauses_by_Source!CC324),0,$G324)</f>
        <v>0</v>
      </c>
      <c r="CG324" s="134">
        <f>IF(ISBLANK(Governance_Clauses_by_Source!CD324),0,$G324)</f>
        <v>0</v>
      </c>
      <c r="CH324" s="134">
        <f>IF(ISBLANK(Governance_Clauses_by_Source!CE324),0,$G324)</f>
        <v>0</v>
      </c>
      <c r="CI324" s="134">
        <f>IF(ISBLANK(Governance_Clauses_by_Source!CF324),0,$G324)</f>
        <v>0</v>
      </c>
      <c r="CJ324" s="134">
        <f>IF(ISBLANK(Governance_Clauses_by_Source!CG324),0,$G324)</f>
        <v>0</v>
      </c>
      <c r="CK324" s="134">
        <f>IF(ISBLANK(Governance_Clauses_by_Source!CH324),0,$G324)</f>
        <v>0</v>
      </c>
      <c r="CL324" s="134">
        <f>IF(ISBLANK(Governance_Clauses_by_Source!CI324),0,$G324)</f>
        <v>0</v>
      </c>
      <c r="CM324" s="134">
        <f>IF(ISBLANK(Governance_Clauses_by_Source!CJ324),0,$G324)</f>
        <v>0</v>
      </c>
      <c r="CN324" s="134">
        <f>IF(ISBLANK(Governance_Clauses_by_Source!CK324),0,$G324)</f>
        <v>0</v>
      </c>
      <c r="CO324" s="134">
        <f>IF(ISBLANK(Governance_Clauses_by_Source!CL324),0,$G324)</f>
        <v>0</v>
      </c>
      <c r="CP324" s="134">
        <f>IF(ISBLANK(Governance_Clauses_by_Source!CM324),0,$G324)</f>
        <v>0</v>
      </c>
      <c r="CQ324" s="151">
        <f>IF(ISBLANK(Governance_Clauses_by_Source!CN324),0,$G324)</f>
        <v>0</v>
      </c>
    </row>
    <row r="325" spans="1:95">
      <c r="A325" s="2"/>
      <c r="B325" s="2"/>
      <c r="C325" s="2"/>
      <c r="D325" s="2"/>
      <c r="E325" s="2">
        <f t="shared" si="34"/>
        <v>0</v>
      </c>
      <c r="F325" s="2"/>
      <c r="G325" s="2"/>
      <c r="H325" s="165" t="s">
        <v>367</v>
      </c>
      <c r="I325" s="120">
        <f>IF(ISBLANK(Governance_Clauses_by_Source!F325),0,$G325)</f>
        <v>0</v>
      </c>
      <c r="J325" s="134">
        <f>IF(ISBLANK(Governance_Clauses_by_Source!G325),0,$G325)</f>
        <v>0</v>
      </c>
      <c r="K325" s="134">
        <f>IF(ISBLANK(Governance_Clauses_by_Source!H325),0,$G325)</f>
        <v>0</v>
      </c>
      <c r="L325" s="134">
        <f>IF(ISBLANK(Governance_Clauses_by_Source!I325),0,$G325)</f>
        <v>0</v>
      </c>
      <c r="M325" s="134">
        <f>IF(ISBLANK(Governance_Clauses_by_Source!J325),0,$G325)</f>
        <v>0</v>
      </c>
      <c r="N325" s="134">
        <f>IF(ISBLANK(Governance_Clauses_by_Source!K325),0,$G325)</f>
        <v>0</v>
      </c>
      <c r="O325" s="134">
        <f>IF(ISBLANK(Governance_Clauses_by_Source!L325),0,$G325)</f>
        <v>0</v>
      </c>
      <c r="P325" s="134">
        <f>IF(ISBLANK(Governance_Clauses_by_Source!M325),0,$G325)</f>
        <v>0</v>
      </c>
      <c r="Q325" s="134">
        <f>IF(ISBLANK(Governance_Clauses_by_Source!N325),0,$G325)</f>
        <v>0</v>
      </c>
      <c r="R325" s="134">
        <f>IF(ISBLANK(Governance_Clauses_by_Source!O325),0,$G325)</f>
        <v>0</v>
      </c>
      <c r="S325" s="134">
        <f>IF(ISBLANK(Governance_Clauses_by_Source!P325),0,$G325)</f>
        <v>0</v>
      </c>
      <c r="T325" s="134">
        <f>IF(ISBLANK(Governance_Clauses_by_Source!Q325),0,$G325)</f>
        <v>0</v>
      </c>
      <c r="U325" s="134">
        <f>IF(ISBLANK(Governance_Clauses_by_Source!R325),0,$G325)</f>
        <v>0</v>
      </c>
      <c r="V325" s="134">
        <f>IF(ISBLANK(Governance_Clauses_by_Source!S325),0,$G325)</f>
        <v>0</v>
      </c>
      <c r="W325" s="134">
        <f>IF(ISBLANK(Governance_Clauses_by_Source!T325),0,$G325)</f>
        <v>0</v>
      </c>
      <c r="X325" s="134">
        <f>IF(ISBLANK(Governance_Clauses_by_Source!U325),0,$G325)</f>
        <v>0</v>
      </c>
      <c r="Y325" s="134">
        <f>IF(ISBLANK(Governance_Clauses_by_Source!V325),0,$G325)</f>
        <v>0</v>
      </c>
      <c r="Z325" s="134">
        <f>IF(ISBLANK(Governance_Clauses_by_Source!W325),0,$G325)</f>
        <v>0</v>
      </c>
      <c r="AA325" s="134">
        <f>IF(ISBLANK(Governance_Clauses_by_Source!X325),0,$G325)</f>
        <v>0</v>
      </c>
      <c r="AB325" s="134">
        <f>IF(ISBLANK(Governance_Clauses_by_Source!Y325),0,$G325)</f>
        <v>0</v>
      </c>
      <c r="AC325" s="134">
        <f>IF(ISBLANK(Governance_Clauses_by_Source!Z325),0,$G325)</f>
        <v>0</v>
      </c>
      <c r="AD325" s="134">
        <f>IF(ISBLANK(Governance_Clauses_by_Source!AA325),0,$G325)</f>
        <v>0</v>
      </c>
      <c r="AE325" s="134">
        <f>IF(ISBLANK(Governance_Clauses_by_Source!AB325),0,$G325)</f>
        <v>0</v>
      </c>
      <c r="AF325" s="134">
        <f>IF(ISBLANK(Governance_Clauses_by_Source!AC325),0,$G325)</f>
        <v>0</v>
      </c>
      <c r="AG325" s="134">
        <f>IF(ISBLANK(Governance_Clauses_by_Source!AD325),0,$G325)</f>
        <v>0</v>
      </c>
      <c r="AH325" s="134">
        <f>IF(ISBLANK(Governance_Clauses_by_Source!AE325),0,$G325)</f>
        <v>0</v>
      </c>
      <c r="AI325" s="134">
        <f>IF(ISBLANK(Governance_Clauses_by_Source!AF325),0,$G325)</f>
        <v>0</v>
      </c>
      <c r="AJ325" s="134">
        <f>IF(ISBLANK(Governance_Clauses_by_Source!AG325),0,$G325)</f>
        <v>0</v>
      </c>
      <c r="AK325" s="134">
        <f>IF(ISBLANK(Governance_Clauses_by_Source!AH325),0,$G325)</f>
        <v>0</v>
      </c>
      <c r="AL325" s="134">
        <f>IF(ISBLANK(Governance_Clauses_by_Source!AI325),0,$G325)</f>
        <v>0</v>
      </c>
      <c r="AM325" s="134">
        <f>IF(ISBLANK(Governance_Clauses_by_Source!AJ325),0,$G325)</f>
        <v>0</v>
      </c>
      <c r="AN325" s="134">
        <f>IF(ISBLANK(Governance_Clauses_by_Source!AK325),0,$G325)</f>
        <v>0</v>
      </c>
      <c r="AO325" s="134">
        <f>IF(ISBLANK(Governance_Clauses_by_Source!AL325),0,$G325)</f>
        <v>0</v>
      </c>
      <c r="AP325" s="134">
        <f>IF(ISBLANK(Governance_Clauses_by_Source!AM325),0,$G325)</f>
        <v>0</v>
      </c>
      <c r="AQ325" s="134">
        <f>IF(ISBLANK(Governance_Clauses_by_Source!AN325),0,$G325)</f>
        <v>0</v>
      </c>
      <c r="AR325" s="134">
        <f>IF(ISBLANK(Governance_Clauses_by_Source!AO325),0,$G325)</f>
        <v>0</v>
      </c>
      <c r="AS325" s="134">
        <f>IF(ISBLANK(Governance_Clauses_by_Source!AP325),0,$G325)</f>
        <v>0</v>
      </c>
      <c r="AT325" s="134">
        <f>IF(ISBLANK(Governance_Clauses_by_Source!AQ325),0,$G325)</f>
        <v>0</v>
      </c>
      <c r="AU325" s="134">
        <f>IF(ISBLANK(Governance_Clauses_by_Source!AR325),0,$G325)</f>
        <v>0</v>
      </c>
      <c r="AV325" s="134">
        <f>IF(ISBLANK(Governance_Clauses_by_Source!AS325),0,$G325)</f>
        <v>0</v>
      </c>
      <c r="AW325" s="134">
        <f>IF(ISBLANK(Governance_Clauses_by_Source!AT325),0,$G325)</f>
        <v>0</v>
      </c>
      <c r="AX325" s="134">
        <f>IF(ISBLANK(Governance_Clauses_by_Source!AU325),0,$G325)</f>
        <v>0</v>
      </c>
      <c r="AY325" s="134">
        <f>IF(ISBLANK(Governance_Clauses_by_Source!AV325),0,$G325)</f>
        <v>0</v>
      </c>
      <c r="AZ325" s="134">
        <f>IF(ISBLANK(Governance_Clauses_by_Source!AW325),0,$G325)</f>
        <v>0</v>
      </c>
      <c r="BA325" s="134">
        <f>IF(ISBLANK(Governance_Clauses_by_Source!AX325),0,$G325)</f>
        <v>0</v>
      </c>
      <c r="BB325" s="134">
        <f>IF(ISBLANK(Governance_Clauses_by_Source!AY325),0,$G325)</f>
        <v>0</v>
      </c>
      <c r="BC325" s="134">
        <f>IF(ISBLANK(Governance_Clauses_by_Source!AZ325),0,$G325)</f>
        <v>0</v>
      </c>
      <c r="BD325" s="134">
        <f>IF(ISBLANK(Governance_Clauses_by_Source!BA325),0,$G325)</f>
        <v>0</v>
      </c>
      <c r="BE325" s="134">
        <f>IF(ISBLANK(Governance_Clauses_by_Source!BB325),0,$G325)</f>
        <v>0</v>
      </c>
      <c r="BF325" s="134">
        <f>IF(ISBLANK(Governance_Clauses_by_Source!BC325),0,$G325)</f>
        <v>0</v>
      </c>
      <c r="BG325" s="134">
        <f>IF(ISBLANK(Governance_Clauses_by_Source!BD325),0,$G325)</f>
        <v>0</v>
      </c>
      <c r="BH325" s="134">
        <f>IF(ISBLANK(Governance_Clauses_by_Source!BE325),0,$G325)</f>
        <v>0</v>
      </c>
      <c r="BI325" s="134">
        <f>IF(ISBLANK(Governance_Clauses_by_Source!BF325),0,$G325)</f>
        <v>0</v>
      </c>
      <c r="BJ325" s="134">
        <f>IF(ISBLANK(Governance_Clauses_by_Source!BG325),0,$G325)</f>
        <v>0</v>
      </c>
      <c r="BK325" s="134">
        <f>IF(ISBLANK(Governance_Clauses_by_Source!BH325),0,$G325)</f>
        <v>0</v>
      </c>
      <c r="BL325" s="134">
        <f>IF(ISBLANK(Governance_Clauses_by_Source!BI325),0,$G325)</f>
        <v>0</v>
      </c>
      <c r="BM325" s="134">
        <f>IF(ISBLANK(Governance_Clauses_by_Source!BJ325),0,$G325)</f>
        <v>0</v>
      </c>
      <c r="BN325" s="134">
        <f>IF(ISBLANK(Governance_Clauses_by_Source!BK325),0,$G325)</f>
        <v>0</v>
      </c>
      <c r="BO325" s="134">
        <f>IF(ISBLANK(Governance_Clauses_by_Source!BL325),0,$G325)</f>
        <v>0</v>
      </c>
      <c r="BP325" s="134">
        <f>IF(ISBLANK(Governance_Clauses_by_Source!BM325),0,$G325)</f>
        <v>0</v>
      </c>
      <c r="BQ325" s="134">
        <f>IF(ISBLANK(Governance_Clauses_by_Source!BN325),0,$G325)</f>
        <v>0</v>
      </c>
      <c r="BR325" s="134">
        <f>IF(ISBLANK(Governance_Clauses_by_Source!BO325),0,$G325)</f>
        <v>0</v>
      </c>
      <c r="BS325" s="134">
        <f>IF(ISBLANK(Governance_Clauses_by_Source!BP325),0,$G325)</f>
        <v>0</v>
      </c>
      <c r="BT325" s="134">
        <f>IF(ISBLANK(Governance_Clauses_by_Source!BQ325),0,$G325)</f>
        <v>0</v>
      </c>
      <c r="BU325" s="134">
        <f>IF(ISBLANK(Governance_Clauses_by_Source!BR325),0,$G325)</f>
        <v>0</v>
      </c>
      <c r="BV325" s="134">
        <f>IF(ISBLANK(Governance_Clauses_by_Source!BS325),0,$G325)</f>
        <v>0</v>
      </c>
      <c r="BW325" s="134">
        <f>IF(ISBLANK(Governance_Clauses_by_Source!BT325),0,$G325)</f>
        <v>0</v>
      </c>
      <c r="BX325" s="134">
        <f>IF(ISBLANK(Governance_Clauses_by_Source!BU325),0,$G325)</f>
        <v>0</v>
      </c>
      <c r="BY325" s="134">
        <f>IF(ISBLANK(Governance_Clauses_by_Source!BV325),0,$G325)</f>
        <v>0</v>
      </c>
      <c r="BZ325" s="134">
        <f>IF(ISBLANK(Governance_Clauses_by_Source!BW325),0,$G325)</f>
        <v>0</v>
      </c>
      <c r="CA325" s="134">
        <f>IF(ISBLANK(Governance_Clauses_by_Source!BX325),0,$G325)</f>
        <v>0</v>
      </c>
      <c r="CB325" s="134">
        <f>IF(ISBLANK(Governance_Clauses_by_Source!BY325),0,$G325)</f>
        <v>0</v>
      </c>
      <c r="CC325" s="134">
        <f>IF(ISBLANK(Governance_Clauses_by_Source!BZ325),0,$G325)</f>
        <v>0</v>
      </c>
      <c r="CD325" s="134">
        <f>IF(ISBLANK(Governance_Clauses_by_Source!CA325),0,$G325)</f>
        <v>0</v>
      </c>
      <c r="CE325" s="134">
        <f>IF(ISBLANK(Governance_Clauses_by_Source!CB325),0,$G325)</f>
        <v>0</v>
      </c>
      <c r="CF325" s="134">
        <f>IF(ISBLANK(Governance_Clauses_by_Source!CC325),0,$G325)</f>
        <v>0</v>
      </c>
      <c r="CG325" s="134">
        <f>IF(ISBLANK(Governance_Clauses_by_Source!CD325),0,$G325)</f>
        <v>0</v>
      </c>
      <c r="CH325" s="134">
        <f>IF(ISBLANK(Governance_Clauses_by_Source!CE325),0,$G325)</f>
        <v>0</v>
      </c>
      <c r="CI325" s="134">
        <f>IF(ISBLANK(Governance_Clauses_by_Source!CF325),0,$G325)</f>
        <v>0</v>
      </c>
      <c r="CJ325" s="134">
        <f>IF(ISBLANK(Governance_Clauses_by_Source!CG325),0,$G325)</f>
        <v>0</v>
      </c>
      <c r="CK325" s="134">
        <f>IF(ISBLANK(Governance_Clauses_by_Source!CH325),0,$G325)</f>
        <v>0</v>
      </c>
      <c r="CL325" s="134">
        <f>IF(ISBLANK(Governance_Clauses_by_Source!CI325),0,$G325)</f>
        <v>0</v>
      </c>
      <c r="CM325" s="134">
        <f>IF(ISBLANK(Governance_Clauses_by_Source!CJ325),0,$G325)</f>
        <v>0</v>
      </c>
      <c r="CN325" s="134">
        <f>IF(ISBLANK(Governance_Clauses_by_Source!CK325),0,$G325)</f>
        <v>0</v>
      </c>
      <c r="CO325" s="134">
        <f>IF(ISBLANK(Governance_Clauses_by_Source!CL325),0,$G325)</f>
        <v>0</v>
      </c>
      <c r="CP325" s="134">
        <f>IF(ISBLANK(Governance_Clauses_by_Source!CM325),0,$G325)</f>
        <v>0</v>
      </c>
      <c r="CQ325" s="151">
        <f>IF(ISBLANK(Governance_Clauses_by_Source!CN325),0,$G325)</f>
        <v>0</v>
      </c>
    </row>
    <row r="326" spans="1:95">
      <c r="A326" s="2"/>
      <c r="B326" s="2"/>
      <c r="C326" s="2"/>
      <c r="D326" s="2"/>
      <c r="E326" s="2">
        <f t="shared" si="34"/>
        <v>0</v>
      </c>
      <c r="F326" s="2"/>
      <c r="G326" s="2"/>
      <c r="H326" s="165" t="s">
        <v>367</v>
      </c>
      <c r="I326" s="120">
        <f>IF(ISBLANK(Governance_Clauses_by_Source!F326),0,$G326)</f>
        <v>0</v>
      </c>
      <c r="J326" s="134">
        <f>IF(ISBLANK(Governance_Clauses_by_Source!G326),0,$G326)</f>
        <v>0</v>
      </c>
      <c r="K326" s="134">
        <f>IF(ISBLANK(Governance_Clauses_by_Source!H326),0,$G326)</f>
        <v>0</v>
      </c>
      <c r="L326" s="134">
        <f>IF(ISBLANK(Governance_Clauses_by_Source!I326),0,$G326)</f>
        <v>0</v>
      </c>
      <c r="M326" s="134">
        <f>IF(ISBLANK(Governance_Clauses_by_Source!J326),0,$G326)</f>
        <v>0</v>
      </c>
      <c r="N326" s="134">
        <f>IF(ISBLANK(Governance_Clauses_by_Source!K326),0,$G326)</f>
        <v>0</v>
      </c>
      <c r="O326" s="134">
        <f>IF(ISBLANK(Governance_Clauses_by_Source!L326),0,$G326)</f>
        <v>0</v>
      </c>
      <c r="P326" s="134">
        <f>IF(ISBLANK(Governance_Clauses_by_Source!M326),0,$G326)</f>
        <v>0</v>
      </c>
      <c r="Q326" s="134">
        <f>IF(ISBLANK(Governance_Clauses_by_Source!N326),0,$G326)</f>
        <v>0</v>
      </c>
      <c r="R326" s="134">
        <f>IF(ISBLANK(Governance_Clauses_by_Source!O326),0,$G326)</f>
        <v>0</v>
      </c>
      <c r="S326" s="134">
        <f>IF(ISBLANK(Governance_Clauses_by_Source!P326),0,$G326)</f>
        <v>0</v>
      </c>
      <c r="T326" s="134">
        <f>IF(ISBLANK(Governance_Clauses_by_Source!Q326),0,$G326)</f>
        <v>0</v>
      </c>
      <c r="U326" s="134">
        <f>IF(ISBLANK(Governance_Clauses_by_Source!R326),0,$G326)</f>
        <v>0</v>
      </c>
      <c r="V326" s="134">
        <f>IF(ISBLANK(Governance_Clauses_by_Source!S326),0,$G326)</f>
        <v>0</v>
      </c>
      <c r="W326" s="134">
        <f>IF(ISBLANK(Governance_Clauses_by_Source!T326),0,$G326)</f>
        <v>0</v>
      </c>
      <c r="X326" s="134">
        <f>IF(ISBLANK(Governance_Clauses_by_Source!U326),0,$G326)</f>
        <v>0</v>
      </c>
      <c r="Y326" s="134">
        <f>IF(ISBLANK(Governance_Clauses_by_Source!V326),0,$G326)</f>
        <v>0</v>
      </c>
      <c r="Z326" s="134">
        <f>IF(ISBLANK(Governance_Clauses_by_Source!W326),0,$G326)</f>
        <v>0</v>
      </c>
      <c r="AA326" s="134">
        <f>IF(ISBLANK(Governance_Clauses_by_Source!X326),0,$G326)</f>
        <v>0</v>
      </c>
      <c r="AB326" s="134">
        <f>IF(ISBLANK(Governance_Clauses_by_Source!Y326),0,$G326)</f>
        <v>0</v>
      </c>
      <c r="AC326" s="134">
        <f>IF(ISBLANK(Governance_Clauses_by_Source!Z326),0,$G326)</f>
        <v>0</v>
      </c>
      <c r="AD326" s="134">
        <f>IF(ISBLANK(Governance_Clauses_by_Source!AA326),0,$G326)</f>
        <v>0</v>
      </c>
      <c r="AE326" s="134">
        <f>IF(ISBLANK(Governance_Clauses_by_Source!AB326),0,$G326)</f>
        <v>0</v>
      </c>
      <c r="AF326" s="134">
        <f>IF(ISBLANK(Governance_Clauses_by_Source!AC326),0,$G326)</f>
        <v>0</v>
      </c>
      <c r="AG326" s="134">
        <f>IF(ISBLANK(Governance_Clauses_by_Source!AD326),0,$G326)</f>
        <v>0</v>
      </c>
      <c r="AH326" s="134">
        <f>IF(ISBLANK(Governance_Clauses_by_Source!AE326),0,$G326)</f>
        <v>0</v>
      </c>
      <c r="AI326" s="134">
        <f>IF(ISBLANK(Governance_Clauses_by_Source!AF326),0,$G326)</f>
        <v>0</v>
      </c>
      <c r="AJ326" s="134">
        <f>IF(ISBLANK(Governance_Clauses_by_Source!AG326),0,$G326)</f>
        <v>0</v>
      </c>
      <c r="AK326" s="134">
        <f>IF(ISBLANK(Governance_Clauses_by_Source!AH326),0,$G326)</f>
        <v>0</v>
      </c>
      <c r="AL326" s="134">
        <f>IF(ISBLANK(Governance_Clauses_by_Source!AI326),0,$G326)</f>
        <v>0</v>
      </c>
      <c r="AM326" s="134">
        <f>IF(ISBLANK(Governance_Clauses_by_Source!AJ326),0,$G326)</f>
        <v>0</v>
      </c>
      <c r="AN326" s="134">
        <f>IF(ISBLANK(Governance_Clauses_by_Source!AK326),0,$G326)</f>
        <v>0</v>
      </c>
      <c r="AO326" s="134">
        <f>IF(ISBLANK(Governance_Clauses_by_Source!AL326),0,$G326)</f>
        <v>0</v>
      </c>
      <c r="AP326" s="134">
        <f>IF(ISBLANK(Governance_Clauses_by_Source!AM326),0,$G326)</f>
        <v>0</v>
      </c>
      <c r="AQ326" s="134">
        <f>IF(ISBLANK(Governance_Clauses_by_Source!AN326),0,$G326)</f>
        <v>0</v>
      </c>
      <c r="AR326" s="134">
        <f>IF(ISBLANK(Governance_Clauses_by_Source!AO326),0,$G326)</f>
        <v>0</v>
      </c>
      <c r="AS326" s="134">
        <f>IF(ISBLANK(Governance_Clauses_by_Source!AP326),0,$G326)</f>
        <v>0</v>
      </c>
      <c r="AT326" s="134">
        <f>IF(ISBLANK(Governance_Clauses_by_Source!AQ326),0,$G326)</f>
        <v>0</v>
      </c>
      <c r="AU326" s="134">
        <f>IF(ISBLANK(Governance_Clauses_by_Source!AR326),0,$G326)</f>
        <v>0</v>
      </c>
      <c r="AV326" s="134">
        <f>IF(ISBLANK(Governance_Clauses_by_Source!AS326),0,$G326)</f>
        <v>0</v>
      </c>
      <c r="AW326" s="134">
        <f>IF(ISBLANK(Governance_Clauses_by_Source!AT326),0,$G326)</f>
        <v>0</v>
      </c>
      <c r="AX326" s="134">
        <f>IF(ISBLANK(Governance_Clauses_by_Source!AU326),0,$G326)</f>
        <v>0</v>
      </c>
      <c r="AY326" s="134">
        <f>IF(ISBLANK(Governance_Clauses_by_Source!AV326),0,$G326)</f>
        <v>0</v>
      </c>
      <c r="AZ326" s="134">
        <f>IF(ISBLANK(Governance_Clauses_by_Source!AW326),0,$G326)</f>
        <v>0</v>
      </c>
      <c r="BA326" s="134">
        <f>IF(ISBLANK(Governance_Clauses_by_Source!AX326),0,$G326)</f>
        <v>0</v>
      </c>
      <c r="BB326" s="134">
        <f>IF(ISBLANK(Governance_Clauses_by_Source!AY326),0,$G326)</f>
        <v>0</v>
      </c>
      <c r="BC326" s="134">
        <f>IF(ISBLANK(Governance_Clauses_by_Source!AZ326),0,$G326)</f>
        <v>0</v>
      </c>
      <c r="BD326" s="134">
        <f>IF(ISBLANK(Governance_Clauses_by_Source!BA326),0,$G326)</f>
        <v>0</v>
      </c>
      <c r="BE326" s="134">
        <f>IF(ISBLANK(Governance_Clauses_by_Source!BB326),0,$G326)</f>
        <v>0</v>
      </c>
      <c r="BF326" s="134">
        <f>IF(ISBLANK(Governance_Clauses_by_Source!BC326),0,$G326)</f>
        <v>0</v>
      </c>
      <c r="BG326" s="134">
        <f>IF(ISBLANK(Governance_Clauses_by_Source!BD326),0,$G326)</f>
        <v>0</v>
      </c>
      <c r="BH326" s="134">
        <f>IF(ISBLANK(Governance_Clauses_by_Source!BE326),0,$G326)</f>
        <v>0</v>
      </c>
      <c r="BI326" s="134">
        <f>IF(ISBLANK(Governance_Clauses_by_Source!BF326),0,$G326)</f>
        <v>0</v>
      </c>
      <c r="BJ326" s="134">
        <f>IF(ISBLANK(Governance_Clauses_by_Source!BG326),0,$G326)</f>
        <v>0</v>
      </c>
      <c r="BK326" s="134">
        <f>IF(ISBLANK(Governance_Clauses_by_Source!BH326),0,$G326)</f>
        <v>0</v>
      </c>
      <c r="BL326" s="134">
        <f>IF(ISBLANK(Governance_Clauses_by_Source!BI326),0,$G326)</f>
        <v>0</v>
      </c>
      <c r="BM326" s="134">
        <f>IF(ISBLANK(Governance_Clauses_by_Source!BJ326),0,$G326)</f>
        <v>0</v>
      </c>
      <c r="BN326" s="134">
        <f>IF(ISBLANK(Governance_Clauses_by_Source!BK326),0,$G326)</f>
        <v>0</v>
      </c>
      <c r="BO326" s="134">
        <f>IF(ISBLANK(Governance_Clauses_by_Source!BL326),0,$G326)</f>
        <v>0</v>
      </c>
      <c r="BP326" s="134">
        <f>IF(ISBLANK(Governance_Clauses_by_Source!BM326),0,$G326)</f>
        <v>0</v>
      </c>
      <c r="BQ326" s="134">
        <f>IF(ISBLANK(Governance_Clauses_by_Source!BN326),0,$G326)</f>
        <v>0</v>
      </c>
      <c r="BR326" s="134">
        <f>IF(ISBLANK(Governance_Clauses_by_Source!BO326),0,$G326)</f>
        <v>0</v>
      </c>
      <c r="BS326" s="134">
        <f>IF(ISBLANK(Governance_Clauses_by_Source!BP326),0,$G326)</f>
        <v>0</v>
      </c>
      <c r="BT326" s="134">
        <f>IF(ISBLANK(Governance_Clauses_by_Source!BQ326),0,$G326)</f>
        <v>0</v>
      </c>
      <c r="BU326" s="134">
        <f>IF(ISBLANK(Governance_Clauses_by_Source!BR326),0,$G326)</f>
        <v>0</v>
      </c>
      <c r="BV326" s="134">
        <f>IF(ISBLANK(Governance_Clauses_by_Source!BS326),0,$G326)</f>
        <v>0</v>
      </c>
      <c r="BW326" s="134">
        <f>IF(ISBLANK(Governance_Clauses_by_Source!BT326),0,$G326)</f>
        <v>0</v>
      </c>
      <c r="BX326" s="134">
        <f>IF(ISBLANK(Governance_Clauses_by_Source!BU326),0,$G326)</f>
        <v>0</v>
      </c>
      <c r="BY326" s="134">
        <f>IF(ISBLANK(Governance_Clauses_by_Source!BV326),0,$G326)</f>
        <v>0</v>
      </c>
      <c r="BZ326" s="134">
        <f>IF(ISBLANK(Governance_Clauses_by_Source!BW326),0,$G326)</f>
        <v>0</v>
      </c>
      <c r="CA326" s="134">
        <f>IF(ISBLANK(Governance_Clauses_by_Source!BX326),0,$G326)</f>
        <v>0</v>
      </c>
      <c r="CB326" s="134">
        <f>IF(ISBLANK(Governance_Clauses_by_Source!BY326),0,$G326)</f>
        <v>0</v>
      </c>
      <c r="CC326" s="134">
        <f>IF(ISBLANK(Governance_Clauses_by_Source!BZ326),0,$G326)</f>
        <v>0</v>
      </c>
      <c r="CD326" s="134">
        <f>IF(ISBLANK(Governance_Clauses_by_Source!CA326),0,$G326)</f>
        <v>0</v>
      </c>
      <c r="CE326" s="134">
        <f>IF(ISBLANK(Governance_Clauses_by_Source!CB326),0,$G326)</f>
        <v>0</v>
      </c>
      <c r="CF326" s="134">
        <f>IF(ISBLANK(Governance_Clauses_by_Source!CC326),0,$G326)</f>
        <v>0</v>
      </c>
      <c r="CG326" s="134">
        <f>IF(ISBLANK(Governance_Clauses_by_Source!CD326),0,$G326)</f>
        <v>0</v>
      </c>
      <c r="CH326" s="134">
        <f>IF(ISBLANK(Governance_Clauses_by_Source!CE326),0,$G326)</f>
        <v>0</v>
      </c>
      <c r="CI326" s="134">
        <f>IF(ISBLANK(Governance_Clauses_by_Source!CF326),0,$G326)</f>
        <v>0</v>
      </c>
      <c r="CJ326" s="134">
        <f>IF(ISBLANK(Governance_Clauses_by_Source!CG326),0,$G326)</f>
        <v>0</v>
      </c>
      <c r="CK326" s="134">
        <f>IF(ISBLANK(Governance_Clauses_by_Source!CH326),0,$G326)</f>
        <v>0</v>
      </c>
      <c r="CL326" s="134">
        <f>IF(ISBLANK(Governance_Clauses_by_Source!CI326),0,$G326)</f>
        <v>0</v>
      </c>
      <c r="CM326" s="134">
        <f>IF(ISBLANK(Governance_Clauses_by_Source!CJ326),0,$G326)</f>
        <v>0</v>
      </c>
      <c r="CN326" s="134">
        <f>IF(ISBLANK(Governance_Clauses_by_Source!CK326),0,$G326)</f>
        <v>0</v>
      </c>
      <c r="CO326" s="134">
        <f>IF(ISBLANK(Governance_Clauses_by_Source!CL326),0,$G326)</f>
        <v>0</v>
      </c>
      <c r="CP326" s="134">
        <f>IF(ISBLANK(Governance_Clauses_by_Source!CM326),0,$G326)</f>
        <v>0</v>
      </c>
      <c r="CQ326" s="151">
        <f>IF(ISBLANK(Governance_Clauses_by_Source!CN326),0,$G326)</f>
        <v>0</v>
      </c>
    </row>
    <row r="327" spans="1:95">
      <c r="A327" s="2"/>
      <c r="B327" s="2"/>
      <c r="C327" s="2"/>
      <c r="D327" s="2"/>
      <c r="E327" s="2">
        <f t="shared" si="34"/>
        <v>0</v>
      </c>
      <c r="F327" s="2"/>
      <c r="G327" s="2"/>
      <c r="H327" s="165" t="s">
        <v>367</v>
      </c>
      <c r="I327" s="120">
        <f>IF(ISBLANK(Governance_Clauses_by_Source!F327),0,$G327)</f>
        <v>0</v>
      </c>
      <c r="J327" s="134">
        <f>IF(ISBLANK(Governance_Clauses_by_Source!G327),0,$G327)</f>
        <v>0</v>
      </c>
      <c r="K327" s="134">
        <f>IF(ISBLANK(Governance_Clauses_by_Source!H327),0,$G327)</f>
        <v>0</v>
      </c>
      <c r="L327" s="134">
        <f>IF(ISBLANK(Governance_Clauses_by_Source!I327),0,$G327)</f>
        <v>0</v>
      </c>
      <c r="M327" s="134">
        <f>IF(ISBLANK(Governance_Clauses_by_Source!J327),0,$G327)</f>
        <v>0</v>
      </c>
      <c r="N327" s="134">
        <f>IF(ISBLANK(Governance_Clauses_by_Source!K327),0,$G327)</f>
        <v>0</v>
      </c>
      <c r="O327" s="134">
        <f>IF(ISBLANK(Governance_Clauses_by_Source!L327),0,$G327)</f>
        <v>0</v>
      </c>
      <c r="P327" s="134">
        <f>IF(ISBLANK(Governance_Clauses_by_Source!M327),0,$G327)</f>
        <v>0</v>
      </c>
      <c r="Q327" s="134">
        <f>IF(ISBLANK(Governance_Clauses_by_Source!N327),0,$G327)</f>
        <v>0</v>
      </c>
      <c r="R327" s="134">
        <f>IF(ISBLANK(Governance_Clauses_by_Source!O327),0,$G327)</f>
        <v>0</v>
      </c>
      <c r="S327" s="134">
        <f>IF(ISBLANK(Governance_Clauses_by_Source!P327),0,$G327)</f>
        <v>0</v>
      </c>
      <c r="T327" s="134">
        <f>IF(ISBLANK(Governance_Clauses_by_Source!Q327),0,$G327)</f>
        <v>0</v>
      </c>
      <c r="U327" s="134">
        <f>IF(ISBLANK(Governance_Clauses_by_Source!R327),0,$G327)</f>
        <v>0</v>
      </c>
      <c r="V327" s="134">
        <f>IF(ISBLANK(Governance_Clauses_by_Source!S327),0,$G327)</f>
        <v>0</v>
      </c>
      <c r="W327" s="134">
        <f>IF(ISBLANK(Governance_Clauses_by_Source!T327),0,$G327)</f>
        <v>0</v>
      </c>
      <c r="X327" s="134">
        <f>IF(ISBLANK(Governance_Clauses_by_Source!U327),0,$G327)</f>
        <v>0</v>
      </c>
      <c r="Y327" s="134">
        <f>IF(ISBLANK(Governance_Clauses_by_Source!V327),0,$G327)</f>
        <v>0</v>
      </c>
      <c r="Z327" s="134">
        <f>IF(ISBLANK(Governance_Clauses_by_Source!W327),0,$G327)</f>
        <v>0</v>
      </c>
      <c r="AA327" s="134">
        <f>IF(ISBLANK(Governance_Clauses_by_Source!X327),0,$G327)</f>
        <v>0</v>
      </c>
      <c r="AB327" s="134">
        <f>IF(ISBLANK(Governance_Clauses_by_Source!Y327),0,$G327)</f>
        <v>0</v>
      </c>
      <c r="AC327" s="134">
        <f>IF(ISBLANK(Governance_Clauses_by_Source!Z327),0,$G327)</f>
        <v>0</v>
      </c>
      <c r="AD327" s="134">
        <f>IF(ISBLANK(Governance_Clauses_by_Source!AA327),0,$G327)</f>
        <v>0</v>
      </c>
      <c r="AE327" s="134">
        <f>IF(ISBLANK(Governance_Clauses_by_Source!AB327),0,$G327)</f>
        <v>0</v>
      </c>
      <c r="AF327" s="134">
        <f>IF(ISBLANK(Governance_Clauses_by_Source!AC327),0,$G327)</f>
        <v>0</v>
      </c>
      <c r="AG327" s="134">
        <f>IF(ISBLANK(Governance_Clauses_by_Source!AD327),0,$G327)</f>
        <v>0</v>
      </c>
      <c r="AH327" s="134">
        <f>IF(ISBLANK(Governance_Clauses_by_Source!AE327),0,$G327)</f>
        <v>0</v>
      </c>
      <c r="AI327" s="134">
        <f>IF(ISBLANK(Governance_Clauses_by_Source!AF327),0,$G327)</f>
        <v>0</v>
      </c>
      <c r="AJ327" s="134">
        <f>IF(ISBLANK(Governance_Clauses_by_Source!AG327),0,$G327)</f>
        <v>0</v>
      </c>
      <c r="AK327" s="134">
        <f>IF(ISBLANK(Governance_Clauses_by_Source!AH327),0,$G327)</f>
        <v>0</v>
      </c>
      <c r="AL327" s="134">
        <f>IF(ISBLANK(Governance_Clauses_by_Source!AI327),0,$G327)</f>
        <v>0</v>
      </c>
      <c r="AM327" s="134">
        <f>IF(ISBLANK(Governance_Clauses_by_Source!AJ327),0,$G327)</f>
        <v>0</v>
      </c>
      <c r="AN327" s="134">
        <f>IF(ISBLANK(Governance_Clauses_by_Source!AK327),0,$G327)</f>
        <v>0</v>
      </c>
      <c r="AO327" s="134">
        <f>IF(ISBLANK(Governance_Clauses_by_Source!AL327),0,$G327)</f>
        <v>0</v>
      </c>
      <c r="AP327" s="134">
        <f>IF(ISBLANK(Governance_Clauses_by_Source!AM327),0,$G327)</f>
        <v>0</v>
      </c>
      <c r="AQ327" s="134">
        <f>IF(ISBLANK(Governance_Clauses_by_Source!AN327),0,$G327)</f>
        <v>0</v>
      </c>
      <c r="AR327" s="134">
        <f>IF(ISBLANK(Governance_Clauses_by_Source!AO327),0,$G327)</f>
        <v>0</v>
      </c>
      <c r="AS327" s="134">
        <f>IF(ISBLANK(Governance_Clauses_by_Source!AP327),0,$G327)</f>
        <v>0</v>
      </c>
      <c r="AT327" s="134">
        <f>IF(ISBLANK(Governance_Clauses_by_Source!AQ327),0,$G327)</f>
        <v>0</v>
      </c>
      <c r="AU327" s="134">
        <f>IF(ISBLANK(Governance_Clauses_by_Source!AR327),0,$G327)</f>
        <v>0</v>
      </c>
      <c r="AV327" s="134">
        <f>IF(ISBLANK(Governance_Clauses_by_Source!AS327),0,$G327)</f>
        <v>0</v>
      </c>
      <c r="AW327" s="134">
        <f>IF(ISBLANK(Governance_Clauses_by_Source!AT327),0,$G327)</f>
        <v>0</v>
      </c>
      <c r="AX327" s="134">
        <f>IF(ISBLANK(Governance_Clauses_by_Source!AU327),0,$G327)</f>
        <v>0</v>
      </c>
      <c r="AY327" s="134">
        <f>IF(ISBLANK(Governance_Clauses_by_Source!AV327),0,$G327)</f>
        <v>0</v>
      </c>
      <c r="AZ327" s="134">
        <f>IF(ISBLANK(Governance_Clauses_by_Source!AW327),0,$G327)</f>
        <v>0</v>
      </c>
      <c r="BA327" s="134">
        <f>IF(ISBLANK(Governance_Clauses_by_Source!AX327),0,$G327)</f>
        <v>0</v>
      </c>
      <c r="BB327" s="134">
        <f>IF(ISBLANK(Governance_Clauses_by_Source!AY327),0,$G327)</f>
        <v>0</v>
      </c>
      <c r="BC327" s="134">
        <f>IF(ISBLANK(Governance_Clauses_by_Source!AZ327),0,$G327)</f>
        <v>0</v>
      </c>
      <c r="BD327" s="134">
        <f>IF(ISBLANK(Governance_Clauses_by_Source!BA327),0,$G327)</f>
        <v>0</v>
      </c>
      <c r="BE327" s="134">
        <f>IF(ISBLANK(Governance_Clauses_by_Source!BB327),0,$G327)</f>
        <v>0</v>
      </c>
      <c r="BF327" s="134">
        <f>IF(ISBLANK(Governance_Clauses_by_Source!BC327),0,$G327)</f>
        <v>0</v>
      </c>
      <c r="BG327" s="134">
        <f>IF(ISBLANK(Governance_Clauses_by_Source!BD327),0,$G327)</f>
        <v>0</v>
      </c>
      <c r="BH327" s="134">
        <f>IF(ISBLANK(Governance_Clauses_by_Source!BE327),0,$G327)</f>
        <v>0</v>
      </c>
      <c r="BI327" s="134">
        <f>IF(ISBLANK(Governance_Clauses_by_Source!BF327),0,$G327)</f>
        <v>0</v>
      </c>
      <c r="BJ327" s="134">
        <f>IF(ISBLANK(Governance_Clauses_by_Source!BG327),0,$G327)</f>
        <v>0</v>
      </c>
      <c r="BK327" s="134">
        <f>IF(ISBLANK(Governance_Clauses_by_Source!BH327),0,$G327)</f>
        <v>0</v>
      </c>
      <c r="BL327" s="134">
        <f>IF(ISBLANK(Governance_Clauses_by_Source!BI327),0,$G327)</f>
        <v>0</v>
      </c>
      <c r="BM327" s="134">
        <f>IF(ISBLANK(Governance_Clauses_by_Source!BJ327),0,$G327)</f>
        <v>0</v>
      </c>
      <c r="BN327" s="134">
        <f>IF(ISBLANK(Governance_Clauses_by_Source!BK327),0,$G327)</f>
        <v>0</v>
      </c>
      <c r="BO327" s="134">
        <f>IF(ISBLANK(Governance_Clauses_by_Source!BL327),0,$G327)</f>
        <v>0</v>
      </c>
      <c r="BP327" s="134">
        <f>IF(ISBLANK(Governance_Clauses_by_Source!BM327),0,$G327)</f>
        <v>0</v>
      </c>
      <c r="BQ327" s="134">
        <f>IF(ISBLANK(Governance_Clauses_by_Source!BN327),0,$G327)</f>
        <v>0</v>
      </c>
      <c r="BR327" s="134">
        <f>IF(ISBLANK(Governance_Clauses_by_Source!BO327),0,$G327)</f>
        <v>0</v>
      </c>
      <c r="BS327" s="134">
        <f>IF(ISBLANK(Governance_Clauses_by_Source!BP327),0,$G327)</f>
        <v>0</v>
      </c>
      <c r="BT327" s="134">
        <f>IF(ISBLANK(Governance_Clauses_by_Source!BQ327),0,$G327)</f>
        <v>0</v>
      </c>
      <c r="BU327" s="134">
        <f>IF(ISBLANK(Governance_Clauses_by_Source!BR327),0,$G327)</f>
        <v>0</v>
      </c>
      <c r="BV327" s="134">
        <f>IF(ISBLANK(Governance_Clauses_by_Source!BS327),0,$G327)</f>
        <v>0</v>
      </c>
      <c r="BW327" s="134">
        <f>IF(ISBLANK(Governance_Clauses_by_Source!BT327),0,$G327)</f>
        <v>0</v>
      </c>
      <c r="BX327" s="134">
        <f>IF(ISBLANK(Governance_Clauses_by_Source!BU327),0,$G327)</f>
        <v>0</v>
      </c>
      <c r="BY327" s="134">
        <f>IF(ISBLANK(Governance_Clauses_by_Source!BV327),0,$G327)</f>
        <v>0</v>
      </c>
      <c r="BZ327" s="134">
        <f>IF(ISBLANK(Governance_Clauses_by_Source!BW327),0,$G327)</f>
        <v>0</v>
      </c>
      <c r="CA327" s="134">
        <f>IF(ISBLANK(Governance_Clauses_by_Source!BX327),0,$G327)</f>
        <v>0</v>
      </c>
      <c r="CB327" s="134">
        <f>IF(ISBLANK(Governance_Clauses_by_Source!BY327),0,$G327)</f>
        <v>0</v>
      </c>
      <c r="CC327" s="134">
        <f>IF(ISBLANK(Governance_Clauses_by_Source!BZ327),0,$G327)</f>
        <v>0</v>
      </c>
      <c r="CD327" s="134">
        <f>IF(ISBLANK(Governance_Clauses_by_Source!CA327),0,$G327)</f>
        <v>0</v>
      </c>
      <c r="CE327" s="134">
        <f>IF(ISBLANK(Governance_Clauses_by_Source!CB327),0,$G327)</f>
        <v>0</v>
      </c>
      <c r="CF327" s="134">
        <f>IF(ISBLANK(Governance_Clauses_by_Source!CC327),0,$G327)</f>
        <v>0</v>
      </c>
      <c r="CG327" s="134">
        <f>IF(ISBLANK(Governance_Clauses_by_Source!CD327),0,$G327)</f>
        <v>0</v>
      </c>
      <c r="CH327" s="134">
        <f>IF(ISBLANK(Governance_Clauses_by_Source!CE327),0,$G327)</f>
        <v>0</v>
      </c>
      <c r="CI327" s="134">
        <f>IF(ISBLANK(Governance_Clauses_by_Source!CF327),0,$G327)</f>
        <v>0</v>
      </c>
      <c r="CJ327" s="134">
        <f>IF(ISBLANK(Governance_Clauses_by_Source!CG327),0,$G327)</f>
        <v>0</v>
      </c>
      <c r="CK327" s="134">
        <f>IF(ISBLANK(Governance_Clauses_by_Source!CH327),0,$G327)</f>
        <v>0</v>
      </c>
      <c r="CL327" s="134">
        <f>IF(ISBLANK(Governance_Clauses_by_Source!CI327),0,$G327)</f>
        <v>0</v>
      </c>
      <c r="CM327" s="134">
        <f>IF(ISBLANK(Governance_Clauses_by_Source!CJ327),0,$G327)</f>
        <v>0</v>
      </c>
      <c r="CN327" s="134">
        <f>IF(ISBLANK(Governance_Clauses_by_Source!CK327),0,$G327)</f>
        <v>0</v>
      </c>
      <c r="CO327" s="134">
        <f>IF(ISBLANK(Governance_Clauses_by_Source!CL327),0,$G327)</f>
        <v>0</v>
      </c>
      <c r="CP327" s="134">
        <f>IF(ISBLANK(Governance_Clauses_by_Source!CM327),0,$G327)</f>
        <v>0</v>
      </c>
      <c r="CQ327" s="151">
        <f>IF(ISBLANK(Governance_Clauses_by_Source!CN327),0,$G327)</f>
        <v>0</v>
      </c>
    </row>
    <row r="328" spans="1:95">
      <c r="A328" s="2"/>
      <c r="B328" s="2"/>
      <c r="C328" s="2"/>
      <c r="D328" s="2"/>
      <c r="E328" s="2">
        <f t="shared" si="34"/>
        <v>0</v>
      </c>
      <c r="F328" s="2"/>
      <c r="G328" s="2"/>
      <c r="H328" s="165" t="s">
        <v>367</v>
      </c>
      <c r="I328" s="120">
        <f>IF(ISBLANK(Governance_Clauses_by_Source!F328),0,$G328)</f>
        <v>0</v>
      </c>
      <c r="J328" s="134">
        <f>IF(ISBLANK(Governance_Clauses_by_Source!G328),0,$G328)</f>
        <v>0</v>
      </c>
      <c r="K328" s="134">
        <f>IF(ISBLANK(Governance_Clauses_by_Source!H328),0,$G328)</f>
        <v>0</v>
      </c>
      <c r="L328" s="134">
        <f>IF(ISBLANK(Governance_Clauses_by_Source!I328),0,$G328)</f>
        <v>0</v>
      </c>
      <c r="M328" s="134">
        <f>IF(ISBLANK(Governance_Clauses_by_Source!J328),0,$G328)</f>
        <v>0</v>
      </c>
      <c r="N328" s="134">
        <f>IF(ISBLANK(Governance_Clauses_by_Source!K328),0,$G328)</f>
        <v>0</v>
      </c>
      <c r="O328" s="134">
        <f>IF(ISBLANK(Governance_Clauses_by_Source!L328),0,$G328)</f>
        <v>0</v>
      </c>
      <c r="P328" s="134">
        <f>IF(ISBLANK(Governance_Clauses_by_Source!M328),0,$G328)</f>
        <v>0</v>
      </c>
      <c r="Q328" s="134">
        <f>IF(ISBLANK(Governance_Clauses_by_Source!N328),0,$G328)</f>
        <v>0</v>
      </c>
      <c r="R328" s="134">
        <f>IF(ISBLANK(Governance_Clauses_by_Source!O328),0,$G328)</f>
        <v>0</v>
      </c>
      <c r="S328" s="134">
        <f>IF(ISBLANK(Governance_Clauses_by_Source!P328),0,$G328)</f>
        <v>0</v>
      </c>
      <c r="T328" s="134">
        <f>IF(ISBLANK(Governance_Clauses_by_Source!Q328),0,$G328)</f>
        <v>0</v>
      </c>
      <c r="U328" s="134">
        <f>IF(ISBLANK(Governance_Clauses_by_Source!R328),0,$G328)</f>
        <v>0</v>
      </c>
      <c r="V328" s="134">
        <f>IF(ISBLANK(Governance_Clauses_by_Source!S328),0,$G328)</f>
        <v>0</v>
      </c>
      <c r="W328" s="134">
        <f>IF(ISBLANK(Governance_Clauses_by_Source!T328),0,$G328)</f>
        <v>0</v>
      </c>
      <c r="X328" s="134">
        <f>IF(ISBLANK(Governance_Clauses_by_Source!U328),0,$G328)</f>
        <v>0</v>
      </c>
      <c r="Y328" s="134">
        <f>IF(ISBLANK(Governance_Clauses_by_Source!V328),0,$G328)</f>
        <v>0</v>
      </c>
      <c r="Z328" s="134">
        <f>IF(ISBLANK(Governance_Clauses_by_Source!W328),0,$G328)</f>
        <v>0</v>
      </c>
      <c r="AA328" s="134">
        <f>IF(ISBLANK(Governance_Clauses_by_Source!X328),0,$G328)</f>
        <v>0</v>
      </c>
      <c r="AB328" s="134">
        <f>IF(ISBLANK(Governance_Clauses_by_Source!Y328),0,$G328)</f>
        <v>0</v>
      </c>
      <c r="AC328" s="134">
        <f>IF(ISBLANK(Governance_Clauses_by_Source!Z328),0,$G328)</f>
        <v>0</v>
      </c>
      <c r="AD328" s="134">
        <f>IF(ISBLANK(Governance_Clauses_by_Source!AA328),0,$G328)</f>
        <v>0</v>
      </c>
      <c r="AE328" s="134">
        <f>IF(ISBLANK(Governance_Clauses_by_Source!AB328),0,$G328)</f>
        <v>0</v>
      </c>
      <c r="AF328" s="134">
        <f>IF(ISBLANK(Governance_Clauses_by_Source!AC328),0,$G328)</f>
        <v>0</v>
      </c>
      <c r="AG328" s="134">
        <f>IF(ISBLANK(Governance_Clauses_by_Source!AD328),0,$G328)</f>
        <v>0</v>
      </c>
      <c r="AH328" s="134">
        <f>IF(ISBLANK(Governance_Clauses_by_Source!AE328),0,$G328)</f>
        <v>0</v>
      </c>
      <c r="AI328" s="134">
        <f>IF(ISBLANK(Governance_Clauses_by_Source!AF328),0,$G328)</f>
        <v>0</v>
      </c>
      <c r="AJ328" s="134">
        <f>IF(ISBLANK(Governance_Clauses_by_Source!AG328),0,$G328)</f>
        <v>0</v>
      </c>
      <c r="AK328" s="134">
        <f>IF(ISBLANK(Governance_Clauses_by_Source!AH328),0,$G328)</f>
        <v>0</v>
      </c>
      <c r="AL328" s="134">
        <f>IF(ISBLANK(Governance_Clauses_by_Source!AI328),0,$G328)</f>
        <v>0</v>
      </c>
      <c r="AM328" s="134">
        <f>IF(ISBLANK(Governance_Clauses_by_Source!AJ328),0,$G328)</f>
        <v>0</v>
      </c>
      <c r="AN328" s="134">
        <f>IF(ISBLANK(Governance_Clauses_by_Source!AK328),0,$G328)</f>
        <v>0</v>
      </c>
      <c r="AO328" s="134">
        <f>IF(ISBLANK(Governance_Clauses_by_Source!AL328),0,$G328)</f>
        <v>0</v>
      </c>
      <c r="AP328" s="134">
        <f>IF(ISBLANK(Governance_Clauses_by_Source!AM328),0,$G328)</f>
        <v>0</v>
      </c>
      <c r="AQ328" s="134">
        <f>IF(ISBLANK(Governance_Clauses_by_Source!AN328),0,$G328)</f>
        <v>0</v>
      </c>
      <c r="AR328" s="134">
        <f>IF(ISBLANK(Governance_Clauses_by_Source!AO328),0,$G328)</f>
        <v>0</v>
      </c>
      <c r="AS328" s="134">
        <f>IF(ISBLANK(Governance_Clauses_by_Source!AP328),0,$G328)</f>
        <v>0</v>
      </c>
      <c r="AT328" s="134">
        <f>IF(ISBLANK(Governance_Clauses_by_Source!AQ328),0,$G328)</f>
        <v>0</v>
      </c>
      <c r="AU328" s="134">
        <f>IF(ISBLANK(Governance_Clauses_by_Source!AR328),0,$G328)</f>
        <v>0</v>
      </c>
      <c r="AV328" s="134">
        <f>IF(ISBLANK(Governance_Clauses_by_Source!AS328),0,$G328)</f>
        <v>0</v>
      </c>
      <c r="AW328" s="134">
        <f>IF(ISBLANK(Governance_Clauses_by_Source!AT328),0,$G328)</f>
        <v>0</v>
      </c>
      <c r="AX328" s="134">
        <f>IF(ISBLANK(Governance_Clauses_by_Source!AU328),0,$G328)</f>
        <v>0</v>
      </c>
      <c r="AY328" s="134">
        <f>IF(ISBLANK(Governance_Clauses_by_Source!AV328),0,$G328)</f>
        <v>0</v>
      </c>
      <c r="AZ328" s="134">
        <f>IF(ISBLANK(Governance_Clauses_by_Source!AW328),0,$G328)</f>
        <v>0</v>
      </c>
      <c r="BA328" s="134">
        <f>IF(ISBLANK(Governance_Clauses_by_Source!AX328),0,$G328)</f>
        <v>0</v>
      </c>
      <c r="BB328" s="134">
        <f>IF(ISBLANK(Governance_Clauses_by_Source!AY328),0,$G328)</f>
        <v>0</v>
      </c>
      <c r="BC328" s="134">
        <f>IF(ISBLANK(Governance_Clauses_by_Source!AZ328),0,$G328)</f>
        <v>0</v>
      </c>
      <c r="BD328" s="134">
        <f>IF(ISBLANK(Governance_Clauses_by_Source!BA328),0,$G328)</f>
        <v>0</v>
      </c>
      <c r="BE328" s="134">
        <f>IF(ISBLANK(Governance_Clauses_by_Source!BB328),0,$G328)</f>
        <v>0</v>
      </c>
      <c r="BF328" s="134">
        <f>IF(ISBLANK(Governance_Clauses_by_Source!BC328),0,$G328)</f>
        <v>0</v>
      </c>
      <c r="BG328" s="134">
        <f>IF(ISBLANK(Governance_Clauses_by_Source!BD328),0,$G328)</f>
        <v>0</v>
      </c>
      <c r="BH328" s="134">
        <f>IF(ISBLANK(Governance_Clauses_by_Source!BE328),0,$G328)</f>
        <v>0</v>
      </c>
      <c r="BI328" s="134">
        <f>IF(ISBLANK(Governance_Clauses_by_Source!BF328),0,$G328)</f>
        <v>0</v>
      </c>
      <c r="BJ328" s="134">
        <f>IF(ISBLANK(Governance_Clauses_by_Source!BG328),0,$G328)</f>
        <v>0</v>
      </c>
      <c r="BK328" s="134">
        <f>IF(ISBLANK(Governance_Clauses_by_Source!BH328),0,$G328)</f>
        <v>0</v>
      </c>
      <c r="BL328" s="134">
        <f>IF(ISBLANK(Governance_Clauses_by_Source!BI328),0,$G328)</f>
        <v>0</v>
      </c>
      <c r="BM328" s="134">
        <f>IF(ISBLANK(Governance_Clauses_by_Source!BJ328),0,$G328)</f>
        <v>0</v>
      </c>
      <c r="BN328" s="134">
        <f>IF(ISBLANK(Governance_Clauses_by_Source!BK328),0,$G328)</f>
        <v>0</v>
      </c>
      <c r="BO328" s="134">
        <f>IF(ISBLANK(Governance_Clauses_by_Source!BL328),0,$G328)</f>
        <v>0</v>
      </c>
      <c r="BP328" s="134">
        <f>IF(ISBLANK(Governance_Clauses_by_Source!BM328),0,$G328)</f>
        <v>0</v>
      </c>
      <c r="BQ328" s="134">
        <f>IF(ISBLANK(Governance_Clauses_by_Source!BN328),0,$G328)</f>
        <v>0</v>
      </c>
      <c r="BR328" s="134">
        <f>IF(ISBLANK(Governance_Clauses_by_Source!BO328),0,$G328)</f>
        <v>0</v>
      </c>
      <c r="BS328" s="134">
        <f>IF(ISBLANK(Governance_Clauses_by_Source!BP328),0,$G328)</f>
        <v>0</v>
      </c>
      <c r="BT328" s="134">
        <f>IF(ISBLANK(Governance_Clauses_by_Source!BQ328),0,$G328)</f>
        <v>0</v>
      </c>
      <c r="BU328" s="134">
        <f>IF(ISBLANK(Governance_Clauses_by_Source!BR328),0,$G328)</f>
        <v>0</v>
      </c>
      <c r="BV328" s="134">
        <f>IF(ISBLANK(Governance_Clauses_by_Source!BS328),0,$G328)</f>
        <v>0</v>
      </c>
      <c r="BW328" s="134">
        <f>IF(ISBLANK(Governance_Clauses_by_Source!BT328),0,$G328)</f>
        <v>0</v>
      </c>
      <c r="BX328" s="134">
        <f>IF(ISBLANK(Governance_Clauses_by_Source!BU328),0,$G328)</f>
        <v>0</v>
      </c>
      <c r="BY328" s="134">
        <f>IF(ISBLANK(Governance_Clauses_by_Source!BV328),0,$G328)</f>
        <v>0</v>
      </c>
      <c r="BZ328" s="134">
        <f>IF(ISBLANK(Governance_Clauses_by_Source!BW328),0,$G328)</f>
        <v>0</v>
      </c>
      <c r="CA328" s="134">
        <f>IF(ISBLANK(Governance_Clauses_by_Source!BX328),0,$G328)</f>
        <v>0</v>
      </c>
      <c r="CB328" s="134">
        <f>IF(ISBLANK(Governance_Clauses_by_Source!BY328),0,$G328)</f>
        <v>0</v>
      </c>
      <c r="CC328" s="134">
        <f>IF(ISBLANK(Governance_Clauses_by_Source!BZ328),0,$G328)</f>
        <v>0</v>
      </c>
      <c r="CD328" s="134">
        <f>IF(ISBLANK(Governance_Clauses_by_Source!CA328),0,$G328)</f>
        <v>0</v>
      </c>
      <c r="CE328" s="134">
        <f>IF(ISBLANK(Governance_Clauses_by_Source!CB328),0,$G328)</f>
        <v>0</v>
      </c>
      <c r="CF328" s="134">
        <f>IF(ISBLANK(Governance_Clauses_by_Source!CC328),0,$G328)</f>
        <v>0</v>
      </c>
      <c r="CG328" s="134">
        <f>IF(ISBLANK(Governance_Clauses_by_Source!CD328),0,$G328)</f>
        <v>0</v>
      </c>
      <c r="CH328" s="134">
        <f>IF(ISBLANK(Governance_Clauses_by_Source!CE328),0,$G328)</f>
        <v>0</v>
      </c>
      <c r="CI328" s="134">
        <f>IF(ISBLANK(Governance_Clauses_by_Source!CF328),0,$G328)</f>
        <v>0</v>
      </c>
      <c r="CJ328" s="134">
        <f>IF(ISBLANK(Governance_Clauses_by_Source!CG328),0,$G328)</f>
        <v>0</v>
      </c>
      <c r="CK328" s="134">
        <f>IF(ISBLANK(Governance_Clauses_by_Source!CH328),0,$G328)</f>
        <v>0</v>
      </c>
      <c r="CL328" s="134">
        <f>IF(ISBLANK(Governance_Clauses_by_Source!CI328),0,$G328)</f>
        <v>0</v>
      </c>
      <c r="CM328" s="134">
        <f>IF(ISBLANK(Governance_Clauses_by_Source!CJ328),0,$G328)</f>
        <v>0</v>
      </c>
      <c r="CN328" s="134">
        <f>IF(ISBLANK(Governance_Clauses_by_Source!CK328),0,$G328)</f>
        <v>0</v>
      </c>
      <c r="CO328" s="134">
        <f>IF(ISBLANK(Governance_Clauses_by_Source!CL328),0,$G328)</f>
        <v>0</v>
      </c>
      <c r="CP328" s="134">
        <f>IF(ISBLANK(Governance_Clauses_by_Source!CM328),0,$G328)</f>
        <v>0</v>
      </c>
      <c r="CQ328" s="151">
        <f>IF(ISBLANK(Governance_Clauses_by_Source!CN328),0,$G328)</f>
        <v>0</v>
      </c>
    </row>
    <row r="329" spans="1:95">
      <c r="A329" s="2"/>
      <c r="B329" s="2"/>
      <c r="C329" s="2"/>
      <c r="D329" s="2"/>
      <c r="E329" s="2">
        <f t="shared" si="34"/>
        <v>0</v>
      </c>
      <c r="F329" s="2"/>
      <c r="G329" s="2"/>
      <c r="H329" s="165" t="s">
        <v>367</v>
      </c>
      <c r="I329" s="120">
        <f>IF(ISBLANK(Governance_Clauses_by_Source!F329),0,$G329)</f>
        <v>0</v>
      </c>
      <c r="J329" s="134">
        <f>IF(ISBLANK(Governance_Clauses_by_Source!G329),0,$G329)</f>
        <v>0</v>
      </c>
      <c r="K329" s="134">
        <f>IF(ISBLANK(Governance_Clauses_by_Source!H329),0,$G329)</f>
        <v>0</v>
      </c>
      <c r="L329" s="134">
        <f>IF(ISBLANK(Governance_Clauses_by_Source!I329),0,$G329)</f>
        <v>0</v>
      </c>
      <c r="M329" s="134">
        <f>IF(ISBLANK(Governance_Clauses_by_Source!J329),0,$G329)</f>
        <v>0</v>
      </c>
      <c r="N329" s="134">
        <f>IF(ISBLANK(Governance_Clauses_by_Source!K329),0,$G329)</f>
        <v>0</v>
      </c>
      <c r="O329" s="134">
        <f>IF(ISBLANK(Governance_Clauses_by_Source!L329),0,$G329)</f>
        <v>0</v>
      </c>
      <c r="P329" s="134">
        <f>IF(ISBLANK(Governance_Clauses_by_Source!M329),0,$G329)</f>
        <v>0</v>
      </c>
      <c r="Q329" s="134">
        <f>IF(ISBLANK(Governance_Clauses_by_Source!N329),0,$G329)</f>
        <v>0</v>
      </c>
      <c r="R329" s="134">
        <f>IF(ISBLANK(Governance_Clauses_by_Source!O329),0,$G329)</f>
        <v>0</v>
      </c>
      <c r="S329" s="134">
        <f>IF(ISBLANK(Governance_Clauses_by_Source!P329),0,$G329)</f>
        <v>0</v>
      </c>
      <c r="T329" s="134">
        <f>IF(ISBLANK(Governance_Clauses_by_Source!Q329),0,$G329)</f>
        <v>0</v>
      </c>
      <c r="U329" s="134">
        <f>IF(ISBLANK(Governance_Clauses_by_Source!R329),0,$G329)</f>
        <v>0</v>
      </c>
      <c r="V329" s="134">
        <f>IF(ISBLANK(Governance_Clauses_by_Source!S329),0,$G329)</f>
        <v>0</v>
      </c>
      <c r="W329" s="134">
        <f>IF(ISBLANK(Governance_Clauses_by_Source!T329),0,$G329)</f>
        <v>0</v>
      </c>
      <c r="X329" s="134">
        <f>IF(ISBLANK(Governance_Clauses_by_Source!U329),0,$G329)</f>
        <v>0</v>
      </c>
      <c r="Y329" s="134">
        <f>IF(ISBLANK(Governance_Clauses_by_Source!V329),0,$G329)</f>
        <v>0</v>
      </c>
      <c r="Z329" s="134">
        <f>IF(ISBLANK(Governance_Clauses_by_Source!W329),0,$G329)</f>
        <v>0</v>
      </c>
      <c r="AA329" s="134">
        <f>IF(ISBLANK(Governance_Clauses_by_Source!X329),0,$G329)</f>
        <v>0</v>
      </c>
      <c r="AB329" s="134">
        <f>IF(ISBLANK(Governance_Clauses_by_Source!Y329),0,$G329)</f>
        <v>0</v>
      </c>
      <c r="AC329" s="134">
        <f>IF(ISBLANK(Governance_Clauses_by_Source!Z329),0,$G329)</f>
        <v>0</v>
      </c>
      <c r="AD329" s="134">
        <f>IF(ISBLANK(Governance_Clauses_by_Source!AA329),0,$G329)</f>
        <v>0</v>
      </c>
      <c r="AE329" s="134">
        <f>IF(ISBLANK(Governance_Clauses_by_Source!AB329),0,$G329)</f>
        <v>0</v>
      </c>
      <c r="AF329" s="134">
        <f>IF(ISBLANK(Governance_Clauses_by_Source!AC329),0,$G329)</f>
        <v>0</v>
      </c>
      <c r="AG329" s="134">
        <f>IF(ISBLANK(Governance_Clauses_by_Source!AD329),0,$G329)</f>
        <v>0</v>
      </c>
      <c r="AH329" s="134">
        <f>IF(ISBLANK(Governance_Clauses_by_Source!AE329),0,$G329)</f>
        <v>0</v>
      </c>
      <c r="AI329" s="134">
        <f>IF(ISBLANK(Governance_Clauses_by_Source!AF329),0,$G329)</f>
        <v>0</v>
      </c>
      <c r="AJ329" s="134">
        <f>IF(ISBLANK(Governance_Clauses_by_Source!AG329),0,$G329)</f>
        <v>0</v>
      </c>
      <c r="AK329" s="134">
        <f>IF(ISBLANK(Governance_Clauses_by_Source!AH329),0,$G329)</f>
        <v>0</v>
      </c>
      <c r="AL329" s="134">
        <f>IF(ISBLANK(Governance_Clauses_by_Source!AI329),0,$G329)</f>
        <v>0</v>
      </c>
      <c r="AM329" s="134">
        <f>IF(ISBLANK(Governance_Clauses_by_Source!AJ329),0,$G329)</f>
        <v>0</v>
      </c>
      <c r="AN329" s="134">
        <f>IF(ISBLANK(Governance_Clauses_by_Source!AK329),0,$G329)</f>
        <v>0</v>
      </c>
      <c r="AO329" s="134">
        <f>IF(ISBLANK(Governance_Clauses_by_Source!AL329),0,$G329)</f>
        <v>0</v>
      </c>
      <c r="AP329" s="134">
        <f>IF(ISBLANK(Governance_Clauses_by_Source!AM329),0,$G329)</f>
        <v>0</v>
      </c>
      <c r="AQ329" s="134">
        <f>IF(ISBLANK(Governance_Clauses_by_Source!AN329),0,$G329)</f>
        <v>0</v>
      </c>
      <c r="AR329" s="134">
        <f>IF(ISBLANK(Governance_Clauses_by_Source!AO329),0,$G329)</f>
        <v>0</v>
      </c>
      <c r="AS329" s="134">
        <f>IF(ISBLANK(Governance_Clauses_by_Source!AP329),0,$G329)</f>
        <v>0</v>
      </c>
      <c r="AT329" s="134">
        <f>IF(ISBLANK(Governance_Clauses_by_Source!AQ329),0,$G329)</f>
        <v>0</v>
      </c>
      <c r="AU329" s="134">
        <f>IF(ISBLANK(Governance_Clauses_by_Source!AR329),0,$G329)</f>
        <v>0</v>
      </c>
      <c r="AV329" s="134">
        <f>IF(ISBLANK(Governance_Clauses_by_Source!AS329),0,$G329)</f>
        <v>0</v>
      </c>
      <c r="AW329" s="134">
        <f>IF(ISBLANK(Governance_Clauses_by_Source!AT329),0,$G329)</f>
        <v>0</v>
      </c>
      <c r="AX329" s="134">
        <f>IF(ISBLANK(Governance_Clauses_by_Source!AU329),0,$G329)</f>
        <v>0</v>
      </c>
      <c r="AY329" s="134">
        <f>IF(ISBLANK(Governance_Clauses_by_Source!AV329),0,$G329)</f>
        <v>0</v>
      </c>
      <c r="AZ329" s="134">
        <f>IF(ISBLANK(Governance_Clauses_by_Source!AW329),0,$G329)</f>
        <v>0</v>
      </c>
      <c r="BA329" s="134">
        <f>IF(ISBLANK(Governance_Clauses_by_Source!AX329),0,$G329)</f>
        <v>0</v>
      </c>
      <c r="BB329" s="134">
        <f>IF(ISBLANK(Governance_Clauses_by_Source!AY329),0,$G329)</f>
        <v>0</v>
      </c>
      <c r="BC329" s="134">
        <f>IF(ISBLANK(Governance_Clauses_by_Source!AZ329),0,$G329)</f>
        <v>0</v>
      </c>
      <c r="BD329" s="134">
        <f>IF(ISBLANK(Governance_Clauses_by_Source!BA329),0,$G329)</f>
        <v>0</v>
      </c>
      <c r="BE329" s="134">
        <f>IF(ISBLANK(Governance_Clauses_by_Source!BB329),0,$G329)</f>
        <v>0</v>
      </c>
      <c r="BF329" s="134">
        <f>IF(ISBLANK(Governance_Clauses_by_Source!BC329),0,$G329)</f>
        <v>0</v>
      </c>
      <c r="BG329" s="134">
        <f>IF(ISBLANK(Governance_Clauses_by_Source!BD329),0,$G329)</f>
        <v>0</v>
      </c>
      <c r="BH329" s="134">
        <f>IF(ISBLANK(Governance_Clauses_by_Source!BE329),0,$G329)</f>
        <v>0</v>
      </c>
      <c r="BI329" s="134">
        <f>IF(ISBLANK(Governance_Clauses_by_Source!BF329),0,$G329)</f>
        <v>0</v>
      </c>
      <c r="BJ329" s="134">
        <f>IF(ISBLANK(Governance_Clauses_by_Source!BG329),0,$G329)</f>
        <v>0</v>
      </c>
      <c r="BK329" s="134">
        <f>IF(ISBLANK(Governance_Clauses_by_Source!BH329),0,$G329)</f>
        <v>0</v>
      </c>
      <c r="BL329" s="134">
        <f>IF(ISBLANK(Governance_Clauses_by_Source!BI329),0,$G329)</f>
        <v>0</v>
      </c>
      <c r="BM329" s="134">
        <f>IF(ISBLANK(Governance_Clauses_by_Source!BJ329),0,$G329)</f>
        <v>0</v>
      </c>
      <c r="BN329" s="134">
        <f>IF(ISBLANK(Governance_Clauses_by_Source!BK329),0,$G329)</f>
        <v>0</v>
      </c>
      <c r="BO329" s="134">
        <f>IF(ISBLANK(Governance_Clauses_by_Source!BL329),0,$G329)</f>
        <v>0</v>
      </c>
      <c r="BP329" s="134">
        <f>IF(ISBLANK(Governance_Clauses_by_Source!BM329),0,$G329)</f>
        <v>0</v>
      </c>
      <c r="BQ329" s="134">
        <f>IF(ISBLANK(Governance_Clauses_by_Source!BN329),0,$G329)</f>
        <v>0</v>
      </c>
      <c r="BR329" s="134">
        <f>IF(ISBLANK(Governance_Clauses_by_Source!BO329),0,$G329)</f>
        <v>0</v>
      </c>
      <c r="BS329" s="134">
        <f>IF(ISBLANK(Governance_Clauses_by_Source!BP329),0,$G329)</f>
        <v>0</v>
      </c>
      <c r="BT329" s="134">
        <f>IF(ISBLANK(Governance_Clauses_by_Source!BQ329),0,$G329)</f>
        <v>0</v>
      </c>
      <c r="BU329" s="134">
        <f>IF(ISBLANK(Governance_Clauses_by_Source!BR329),0,$G329)</f>
        <v>0</v>
      </c>
      <c r="BV329" s="134">
        <f>IF(ISBLANK(Governance_Clauses_by_Source!BS329),0,$G329)</f>
        <v>0</v>
      </c>
      <c r="BW329" s="134">
        <f>IF(ISBLANK(Governance_Clauses_by_Source!BT329),0,$G329)</f>
        <v>0</v>
      </c>
      <c r="BX329" s="134">
        <f>IF(ISBLANK(Governance_Clauses_by_Source!BU329),0,$G329)</f>
        <v>0</v>
      </c>
      <c r="BY329" s="134">
        <f>IF(ISBLANK(Governance_Clauses_by_Source!BV329),0,$G329)</f>
        <v>0</v>
      </c>
      <c r="BZ329" s="134">
        <f>IF(ISBLANK(Governance_Clauses_by_Source!BW329),0,$G329)</f>
        <v>0</v>
      </c>
      <c r="CA329" s="134">
        <f>IF(ISBLANK(Governance_Clauses_by_Source!BX329),0,$G329)</f>
        <v>0</v>
      </c>
      <c r="CB329" s="134">
        <f>IF(ISBLANK(Governance_Clauses_by_Source!BY329),0,$G329)</f>
        <v>0</v>
      </c>
      <c r="CC329" s="134">
        <f>IF(ISBLANK(Governance_Clauses_by_Source!BZ329),0,$G329)</f>
        <v>0</v>
      </c>
      <c r="CD329" s="134">
        <f>IF(ISBLANK(Governance_Clauses_by_Source!CA329),0,$G329)</f>
        <v>0</v>
      </c>
      <c r="CE329" s="134">
        <f>IF(ISBLANK(Governance_Clauses_by_Source!CB329),0,$G329)</f>
        <v>0</v>
      </c>
      <c r="CF329" s="134">
        <f>IF(ISBLANK(Governance_Clauses_by_Source!CC329),0,$G329)</f>
        <v>0</v>
      </c>
      <c r="CG329" s="134">
        <f>IF(ISBLANK(Governance_Clauses_by_Source!CD329),0,$G329)</f>
        <v>0</v>
      </c>
      <c r="CH329" s="134">
        <f>IF(ISBLANK(Governance_Clauses_by_Source!CE329),0,$G329)</f>
        <v>0</v>
      </c>
      <c r="CI329" s="134">
        <f>IF(ISBLANK(Governance_Clauses_by_Source!CF329),0,$G329)</f>
        <v>0</v>
      </c>
      <c r="CJ329" s="134">
        <f>IF(ISBLANK(Governance_Clauses_by_Source!CG329),0,$G329)</f>
        <v>0</v>
      </c>
      <c r="CK329" s="134">
        <f>IF(ISBLANK(Governance_Clauses_by_Source!CH329),0,$G329)</f>
        <v>0</v>
      </c>
      <c r="CL329" s="134">
        <f>IF(ISBLANK(Governance_Clauses_by_Source!CI329),0,$G329)</f>
        <v>0</v>
      </c>
      <c r="CM329" s="134">
        <f>IF(ISBLANK(Governance_Clauses_by_Source!CJ329),0,$G329)</f>
        <v>0</v>
      </c>
      <c r="CN329" s="134">
        <f>IF(ISBLANK(Governance_Clauses_by_Source!CK329),0,$G329)</f>
        <v>0</v>
      </c>
      <c r="CO329" s="134">
        <f>IF(ISBLANK(Governance_Clauses_by_Source!CL329),0,$G329)</f>
        <v>0</v>
      </c>
      <c r="CP329" s="134">
        <f>IF(ISBLANK(Governance_Clauses_by_Source!CM329),0,$G329)</f>
        <v>0</v>
      </c>
      <c r="CQ329" s="151">
        <f>IF(ISBLANK(Governance_Clauses_by_Source!CN329),0,$G329)</f>
        <v>0</v>
      </c>
    </row>
    <row r="330" spans="1:95">
      <c r="A330" s="2"/>
      <c r="B330" s="2"/>
      <c r="C330" s="2"/>
      <c r="D330" s="2"/>
      <c r="E330" s="2">
        <f t="shared" si="34"/>
        <v>0</v>
      </c>
      <c r="F330" s="2"/>
      <c r="G330" s="2"/>
      <c r="H330" s="165" t="s">
        <v>367</v>
      </c>
      <c r="I330" s="120">
        <f>IF(ISBLANK(Governance_Clauses_by_Source!F330),0,$G330)</f>
        <v>0</v>
      </c>
      <c r="J330" s="134">
        <f>IF(ISBLANK(Governance_Clauses_by_Source!G330),0,$G330)</f>
        <v>0</v>
      </c>
      <c r="K330" s="134">
        <f>IF(ISBLANK(Governance_Clauses_by_Source!H330),0,$G330)</f>
        <v>0</v>
      </c>
      <c r="L330" s="134">
        <f>IF(ISBLANK(Governance_Clauses_by_Source!I330),0,$G330)</f>
        <v>0</v>
      </c>
      <c r="M330" s="134">
        <f>IF(ISBLANK(Governance_Clauses_by_Source!J330),0,$G330)</f>
        <v>0</v>
      </c>
      <c r="N330" s="134">
        <f>IF(ISBLANK(Governance_Clauses_by_Source!K330),0,$G330)</f>
        <v>0</v>
      </c>
      <c r="O330" s="134">
        <f>IF(ISBLANK(Governance_Clauses_by_Source!L330),0,$G330)</f>
        <v>0</v>
      </c>
      <c r="P330" s="134">
        <f>IF(ISBLANK(Governance_Clauses_by_Source!M330),0,$G330)</f>
        <v>0</v>
      </c>
      <c r="Q330" s="134">
        <f>IF(ISBLANK(Governance_Clauses_by_Source!N330),0,$G330)</f>
        <v>0</v>
      </c>
      <c r="R330" s="134">
        <f>IF(ISBLANK(Governance_Clauses_by_Source!O330),0,$G330)</f>
        <v>0</v>
      </c>
      <c r="S330" s="134">
        <f>IF(ISBLANK(Governance_Clauses_by_Source!P330),0,$G330)</f>
        <v>0</v>
      </c>
      <c r="T330" s="134">
        <f>IF(ISBLANK(Governance_Clauses_by_Source!Q330),0,$G330)</f>
        <v>0</v>
      </c>
      <c r="U330" s="134">
        <f>IF(ISBLANK(Governance_Clauses_by_Source!R330),0,$G330)</f>
        <v>0</v>
      </c>
      <c r="V330" s="134">
        <f>IF(ISBLANK(Governance_Clauses_by_Source!S330),0,$G330)</f>
        <v>0</v>
      </c>
      <c r="W330" s="134">
        <f>IF(ISBLANK(Governance_Clauses_by_Source!T330),0,$G330)</f>
        <v>0</v>
      </c>
      <c r="X330" s="134">
        <f>IF(ISBLANK(Governance_Clauses_by_Source!U330),0,$G330)</f>
        <v>0</v>
      </c>
      <c r="Y330" s="134">
        <f>IF(ISBLANK(Governance_Clauses_by_Source!V330),0,$G330)</f>
        <v>0</v>
      </c>
      <c r="Z330" s="134">
        <f>IF(ISBLANK(Governance_Clauses_by_Source!W330),0,$G330)</f>
        <v>0</v>
      </c>
      <c r="AA330" s="134">
        <f>IF(ISBLANK(Governance_Clauses_by_Source!X330),0,$G330)</f>
        <v>0</v>
      </c>
      <c r="AB330" s="134">
        <f>IF(ISBLANK(Governance_Clauses_by_Source!Y330),0,$G330)</f>
        <v>0</v>
      </c>
      <c r="AC330" s="134">
        <f>IF(ISBLANK(Governance_Clauses_by_Source!Z330),0,$G330)</f>
        <v>0</v>
      </c>
      <c r="AD330" s="134">
        <f>IF(ISBLANK(Governance_Clauses_by_Source!AA330),0,$G330)</f>
        <v>0</v>
      </c>
      <c r="AE330" s="134">
        <f>IF(ISBLANK(Governance_Clauses_by_Source!AB330),0,$G330)</f>
        <v>0</v>
      </c>
      <c r="AF330" s="134">
        <f>IF(ISBLANK(Governance_Clauses_by_Source!AC330),0,$G330)</f>
        <v>0</v>
      </c>
      <c r="AG330" s="134">
        <f>IF(ISBLANK(Governance_Clauses_by_Source!AD330),0,$G330)</f>
        <v>0</v>
      </c>
      <c r="AH330" s="134">
        <f>IF(ISBLANK(Governance_Clauses_by_Source!AE330),0,$G330)</f>
        <v>0</v>
      </c>
      <c r="AI330" s="134">
        <f>IF(ISBLANK(Governance_Clauses_by_Source!AF330),0,$G330)</f>
        <v>0</v>
      </c>
      <c r="AJ330" s="134">
        <f>IF(ISBLANK(Governance_Clauses_by_Source!AG330),0,$G330)</f>
        <v>0</v>
      </c>
      <c r="AK330" s="134">
        <f>IF(ISBLANK(Governance_Clauses_by_Source!AH330),0,$G330)</f>
        <v>0</v>
      </c>
      <c r="AL330" s="134">
        <f>IF(ISBLANK(Governance_Clauses_by_Source!AI330),0,$G330)</f>
        <v>0</v>
      </c>
      <c r="AM330" s="134">
        <f>IF(ISBLANK(Governance_Clauses_by_Source!AJ330),0,$G330)</f>
        <v>0</v>
      </c>
      <c r="AN330" s="134">
        <f>IF(ISBLANK(Governance_Clauses_by_Source!AK330),0,$G330)</f>
        <v>0</v>
      </c>
      <c r="AO330" s="134">
        <f>IF(ISBLANK(Governance_Clauses_by_Source!AL330),0,$G330)</f>
        <v>0</v>
      </c>
      <c r="AP330" s="134">
        <f>IF(ISBLANK(Governance_Clauses_by_Source!AM330),0,$G330)</f>
        <v>0</v>
      </c>
      <c r="AQ330" s="134">
        <f>IF(ISBLANK(Governance_Clauses_by_Source!AN330),0,$G330)</f>
        <v>0</v>
      </c>
      <c r="AR330" s="134">
        <f>IF(ISBLANK(Governance_Clauses_by_Source!AO330),0,$G330)</f>
        <v>0</v>
      </c>
      <c r="AS330" s="134">
        <f>IF(ISBLANK(Governance_Clauses_by_Source!AP330),0,$G330)</f>
        <v>0</v>
      </c>
      <c r="AT330" s="134">
        <f>IF(ISBLANK(Governance_Clauses_by_Source!AQ330),0,$G330)</f>
        <v>0</v>
      </c>
      <c r="AU330" s="134">
        <f>IF(ISBLANK(Governance_Clauses_by_Source!AR330),0,$G330)</f>
        <v>0</v>
      </c>
      <c r="AV330" s="134">
        <f>IF(ISBLANK(Governance_Clauses_by_Source!AS330),0,$G330)</f>
        <v>0</v>
      </c>
      <c r="AW330" s="134">
        <f>IF(ISBLANK(Governance_Clauses_by_Source!AT330),0,$G330)</f>
        <v>0</v>
      </c>
      <c r="AX330" s="134">
        <f>IF(ISBLANK(Governance_Clauses_by_Source!AU330),0,$G330)</f>
        <v>0</v>
      </c>
      <c r="AY330" s="134">
        <f>IF(ISBLANK(Governance_Clauses_by_Source!AV330),0,$G330)</f>
        <v>0</v>
      </c>
      <c r="AZ330" s="134">
        <f>IF(ISBLANK(Governance_Clauses_by_Source!AW330),0,$G330)</f>
        <v>0</v>
      </c>
      <c r="BA330" s="134">
        <f>IF(ISBLANK(Governance_Clauses_by_Source!AX330),0,$G330)</f>
        <v>0</v>
      </c>
      <c r="BB330" s="134">
        <f>IF(ISBLANK(Governance_Clauses_by_Source!AY330),0,$G330)</f>
        <v>0</v>
      </c>
      <c r="BC330" s="134">
        <f>IF(ISBLANK(Governance_Clauses_by_Source!AZ330),0,$G330)</f>
        <v>0</v>
      </c>
      <c r="BD330" s="134">
        <f>IF(ISBLANK(Governance_Clauses_by_Source!BA330),0,$G330)</f>
        <v>0</v>
      </c>
      <c r="BE330" s="134">
        <f>IF(ISBLANK(Governance_Clauses_by_Source!BB330),0,$G330)</f>
        <v>0</v>
      </c>
      <c r="BF330" s="134">
        <f>IF(ISBLANK(Governance_Clauses_by_Source!BC330),0,$G330)</f>
        <v>0</v>
      </c>
      <c r="BG330" s="134">
        <f>IF(ISBLANK(Governance_Clauses_by_Source!BD330),0,$G330)</f>
        <v>0</v>
      </c>
      <c r="BH330" s="134">
        <f>IF(ISBLANK(Governance_Clauses_by_Source!BE330),0,$G330)</f>
        <v>0</v>
      </c>
      <c r="BI330" s="134">
        <f>IF(ISBLANK(Governance_Clauses_by_Source!BF330),0,$G330)</f>
        <v>0</v>
      </c>
      <c r="BJ330" s="134">
        <f>IF(ISBLANK(Governance_Clauses_by_Source!BG330),0,$G330)</f>
        <v>0</v>
      </c>
      <c r="BK330" s="134">
        <f>IF(ISBLANK(Governance_Clauses_by_Source!BH330),0,$G330)</f>
        <v>0</v>
      </c>
      <c r="BL330" s="134">
        <f>IF(ISBLANK(Governance_Clauses_by_Source!BI330),0,$G330)</f>
        <v>0</v>
      </c>
      <c r="BM330" s="134">
        <f>IF(ISBLANK(Governance_Clauses_by_Source!BJ330),0,$G330)</f>
        <v>0</v>
      </c>
      <c r="BN330" s="134">
        <f>IF(ISBLANK(Governance_Clauses_by_Source!BK330),0,$G330)</f>
        <v>0</v>
      </c>
      <c r="BO330" s="134">
        <f>IF(ISBLANK(Governance_Clauses_by_Source!BL330),0,$G330)</f>
        <v>0</v>
      </c>
      <c r="BP330" s="134">
        <f>IF(ISBLANK(Governance_Clauses_by_Source!BM330),0,$G330)</f>
        <v>0</v>
      </c>
      <c r="BQ330" s="134">
        <f>IF(ISBLANK(Governance_Clauses_by_Source!BN330),0,$G330)</f>
        <v>0</v>
      </c>
      <c r="BR330" s="134">
        <f>IF(ISBLANK(Governance_Clauses_by_Source!BO330),0,$G330)</f>
        <v>0</v>
      </c>
      <c r="BS330" s="134">
        <f>IF(ISBLANK(Governance_Clauses_by_Source!BP330),0,$G330)</f>
        <v>0</v>
      </c>
      <c r="BT330" s="134">
        <f>IF(ISBLANK(Governance_Clauses_by_Source!BQ330),0,$G330)</f>
        <v>0</v>
      </c>
      <c r="BU330" s="134">
        <f>IF(ISBLANK(Governance_Clauses_by_Source!BR330),0,$G330)</f>
        <v>0</v>
      </c>
      <c r="BV330" s="134">
        <f>IF(ISBLANK(Governance_Clauses_by_Source!BS330),0,$G330)</f>
        <v>0</v>
      </c>
      <c r="BW330" s="134">
        <f>IF(ISBLANK(Governance_Clauses_by_Source!BT330),0,$G330)</f>
        <v>0</v>
      </c>
      <c r="BX330" s="134">
        <f>IF(ISBLANK(Governance_Clauses_by_Source!BU330),0,$G330)</f>
        <v>0</v>
      </c>
      <c r="BY330" s="134">
        <f>IF(ISBLANK(Governance_Clauses_by_Source!BV330),0,$G330)</f>
        <v>0</v>
      </c>
      <c r="BZ330" s="134">
        <f>IF(ISBLANK(Governance_Clauses_by_Source!BW330),0,$G330)</f>
        <v>0</v>
      </c>
      <c r="CA330" s="134">
        <f>IF(ISBLANK(Governance_Clauses_by_Source!BX330),0,$G330)</f>
        <v>0</v>
      </c>
      <c r="CB330" s="134">
        <f>IF(ISBLANK(Governance_Clauses_by_Source!BY330),0,$G330)</f>
        <v>0</v>
      </c>
      <c r="CC330" s="134">
        <f>IF(ISBLANK(Governance_Clauses_by_Source!BZ330),0,$G330)</f>
        <v>0</v>
      </c>
      <c r="CD330" s="134">
        <f>IF(ISBLANK(Governance_Clauses_by_Source!CA330),0,$G330)</f>
        <v>0</v>
      </c>
      <c r="CE330" s="134">
        <f>IF(ISBLANK(Governance_Clauses_by_Source!CB330),0,$G330)</f>
        <v>0</v>
      </c>
      <c r="CF330" s="134">
        <f>IF(ISBLANK(Governance_Clauses_by_Source!CC330),0,$G330)</f>
        <v>0</v>
      </c>
      <c r="CG330" s="134">
        <f>IF(ISBLANK(Governance_Clauses_by_Source!CD330),0,$G330)</f>
        <v>0</v>
      </c>
      <c r="CH330" s="134">
        <f>IF(ISBLANK(Governance_Clauses_by_Source!CE330),0,$G330)</f>
        <v>0</v>
      </c>
      <c r="CI330" s="134">
        <f>IF(ISBLANK(Governance_Clauses_by_Source!CF330),0,$G330)</f>
        <v>0</v>
      </c>
      <c r="CJ330" s="134">
        <f>IF(ISBLANK(Governance_Clauses_by_Source!CG330),0,$G330)</f>
        <v>0</v>
      </c>
      <c r="CK330" s="134">
        <f>IF(ISBLANK(Governance_Clauses_by_Source!CH330),0,$G330)</f>
        <v>0</v>
      </c>
      <c r="CL330" s="134">
        <f>IF(ISBLANK(Governance_Clauses_by_Source!CI330),0,$G330)</f>
        <v>0</v>
      </c>
      <c r="CM330" s="134">
        <f>IF(ISBLANK(Governance_Clauses_by_Source!CJ330),0,$G330)</f>
        <v>0</v>
      </c>
      <c r="CN330" s="134">
        <f>IF(ISBLANK(Governance_Clauses_by_Source!CK330),0,$G330)</f>
        <v>0</v>
      </c>
      <c r="CO330" s="134">
        <f>IF(ISBLANK(Governance_Clauses_by_Source!CL330),0,$G330)</f>
        <v>0</v>
      </c>
      <c r="CP330" s="134">
        <f>IF(ISBLANK(Governance_Clauses_by_Source!CM330),0,$G330)</f>
        <v>0</v>
      </c>
      <c r="CQ330" s="151">
        <f>IF(ISBLANK(Governance_Clauses_by_Source!CN330),0,$G330)</f>
        <v>0</v>
      </c>
    </row>
    <row r="331" spans="1:95">
      <c r="A331" s="2"/>
      <c r="B331" s="2"/>
      <c r="C331" s="2"/>
      <c r="D331" s="2"/>
      <c r="E331" s="2">
        <f t="shared" si="34"/>
        <v>0</v>
      </c>
      <c r="F331" s="2"/>
      <c r="G331" s="2"/>
      <c r="H331" s="165" t="s">
        <v>367</v>
      </c>
      <c r="I331" s="120">
        <f>IF(ISBLANK(Governance_Clauses_by_Source!F331),0,$G331)</f>
        <v>0</v>
      </c>
      <c r="J331" s="134">
        <f>IF(ISBLANK(Governance_Clauses_by_Source!G331),0,$G331)</f>
        <v>0</v>
      </c>
      <c r="K331" s="134">
        <f>IF(ISBLANK(Governance_Clauses_by_Source!H331),0,$G331)</f>
        <v>0</v>
      </c>
      <c r="L331" s="134">
        <f>IF(ISBLANK(Governance_Clauses_by_Source!I331),0,$G331)</f>
        <v>0</v>
      </c>
      <c r="M331" s="134">
        <f>IF(ISBLANK(Governance_Clauses_by_Source!J331),0,$G331)</f>
        <v>0</v>
      </c>
      <c r="N331" s="134">
        <f>IF(ISBLANK(Governance_Clauses_by_Source!K331),0,$G331)</f>
        <v>0</v>
      </c>
      <c r="O331" s="134">
        <f>IF(ISBLANK(Governance_Clauses_by_Source!L331),0,$G331)</f>
        <v>0</v>
      </c>
      <c r="P331" s="134">
        <f>IF(ISBLANK(Governance_Clauses_by_Source!M331),0,$G331)</f>
        <v>0</v>
      </c>
      <c r="Q331" s="134">
        <f>IF(ISBLANK(Governance_Clauses_by_Source!N331),0,$G331)</f>
        <v>0</v>
      </c>
      <c r="R331" s="134">
        <f>IF(ISBLANK(Governance_Clauses_by_Source!O331),0,$G331)</f>
        <v>0</v>
      </c>
      <c r="S331" s="134">
        <f>IF(ISBLANK(Governance_Clauses_by_Source!P331),0,$G331)</f>
        <v>0</v>
      </c>
      <c r="T331" s="134">
        <f>IF(ISBLANK(Governance_Clauses_by_Source!Q331),0,$G331)</f>
        <v>0</v>
      </c>
      <c r="U331" s="134">
        <f>IF(ISBLANK(Governance_Clauses_by_Source!R331),0,$G331)</f>
        <v>0</v>
      </c>
      <c r="V331" s="134">
        <f>IF(ISBLANK(Governance_Clauses_by_Source!S331),0,$G331)</f>
        <v>0</v>
      </c>
      <c r="W331" s="134">
        <f>IF(ISBLANK(Governance_Clauses_by_Source!T331),0,$G331)</f>
        <v>0</v>
      </c>
      <c r="X331" s="134">
        <f>IF(ISBLANK(Governance_Clauses_by_Source!U331),0,$G331)</f>
        <v>0</v>
      </c>
      <c r="Y331" s="134">
        <f>IF(ISBLANK(Governance_Clauses_by_Source!V331),0,$G331)</f>
        <v>0</v>
      </c>
      <c r="Z331" s="134">
        <f>IF(ISBLANK(Governance_Clauses_by_Source!W331),0,$G331)</f>
        <v>0</v>
      </c>
      <c r="AA331" s="134">
        <f>IF(ISBLANK(Governance_Clauses_by_Source!X331),0,$G331)</f>
        <v>0</v>
      </c>
      <c r="AB331" s="134">
        <f>IF(ISBLANK(Governance_Clauses_by_Source!Y331),0,$G331)</f>
        <v>0</v>
      </c>
      <c r="AC331" s="134">
        <f>IF(ISBLANK(Governance_Clauses_by_Source!Z331),0,$G331)</f>
        <v>0</v>
      </c>
      <c r="AD331" s="134">
        <f>IF(ISBLANK(Governance_Clauses_by_Source!AA331),0,$G331)</f>
        <v>0</v>
      </c>
      <c r="AE331" s="134">
        <f>IF(ISBLANK(Governance_Clauses_by_Source!AB331),0,$G331)</f>
        <v>0</v>
      </c>
      <c r="AF331" s="134">
        <f>IF(ISBLANK(Governance_Clauses_by_Source!AC331),0,$G331)</f>
        <v>0</v>
      </c>
      <c r="AG331" s="134">
        <f>IF(ISBLANK(Governance_Clauses_by_Source!AD331),0,$G331)</f>
        <v>0</v>
      </c>
      <c r="AH331" s="134">
        <f>IF(ISBLANK(Governance_Clauses_by_Source!AE331),0,$G331)</f>
        <v>0</v>
      </c>
      <c r="AI331" s="134">
        <f>IF(ISBLANK(Governance_Clauses_by_Source!AF331),0,$G331)</f>
        <v>0</v>
      </c>
      <c r="AJ331" s="134">
        <f>IF(ISBLANK(Governance_Clauses_by_Source!AG331),0,$G331)</f>
        <v>0</v>
      </c>
      <c r="AK331" s="134">
        <f>IF(ISBLANK(Governance_Clauses_by_Source!AH331),0,$G331)</f>
        <v>0</v>
      </c>
      <c r="AL331" s="134">
        <f>IF(ISBLANK(Governance_Clauses_by_Source!AI331),0,$G331)</f>
        <v>0</v>
      </c>
      <c r="AM331" s="134">
        <f>IF(ISBLANK(Governance_Clauses_by_Source!AJ331),0,$G331)</f>
        <v>0</v>
      </c>
      <c r="AN331" s="134">
        <f>IF(ISBLANK(Governance_Clauses_by_Source!AK331),0,$G331)</f>
        <v>0</v>
      </c>
      <c r="AO331" s="134">
        <f>IF(ISBLANK(Governance_Clauses_by_Source!AL331),0,$G331)</f>
        <v>0</v>
      </c>
      <c r="AP331" s="134">
        <f>IF(ISBLANK(Governance_Clauses_by_Source!AM331),0,$G331)</f>
        <v>0</v>
      </c>
      <c r="AQ331" s="134">
        <f>IF(ISBLANK(Governance_Clauses_by_Source!AN331),0,$G331)</f>
        <v>0</v>
      </c>
      <c r="AR331" s="134">
        <f>IF(ISBLANK(Governance_Clauses_by_Source!AO331),0,$G331)</f>
        <v>0</v>
      </c>
      <c r="AS331" s="134">
        <f>IF(ISBLANK(Governance_Clauses_by_Source!AP331),0,$G331)</f>
        <v>0</v>
      </c>
      <c r="AT331" s="134">
        <f>IF(ISBLANK(Governance_Clauses_by_Source!AQ331),0,$G331)</f>
        <v>0</v>
      </c>
      <c r="AU331" s="134">
        <f>IF(ISBLANK(Governance_Clauses_by_Source!AR331),0,$G331)</f>
        <v>0</v>
      </c>
      <c r="AV331" s="134">
        <f>IF(ISBLANK(Governance_Clauses_by_Source!AS331),0,$G331)</f>
        <v>0</v>
      </c>
      <c r="AW331" s="134">
        <f>IF(ISBLANK(Governance_Clauses_by_Source!AT331),0,$G331)</f>
        <v>0</v>
      </c>
      <c r="AX331" s="134">
        <f>IF(ISBLANK(Governance_Clauses_by_Source!AU331),0,$G331)</f>
        <v>0</v>
      </c>
      <c r="AY331" s="134">
        <f>IF(ISBLANK(Governance_Clauses_by_Source!AV331),0,$G331)</f>
        <v>0</v>
      </c>
      <c r="AZ331" s="134">
        <f>IF(ISBLANK(Governance_Clauses_by_Source!AW331),0,$G331)</f>
        <v>0</v>
      </c>
      <c r="BA331" s="134">
        <f>IF(ISBLANK(Governance_Clauses_by_Source!AX331),0,$G331)</f>
        <v>0</v>
      </c>
      <c r="BB331" s="134">
        <f>IF(ISBLANK(Governance_Clauses_by_Source!AY331),0,$G331)</f>
        <v>0</v>
      </c>
      <c r="BC331" s="134">
        <f>IF(ISBLANK(Governance_Clauses_by_Source!AZ331),0,$G331)</f>
        <v>0</v>
      </c>
      <c r="BD331" s="134">
        <f>IF(ISBLANK(Governance_Clauses_by_Source!BA331),0,$G331)</f>
        <v>0</v>
      </c>
      <c r="BE331" s="134">
        <f>IF(ISBLANK(Governance_Clauses_by_Source!BB331),0,$G331)</f>
        <v>0</v>
      </c>
      <c r="BF331" s="134">
        <f>IF(ISBLANK(Governance_Clauses_by_Source!BC331),0,$G331)</f>
        <v>0</v>
      </c>
      <c r="BG331" s="134">
        <f>IF(ISBLANK(Governance_Clauses_by_Source!BD331),0,$G331)</f>
        <v>0</v>
      </c>
      <c r="BH331" s="134">
        <f>IF(ISBLANK(Governance_Clauses_by_Source!BE331),0,$G331)</f>
        <v>0</v>
      </c>
      <c r="BI331" s="134">
        <f>IF(ISBLANK(Governance_Clauses_by_Source!BF331),0,$G331)</f>
        <v>0</v>
      </c>
      <c r="BJ331" s="134">
        <f>IF(ISBLANK(Governance_Clauses_by_Source!BG331),0,$G331)</f>
        <v>0</v>
      </c>
      <c r="BK331" s="134">
        <f>IF(ISBLANK(Governance_Clauses_by_Source!BH331),0,$G331)</f>
        <v>0</v>
      </c>
      <c r="BL331" s="134">
        <f>IF(ISBLANK(Governance_Clauses_by_Source!BI331),0,$G331)</f>
        <v>0</v>
      </c>
      <c r="BM331" s="134">
        <f>IF(ISBLANK(Governance_Clauses_by_Source!BJ331),0,$G331)</f>
        <v>0</v>
      </c>
      <c r="BN331" s="134">
        <f>IF(ISBLANK(Governance_Clauses_by_Source!BK331),0,$G331)</f>
        <v>0</v>
      </c>
      <c r="BO331" s="134">
        <f>IF(ISBLANK(Governance_Clauses_by_Source!BL331),0,$G331)</f>
        <v>0</v>
      </c>
      <c r="BP331" s="134">
        <f>IF(ISBLANK(Governance_Clauses_by_Source!BM331),0,$G331)</f>
        <v>0</v>
      </c>
      <c r="BQ331" s="134">
        <f>IF(ISBLANK(Governance_Clauses_by_Source!BN331),0,$G331)</f>
        <v>0</v>
      </c>
      <c r="BR331" s="134">
        <f>IF(ISBLANK(Governance_Clauses_by_Source!BO331),0,$G331)</f>
        <v>0</v>
      </c>
      <c r="BS331" s="134">
        <f>IF(ISBLANK(Governance_Clauses_by_Source!BP331),0,$G331)</f>
        <v>0</v>
      </c>
      <c r="BT331" s="134">
        <f>IF(ISBLANK(Governance_Clauses_by_Source!BQ331),0,$G331)</f>
        <v>0</v>
      </c>
      <c r="BU331" s="134">
        <f>IF(ISBLANK(Governance_Clauses_by_Source!BR331),0,$G331)</f>
        <v>0</v>
      </c>
      <c r="BV331" s="134">
        <f>IF(ISBLANK(Governance_Clauses_by_Source!BS331),0,$G331)</f>
        <v>0</v>
      </c>
      <c r="BW331" s="134">
        <f>IF(ISBLANK(Governance_Clauses_by_Source!BT331),0,$G331)</f>
        <v>0</v>
      </c>
      <c r="BX331" s="134">
        <f>IF(ISBLANK(Governance_Clauses_by_Source!BU331),0,$G331)</f>
        <v>0</v>
      </c>
      <c r="BY331" s="134">
        <f>IF(ISBLANK(Governance_Clauses_by_Source!BV331),0,$G331)</f>
        <v>0</v>
      </c>
      <c r="BZ331" s="134">
        <f>IF(ISBLANK(Governance_Clauses_by_Source!BW331),0,$G331)</f>
        <v>0</v>
      </c>
      <c r="CA331" s="134">
        <f>IF(ISBLANK(Governance_Clauses_by_Source!BX331),0,$G331)</f>
        <v>0</v>
      </c>
      <c r="CB331" s="134">
        <f>IF(ISBLANK(Governance_Clauses_by_Source!BY331),0,$G331)</f>
        <v>0</v>
      </c>
      <c r="CC331" s="134">
        <f>IF(ISBLANK(Governance_Clauses_by_Source!BZ331),0,$G331)</f>
        <v>0</v>
      </c>
      <c r="CD331" s="134">
        <f>IF(ISBLANK(Governance_Clauses_by_Source!CA331),0,$G331)</f>
        <v>0</v>
      </c>
      <c r="CE331" s="134">
        <f>IF(ISBLANK(Governance_Clauses_by_Source!CB331),0,$G331)</f>
        <v>0</v>
      </c>
      <c r="CF331" s="134">
        <f>IF(ISBLANK(Governance_Clauses_by_Source!CC331),0,$G331)</f>
        <v>0</v>
      </c>
      <c r="CG331" s="134">
        <f>IF(ISBLANK(Governance_Clauses_by_Source!CD331),0,$G331)</f>
        <v>0</v>
      </c>
      <c r="CH331" s="134">
        <f>IF(ISBLANK(Governance_Clauses_by_Source!CE331),0,$G331)</f>
        <v>0</v>
      </c>
      <c r="CI331" s="134">
        <f>IF(ISBLANK(Governance_Clauses_by_Source!CF331),0,$G331)</f>
        <v>0</v>
      </c>
      <c r="CJ331" s="134">
        <f>IF(ISBLANK(Governance_Clauses_by_Source!CG331),0,$G331)</f>
        <v>0</v>
      </c>
      <c r="CK331" s="134">
        <f>IF(ISBLANK(Governance_Clauses_by_Source!CH331),0,$G331)</f>
        <v>0</v>
      </c>
      <c r="CL331" s="134">
        <f>IF(ISBLANK(Governance_Clauses_by_Source!CI331),0,$G331)</f>
        <v>0</v>
      </c>
      <c r="CM331" s="134">
        <f>IF(ISBLANK(Governance_Clauses_by_Source!CJ331),0,$G331)</f>
        <v>0</v>
      </c>
      <c r="CN331" s="134">
        <f>IF(ISBLANK(Governance_Clauses_by_Source!CK331),0,$G331)</f>
        <v>0</v>
      </c>
      <c r="CO331" s="134">
        <f>IF(ISBLANK(Governance_Clauses_by_Source!CL331),0,$G331)</f>
        <v>0</v>
      </c>
      <c r="CP331" s="134">
        <f>IF(ISBLANK(Governance_Clauses_by_Source!CM331),0,$G331)</f>
        <v>0</v>
      </c>
      <c r="CQ331" s="151">
        <f>IF(ISBLANK(Governance_Clauses_by_Source!CN331),0,$G331)</f>
        <v>0</v>
      </c>
    </row>
    <row r="332" spans="1:95">
      <c r="A332" s="2"/>
      <c r="B332" s="2"/>
      <c r="C332" s="2"/>
      <c r="D332" s="2"/>
      <c r="E332" s="2">
        <f t="shared" si="34"/>
        <v>0</v>
      </c>
      <c r="F332" s="2"/>
      <c r="G332" s="2"/>
      <c r="H332" s="165" t="s">
        <v>367</v>
      </c>
      <c r="I332" s="120">
        <f>IF(ISBLANK(Governance_Clauses_by_Source!F332),0,$G332)</f>
        <v>0</v>
      </c>
      <c r="J332" s="134">
        <f>IF(ISBLANK(Governance_Clauses_by_Source!G332),0,$G332)</f>
        <v>0</v>
      </c>
      <c r="K332" s="134">
        <f>IF(ISBLANK(Governance_Clauses_by_Source!H332),0,$G332)</f>
        <v>0</v>
      </c>
      <c r="L332" s="134">
        <f>IF(ISBLANK(Governance_Clauses_by_Source!I332),0,$G332)</f>
        <v>0</v>
      </c>
      <c r="M332" s="134">
        <f>IF(ISBLANK(Governance_Clauses_by_Source!J332),0,$G332)</f>
        <v>0</v>
      </c>
      <c r="N332" s="134">
        <f>IF(ISBLANK(Governance_Clauses_by_Source!K332),0,$G332)</f>
        <v>0</v>
      </c>
      <c r="O332" s="134">
        <f>IF(ISBLANK(Governance_Clauses_by_Source!L332),0,$G332)</f>
        <v>0</v>
      </c>
      <c r="P332" s="134">
        <f>IF(ISBLANK(Governance_Clauses_by_Source!M332),0,$G332)</f>
        <v>0</v>
      </c>
      <c r="Q332" s="134">
        <f>IF(ISBLANK(Governance_Clauses_by_Source!N332),0,$G332)</f>
        <v>0</v>
      </c>
      <c r="R332" s="134">
        <f>IF(ISBLANK(Governance_Clauses_by_Source!O332),0,$G332)</f>
        <v>0</v>
      </c>
      <c r="S332" s="134">
        <f>IF(ISBLANK(Governance_Clauses_by_Source!P332),0,$G332)</f>
        <v>0</v>
      </c>
      <c r="T332" s="134">
        <f>IF(ISBLANK(Governance_Clauses_by_Source!Q332),0,$G332)</f>
        <v>0</v>
      </c>
      <c r="U332" s="134">
        <f>IF(ISBLANK(Governance_Clauses_by_Source!R332),0,$G332)</f>
        <v>0</v>
      </c>
      <c r="V332" s="134">
        <f>IF(ISBLANK(Governance_Clauses_by_Source!S332),0,$G332)</f>
        <v>0</v>
      </c>
      <c r="W332" s="134">
        <f>IF(ISBLANK(Governance_Clauses_by_Source!T332),0,$G332)</f>
        <v>0</v>
      </c>
      <c r="X332" s="134">
        <f>IF(ISBLANK(Governance_Clauses_by_Source!U332),0,$G332)</f>
        <v>0</v>
      </c>
      <c r="Y332" s="134">
        <f>IF(ISBLANK(Governance_Clauses_by_Source!V332),0,$G332)</f>
        <v>0</v>
      </c>
      <c r="Z332" s="134">
        <f>IF(ISBLANK(Governance_Clauses_by_Source!W332),0,$G332)</f>
        <v>0</v>
      </c>
      <c r="AA332" s="134">
        <f>IF(ISBLANK(Governance_Clauses_by_Source!X332),0,$G332)</f>
        <v>0</v>
      </c>
      <c r="AB332" s="134">
        <f>IF(ISBLANK(Governance_Clauses_by_Source!Y332),0,$G332)</f>
        <v>0</v>
      </c>
      <c r="AC332" s="134">
        <f>IF(ISBLANK(Governance_Clauses_by_Source!Z332),0,$G332)</f>
        <v>0</v>
      </c>
      <c r="AD332" s="134">
        <f>IF(ISBLANK(Governance_Clauses_by_Source!AA332),0,$G332)</f>
        <v>0</v>
      </c>
      <c r="AE332" s="134">
        <f>IF(ISBLANK(Governance_Clauses_by_Source!AB332),0,$G332)</f>
        <v>0</v>
      </c>
      <c r="AF332" s="134">
        <f>IF(ISBLANK(Governance_Clauses_by_Source!AC332),0,$G332)</f>
        <v>0</v>
      </c>
      <c r="AG332" s="134">
        <f>IF(ISBLANK(Governance_Clauses_by_Source!AD332),0,$G332)</f>
        <v>0</v>
      </c>
      <c r="AH332" s="134">
        <f>IF(ISBLANK(Governance_Clauses_by_Source!AE332),0,$G332)</f>
        <v>0</v>
      </c>
      <c r="AI332" s="134">
        <f>IF(ISBLANK(Governance_Clauses_by_Source!AF332),0,$G332)</f>
        <v>0</v>
      </c>
      <c r="AJ332" s="134">
        <f>IF(ISBLANK(Governance_Clauses_by_Source!AG332),0,$G332)</f>
        <v>0</v>
      </c>
      <c r="AK332" s="134">
        <f>IF(ISBLANK(Governance_Clauses_by_Source!AH332),0,$G332)</f>
        <v>0</v>
      </c>
      <c r="AL332" s="134">
        <f>IF(ISBLANK(Governance_Clauses_by_Source!AI332),0,$G332)</f>
        <v>0</v>
      </c>
      <c r="AM332" s="134">
        <f>IF(ISBLANK(Governance_Clauses_by_Source!AJ332),0,$G332)</f>
        <v>0</v>
      </c>
      <c r="AN332" s="134">
        <f>IF(ISBLANK(Governance_Clauses_by_Source!AK332),0,$G332)</f>
        <v>0</v>
      </c>
      <c r="AO332" s="134">
        <f>IF(ISBLANK(Governance_Clauses_by_Source!AL332),0,$G332)</f>
        <v>0</v>
      </c>
      <c r="AP332" s="134">
        <f>IF(ISBLANK(Governance_Clauses_by_Source!AM332),0,$G332)</f>
        <v>0</v>
      </c>
      <c r="AQ332" s="134">
        <f>IF(ISBLANK(Governance_Clauses_by_Source!AN332),0,$G332)</f>
        <v>0</v>
      </c>
      <c r="AR332" s="134">
        <f>IF(ISBLANK(Governance_Clauses_by_Source!AO332),0,$G332)</f>
        <v>0</v>
      </c>
      <c r="AS332" s="134">
        <f>IF(ISBLANK(Governance_Clauses_by_Source!AP332),0,$G332)</f>
        <v>0</v>
      </c>
      <c r="AT332" s="134">
        <f>IF(ISBLANK(Governance_Clauses_by_Source!AQ332),0,$G332)</f>
        <v>0</v>
      </c>
      <c r="AU332" s="134">
        <f>IF(ISBLANK(Governance_Clauses_by_Source!AR332),0,$G332)</f>
        <v>0</v>
      </c>
      <c r="AV332" s="134">
        <f>IF(ISBLANK(Governance_Clauses_by_Source!AS332),0,$G332)</f>
        <v>0</v>
      </c>
      <c r="AW332" s="134">
        <f>IF(ISBLANK(Governance_Clauses_by_Source!AT332),0,$G332)</f>
        <v>0</v>
      </c>
      <c r="AX332" s="134">
        <f>IF(ISBLANK(Governance_Clauses_by_Source!AU332),0,$G332)</f>
        <v>0</v>
      </c>
      <c r="AY332" s="134">
        <f>IF(ISBLANK(Governance_Clauses_by_Source!AV332),0,$G332)</f>
        <v>0</v>
      </c>
      <c r="AZ332" s="134">
        <f>IF(ISBLANK(Governance_Clauses_by_Source!AW332),0,$G332)</f>
        <v>0</v>
      </c>
      <c r="BA332" s="134">
        <f>IF(ISBLANK(Governance_Clauses_by_Source!AX332),0,$G332)</f>
        <v>0</v>
      </c>
      <c r="BB332" s="134">
        <f>IF(ISBLANK(Governance_Clauses_by_Source!AY332),0,$G332)</f>
        <v>0</v>
      </c>
      <c r="BC332" s="134">
        <f>IF(ISBLANK(Governance_Clauses_by_Source!AZ332),0,$G332)</f>
        <v>0</v>
      </c>
      <c r="BD332" s="134">
        <f>IF(ISBLANK(Governance_Clauses_by_Source!BA332),0,$G332)</f>
        <v>0</v>
      </c>
      <c r="BE332" s="134">
        <f>IF(ISBLANK(Governance_Clauses_by_Source!BB332),0,$G332)</f>
        <v>0</v>
      </c>
      <c r="BF332" s="134">
        <f>IF(ISBLANK(Governance_Clauses_by_Source!BC332),0,$G332)</f>
        <v>0</v>
      </c>
      <c r="BG332" s="134">
        <f>IF(ISBLANK(Governance_Clauses_by_Source!BD332),0,$G332)</f>
        <v>0</v>
      </c>
      <c r="BH332" s="134">
        <f>IF(ISBLANK(Governance_Clauses_by_Source!BE332),0,$G332)</f>
        <v>0</v>
      </c>
      <c r="BI332" s="134">
        <f>IF(ISBLANK(Governance_Clauses_by_Source!BF332),0,$G332)</f>
        <v>0</v>
      </c>
      <c r="BJ332" s="134">
        <f>IF(ISBLANK(Governance_Clauses_by_Source!BG332),0,$G332)</f>
        <v>0</v>
      </c>
      <c r="BK332" s="134">
        <f>IF(ISBLANK(Governance_Clauses_by_Source!BH332),0,$G332)</f>
        <v>0</v>
      </c>
      <c r="BL332" s="134">
        <f>IF(ISBLANK(Governance_Clauses_by_Source!BI332),0,$G332)</f>
        <v>0</v>
      </c>
      <c r="BM332" s="134">
        <f>IF(ISBLANK(Governance_Clauses_by_Source!BJ332),0,$G332)</f>
        <v>0</v>
      </c>
      <c r="BN332" s="134">
        <f>IF(ISBLANK(Governance_Clauses_by_Source!BK332),0,$G332)</f>
        <v>0</v>
      </c>
      <c r="BO332" s="134">
        <f>IF(ISBLANK(Governance_Clauses_by_Source!BL332),0,$G332)</f>
        <v>0</v>
      </c>
      <c r="BP332" s="134">
        <f>IF(ISBLANK(Governance_Clauses_by_Source!BM332),0,$G332)</f>
        <v>0</v>
      </c>
      <c r="BQ332" s="134">
        <f>IF(ISBLANK(Governance_Clauses_by_Source!BN332),0,$G332)</f>
        <v>0</v>
      </c>
      <c r="BR332" s="134">
        <f>IF(ISBLANK(Governance_Clauses_by_Source!BO332),0,$G332)</f>
        <v>0</v>
      </c>
      <c r="BS332" s="134">
        <f>IF(ISBLANK(Governance_Clauses_by_Source!BP332),0,$G332)</f>
        <v>0</v>
      </c>
      <c r="BT332" s="134">
        <f>IF(ISBLANK(Governance_Clauses_by_Source!BQ332),0,$G332)</f>
        <v>0</v>
      </c>
      <c r="BU332" s="134">
        <f>IF(ISBLANK(Governance_Clauses_by_Source!BR332),0,$G332)</f>
        <v>0</v>
      </c>
      <c r="BV332" s="134">
        <f>IF(ISBLANK(Governance_Clauses_by_Source!BS332),0,$G332)</f>
        <v>0</v>
      </c>
      <c r="BW332" s="134">
        <f>IF(ISBLANK(Governance_Clauses_by_Source!BT332),0,$G332)</f>
        <v>0</v>
      </c>
      <c r="BX332" s="134">
        <f>IF(ISBLANK(Governance_Clauses_by_Source!BU332),0,$G332)</f>
        <v>0</v>
      </c>
      <c r="BY332" s="134">
        <f>IF(ISBLANK(Governance_Clauses_by_Source!BV332),0,$G332)</f>
        <v>0</v>
      </c>
      <c r="BZ332" s="134">
        <f>IF(ISBLANK(Governance_Clauses_by_Source!BW332),0,$G332)</f>
        <v>0</v>
      </c>
      <c r="CA332" s="134">
        <f>IF(ISBLANK(Governance_Clauses_by_Source!BX332),0,$G332)</f>
        <v>0</v>
      </c>
      <c r="CB332" s="134">
        <f>IF(ISBLANK(Governance_Clauses_by_Source!BY332),0,$G332)</f>
        <v>0</v>
      </c>
      <c r="CC332" s="134">
        <f>IF(ISBLANK(Governance_Clauses_by_Source!BZ332),0,$G332)</f>
        <v>0</v>
      </c>
      <c r="CD332" s="134">
        <f>IF(ISBLANK(Governance_Clauses_by_Source!CA332),0,$G332)</f>
        <v>0</v>
      </c>
      <c r="CE332" s="134">
        <f>IF(ISBLANK(Governance_Clauses_by_Source!CB332),0,$G332)</f>
        <v>0</v>
      </c>
      <c r="CF332" s="134">
        <f>IF(ISBLANK(Governance_Clauses_by_Source!CC332),0,$G332)</f>
        <v>0</v>
      </c>
      <c r="CG332" s="134">
        <f>IF(ISBLANK(Governance_Clauses_by_Source!CD332),0,$G332)</f>
        <v>0</v>
      </c>
      <c r="CH332" s="134">
        <f>IF(ISBLANK(Governance_Clauses_by_Source!CE332),0,$G332)</f>
        <v>0</v>
      </c>
      <c r="CI332" s="134">
        <f>IF(ISBLANK(Governance_Clauses_by_Source!CF332),0,$G332)</f>
        <v>0</v>
      </c>
      <c r="CJ332" s="134">
        <f>IF(ISBLANK(Governance_Clauses_by_Source!CG332),0,$G332)</f>
        <v>0</v>
      </c>
      <c r="CK332" s="134">
        <f>IF(ISBLANK(Governance_Clauses_by_Source!CH332),0,$G332)</f>
        <v>0</v>
      </c>
      <c r="CL332" s="134">
        <f>IF(ISBLANK(Governance_Clauses_by_Source!CI332),0,$G332)</f>
        <v>0</v>
      </c>
      <c r="CM332" s="134">
        <f>IF(ISBLANK(Governance_Clauses_by_Source!CJ332),0,$G332)</f>
        <v>0</v>
      </c>
      <c r="CN332" s="134">
        <f>IF(ISBLANK(Governance_Clauses_by_Source!CK332),0,$G332)</f>
        <v>0</v>
      </c>
      <c r="CO332" s="134">
        <f>IF(ISBLANK(Governance_Clauses_by_Source!CL332),0,$G332)</f>
        <v>0</v>
      </c>
      <c r="CP332" s="134">
        <f>IF(ISBLANK(Governance_Clauses_by_Source!CM332),0,$G332)</f>
        <v>0</v>
      </c>
      <c r="CQ332" s="151">
        <f>IF(ISBLANK(Governance_Clauses_by_Source!CN332),0,$G332)</f>
        <v>0</v>
      </c>
    </row>
    <row r="333" spans="1:95">
      <c r="A333" s="2"/>
      <c r="B333" s="2"/>
      <c r="C333" s="2"/>
      <c r="D333" s="2"/>
      <c r="E333" s="2">
        <f t="shared" si="34"/>
        <v>0</v>
      </c>
      <c r="F333" s="2"/>
      <c r="G333" s="2"/>
      <c r="H333" s="165" t="s">
        <v>367</v>
      </c>
      <c r="I333" s="120">
        <f>IF(ISBLANK(Governance_Clauses_by_Source!F333),0,$G333)</f>
        <v>0</v>
      </c>
      <c r="J333" s="134">
        <f>IF(ISBLANK(Governance_Clauses_by_Source!G333),0,$G333)</f>
        <v>0</v>
      </c>
      <c r="K333" s="134">
        <f>IF(ISBLANK(Governance_Clauses_by_Source!H333),0,$G333)</f>
        <v>0</v>
      </c>
      <c r="L333" s="134">
        <f>IF(ISBLANK(Governance_Clauses_by_Source!I333),0,$G333)</f>
        <v>0</v>
      </c>
      <c r="M333" s="134">
        <f>IF(ISBLANK(Governance_Clauses_by_Source!J333),0,$G333)</f>
        <v>0</v>
      </c>
      <c r="N333" s="134">
        <f>IF(ISBLANK(Governance_Clauses_by_Source!K333),0,$G333)</f>
        <v>0</v>
      </c>
      <c r="O333" s="134">
        <f>IF(ISBLANK(Governance_Clauses_by_Source!L333),0,$G333)</f>
        <v>0</v>
      </c>
      <c r="P333" s="134">
        <f>IF(ISBLANK(Governance_Clauses_by_Source!M333),0,$G333)</f>
        <v>0</v>
      </c>
      <c r="Q333" s="134">
        <f>IF(ISBLANK(Governance_Clauses_by_Source!N333),0,$G333)</f>
        <v>0</v>
      </c>
      <c r="R333" s="134">
        <f>IF(ISBLANK(Governance_Clauses_by_Source!O333),0,$G333)</f>
        <v>0</v>
      </c>
      <c r="S333" s="134">
        <f>IF(ISBLANK(Governance_Clauses_by_Source!P333),0,$G333)</f>
        <v>0</v>
      </c>
      <c r="T333" s="134">
        <f>IF(ISBLANK(Governance_Clauses_by_Source!Q333),0,$G333)</f>
        <v>0</v>
      </c>
      <c r="U333" s="134">
        <f>IF(ISBLANK(Governance_Clauses_by_Source!R333),0,$G333)</f>
        <v>0</v>
      </c>
      <c r="V333" s="134">
        <f>IF(ISBLANK(Governance_Clauses_by_Source!S333),0,$G333)</f>
        <v>0</v>
      </c>
      <c r="W333" s="134">
        <f>IF(ISBLANK(Governance_Clauses_by_Source!T333),0,$G333)</f>
        <v>0</v>
      </c>
      <c r="X333" s="134">
        <f>IF(ISBLANK(Governance_Clauses_by_Source!U333),0,$G333)</f>
        <v>0</v>
      </c>
      <c r="Y333" s="134">
        <f>IF(ISBLANK(Governance_Clauses_by_Source!V333),0,$G333)</f>
        <v>0</v>
      </c>
      <c r="Z333" s="134">
        <f>IF(ISBLANK(Governance_Clauses_by_Source!W333),0,$G333)</f>
        <v>0</v>
      </c>
      <c r="AA333" s="134">
        <f>IF(ISBLANK(Governance_Clauses_by_Source!X333),0,$G333)</f>
        <v>0</v>
      </c>
      <c r="AB333" s="134">
        <f>IF(ISBLANK(Governance_Clauses_by_Source!Y333),0,$G333)</f>
        <v>0</v>
      </c>
      <c r="AC333" s="134">
        <f>IF(ISBLANK(Governance_Clauses_by_Source!Z333),0,$G333)</f>
        <v>0</v>
      </c>
      <c r="AD333" s="134">
        <f>IF(ISBLANK(Governance_Clauses_by_Source!AA333),0,$G333)</f>
        <v>0</v>
      </c>
      <c r="AE333" s="134">
        <f>IF(ISBLANK(Governance_Clauses_by_Source!AB333),0,$G333)</f>
        <v>0</v>
      </c>
      <c r="AF333" s="134">
        <f>IF(ISBLANK(Governance_Clauses_by_Source!AC333),0,$G333)</f>
        <v>0</v>
      </c>
      <c r="AG333" s="134">
        <f>IF(ISBLANK(Governance_Clauses_by_Source!AD333),0,$G333)</f>
        <v>0</v>
      </c>
      <c r="AH333" s="134">
        <f>IF(ISBLANK(Governance_Clauses_by_Source!AE333),0,$G333)</f>
        <v>0</v>
      </c>
      <c r="AI333" s="134">
        <f>IF(ISBLANK(Governance_Clauses_by_Source!AF333),0,$G333)</f>
        <v>0</v>
      </c>
      <c r="AJ333" s="134">
        <f>IF(ISBLANK(Governance_Clauses_by_Source!AG333),0,$G333)</f>
        <v>0</v>
      </c>
      <c r="AK333" s="134">
        <f>IF(ISBLANK(Governance_Clauses_by_Source!AH333),0,$G333)</f>
        <v>0</v>
      </c>
      <c r="AL333" s="134">
        <f>IF(ISBLANK(Governance_Clauses_by_Source!AI333),0,$G333)</f>
        <v>0</v>
      </c>
      <c r="AM333" s="134">
        <f>IF(ISBLANK(Governance_Clauses_by_Source!AJ333),0,$G333)</f>
        <v>0</v>
      </c>
      <c r="AN333" s="134">
        <f>IF(ISBLANK(Governance_Clauses_by_Source!AK333),0,$G333)</f>
        <v>0</v>
      </c>
      <c r="AO333" s="134">
        <f>IF(ISBLANK(Governance_Clauses_by_Source!AL333),0,$G333)</f>
        <v>0</v>
      </c>
      <c r="AP333" s="134">
        <f>IF(ISBLANK(Governance_Clauses_by_Source!AM333),0,$G333)</f>
        <v>0</v>
      </c>
      <c r="AQ333" s="134">
        <f>IF(ISBLANK(Governance_Clauses_by_Source!AN333),0,$G333)</f>
        <v>0</v>
      </c>
      <c r="AR333" s="134">
        <f>IF(ISBLANK(Governance_Clauses_by_Source!AO333),0,$G333)</f>
        <v>0</v>
      </c>
      <c r="AS333" s="134">
        <f>IF(ISBLANK(Governance_Clauses_by_Source!AP333),0,$G333)</f>
        <v>0</v>
      </c>
      <c r="AT333" s="134">
        <f>IF(ISBLANK(Governance_Clauses_by_Source!AQ333),0,$G333)</f>
        <v>0</v>
      </c>
      <c r="AU333" s="134">
        <f>IF(ISBLANK(Governance_Clauses_by_Source!AR333),0,$G333)</f>
        <v>0</v>
      </c>
      <c r="AV333" s="134">
        <f>IF(ISBLANK(Governance_Clauses_by_Source!AS333),0,$G333)</f>
        <v>0</v>
      </c>
      <c r="AW333" s="134">
        <f>IF(ISBLANK(Governance_Clauses_by_Source!AT333),0,$G333)</f>
        <v>0</v>
      </c>
      <c r="AX333" s="134">
        <f>IF(ISBLANK(Governance_Clauses_by_Source!AU333),0,$G333)</f>
        <v>0</v>
      </c>
      <c r="AY333" s="134">
        <f>IF(ISBLANK(Governance_Clauses_by_Source!AV333),0,$G333)</f>
        <v>0</v>
      </c>
      <c r="AZ333" s="134">
        <f>IF(ISBLANK(Governance_Clauses_by_Source!AW333),0,$G333)</f>
        <v>0</v>
      </c>
      <c r="BA333" s="134">
        <f>IF(ISBLANK(Governance_Clauses_by_Source!AX333),0,$G333)</f>
        <v>0</v>
      </c>
      <c r="BB333" s="134">
        <f>IF(ISBLANK(Governance_Clauses_by_Source!AY333),0,$G333)</f>
        <v>0</v>
      </c>
      <c r="BC333" s="134">
        <f>IF(ISBLANK(Governance_Clauses_by_Source!AZ333),0,$G333)</f>
        <v>0</v>
      </c>
      <c r="BD333" s="134">
        <f>IF(ISBLANK(Governance_Clauses_by_Source!BA333),0,$G333)</f>
        <v>0</v>
      </c>
      <c r="BE333" s="134">
        <f>IF(ISBLANK(Governance_Clauses_by_Source!BB333),0,$G333)</f>
        <v>0</v>
      </c>
      <c r="BF333" s="134">
        <f>IF(ISBLANK(Governance_Clauses_by_Source!BC333),0,$G333)</f>
        <v>0</v>
      </c>
      <c r="BG333" s="134">
        <f>IF(ISBLANK(Governance_Clauses_by_Source!BD333),0,$G333)</f>
        <v>0</v>
      </c>
      <c r="BH333" s="134">
        <f>IF(ISBLANK(Governance_Clauses_by_Source!BE333),0,$G333)</f>
        <v>0</v>
      </c>
      <c r="BI333" s="134">
        <f>IF(ISBLANK(Governance_Clauses_by_Source!BF333),0,$G333)</f>
        <v>0</v>
      </c>
      <c r="BJ333" s="134">
        <f>IF(ISBLANK(Governance_Clauses_by_Source!BG333),0,$G333)</f>
        <v>0</v>
      </c>
      <c r="BK333" s="134">
        <f>IF(ISBLANK(Governance_Clauses_by_Source!BH333),0,$G333)</f>
        <v>0</v>
      </c>
      <c r="BL333" s="134">
        <f>IF(ISBLANK(Governance_Clauses_by_Source!BI333),0,$G333)</f>
        <v>0</v>
      </c>
      <c r="BM333" s="134">
        <f>IF(ISBLANK(Governance_Clauses_by_Source!BJ333),0,$G333)</f>
        <v>0</v>
      </c>
      <c r="BN333" s="134">
        <f>IF(ISBLANK(Governance_Clauses_by_Source!BK333),0,$G333)</f>
        <v>0</v>
      </c>
      <c r="BO333" s="134">
        <f>IF(ISBLANK(Governance_Clauses_by_Source!BL333),0,$G333)</f>
        <v>0</v>
      </c>
      <c r="BP333" s="134">
        <f>IF(ISBLANK(Governance_Clauses_by_Source!BM333),0,$G333)</f>
        <v>0</v>
      </c>
      <c r="BQ333" s="134">
        <f>IF(ISBLANK(Governance_Clauses_by_Source!BN333),0,$G333)</f>
        <v>0</v>
      </c>
      <c r="BR333" s="134">
        <f>IF(ISBLANK(Governance_Clauses_by_Source!BO333),0,$G333)</f>
        <v>0</v>
      </c>
      <c r="BS333" s="134">
        <f>IF(ISBLANK(Governance_Clauses_by_Source!BP333),0,$G333)</f>
        <v>0</v>
      </c>
      <c r="BT333" s="134">
        <f>IF(ISBLANK(Governance_Clauses_by_Source!BQ333),0,$G333)</f>
        <v>0</v>
      </c>
      <c r="BU333" s="134">
        <f>IF(ISBLANK(Governance_Clauses_by_Source!BR333),0,$G333)</f>
        <v>0</v>
      </c>
      <c r="BV333" s="134">
        <f>IF(ISBLANK(Governance_Clauses_by_Source!BS333),0,$G333)</f>
        <v>0</v>
      </c>
      <c r="BW333" s="134">
        <f>IF(ISBLANK(Governance_Clauses_by_Source!BT333),0,$G333)</f>
        <v>0</v>
      </c>
      <c r="BX333" s="134">
        <f>IF(ISBLANK(Governance_Clauses_by_Source!BU333),0,$G333)</f>
        <v>0</v>
      </c>
      <c r="BY333" s="134">
        <f>IF(ISBLANK(Governance_Clauses_by_Source!BV333),0,$G333)</f>
        <v>0</v>
      </c>
      <c r="BZ333" s="134">
        <f>IF(ISBLANK(Governance_Clauses_by_Source!BW333),0,$G333)</f>
        <v>0</v>
      </c>
      <c r="CA333" s="134">
        <f>IF(ISBLANK(Governance_Clauses_by_Source!BX333),0,$G333)</f>
        <v>0</v>
      </c>
      <c r="CB333" s="134">
        <f>IF(ISBLANK(Governance_Clauses_by_Source!BY333),0,$G333)</f>
        <v>0</v>
      </c>
      <c r="CC333" s="134">
        <f>IF(ISBLANK(Governance_Clauses_by_Source!BZ333),0,$G333)</f>
        <v>0</v>
      </c>
      <c r="CD333" s="134">
        <f>IF(ISBLANK(Governance_Clauses_by_Source!CA333),0,$G333)</f>
        <v>0</v>
      </c>
      <c r="CE333" s="134">
        <f>IF(ISBLANK(Governance_Clauses_by_Source!CB333),0,$G333)</f>
        <v>0</v>
      </c>
      <c r="CF333" s="134">
        <f>IF(ISBLANK(Governance_Clauses_by_Source!CC333),0,$G333)</f>
        <v>0</v>
      </c>
      <c r="CG333" s="134">
        <f>IF(ISBLANK(Governance_Clauses_by_Source!CD333),0,$G333)</f>
        <v>0</v>
      </c>
      <c r="CH333" s="134">
        <f>IF(ISBLANK(Governance_Clauses_by_Source!CE333),0,$G333)</f>
        <v>0</v>
      </c>
      <c r="CI333" s="134">
        <f>IF(ISBLANK(Governance_Clauses_by_Source!CF333),0,$G333)</f>
        <v>0</v>
      </c>
      <c r="CJ333" s="134">
        <f>IF(ISBLANK(Governance_Clauses_by_Source!CG333),0,$G333)</f>
        <v>0</v>
      </c>
      <c r="CK333" s="134">
        <f>IF(ISBLANK(Governance_Clauses_by_Source!CH333),0,$G333)</f>
        <v>0</v>
      </c>
      <c r="CL333" s="134">
        <f>IF(ISBLANK(Governance_Clauses_by_Source!CI333),0,$G333)</f>
        <v>0</v>
      </c>
      <c r="CM333" s="134">
        <f>IF(ISBLANK(Governance_Clauses_by_Source!CJ333),0,$G333)</f>
        <v>0</v>
      </c>
      <c r="CN333" s="134">
        <f>IF(ISBLANK(Governance_Clauses_by_Source!CK333),0,$G333)</f>
        <v>0</v>
      </c>
      <c r="CO333" s="134">
        <f>IF(ISBLANK(Governance_Clauses_by_Source!CL333),0,$G333)</f>
        <v>0</v>
      </c>
      <c r="CP333" s="134">
        <f>IF(ISBLANK(Governance_Clauses_by_Source!CM333),0,$G333)</f>
        <v>0</v>
      </c>
      <c r="CQ333" s="151">
        <f>IF(ISBLANK(Governance_Clauses_by_Source!CN333),0,$G333)</f>
        <v>0</v>
      </c>
    </row>
    <row r="334" spans="1:95">
      <c r="A334" s="2"/>
      <c r="B334" s="2"/>
      <c r="C334" s="2"/>
      <c r="D334" s="2"/>
      <c r="E334" s="2">
        <f t="shared" si="34"/>
        <v>0</v>
      </c>
      <c r="F334" s="2"/>
      <c r="G334" s="2"/>
      <c r="H334" s="165" t="s">
        <v>367</v>
      </c>
      <c r="I334" s="120">
        <f>IF(ISBLANK(Governance_Clauses_by_Source!F334),0,$G334)</f>
        <v>0</v>
      </c>
      <c r="J334" s="134">
        <f>IF(ISBLANK(Governance_Clauses_by_Source!G334),0,$G334)</f>
        <v>0</v>
      </c>
      <c r="K334" s="134">
        <f>IF(ISBLANK(Governance_Clauses_by_Source!H334),0,$G334)</f>
        <v>0</v>
      </c>
      <c r="L334" s="134">
        <f>IF(ISBLANK(Governance_Clauses_by_Source!I334),0,$G334)</f>
        <v>0</v>
      </c>
      <c r="M334" s="134">
        <f>IF(ISBLANK(Governance_Clauses_by_Source!J334),0,$G334)</f>
        <v>0</v>
      </c>
      <c r="N334" s="134">
        <f>IF(ISBLANK(Governance_Clauses_by_Source!K334),0,$G334)</f>
        <v>0</v>
      </c>
      <c r="O334" s="134">
        <f>IF(ISBLANK(Governance_Clauses_by_Source!L334),0,$G334)</f>
        <v>0</v>
      </c>
      <c r="P334" s="134">
        <f>IF(ISBLANK(Governance_Clauses_by_Source!M334),0,$G334)</f>
        <v>0</v>
      </c>
      <c r="Q334" s="134">
        <f>IF(ISBLANK(Governance_Clauses_by_Source!N334),0,$G334)</f>
        <v>0</v>
      </c>
      <c r="R334" s="134">
        <f>IF(ISBLANK(Governance_Clauses_by_Source!O334),0,$G334)</f>
        <v>0</v>
      </c>
      <c r="S334" s="134">
        <f>IF(ISBLANK(Governance_Clauses_by_Source!P334),0,$G334)</f>
        <v>0</v>
      </c>
      <c r="T334" s="134">
        <f>IF(ISBLANK(Governance_Clauses_by_Source!Q334),0,$G334)</f>
        <v>0</v>
      </c>
      <c r="U334" s="134">
        <f>IF(ISBLANK(Governance_Clauses_by_Source!R334),0,$G334)</f>
        <v>0</v>
      </c>
      <c r="V334" s="134">
        <f>IF(ISBLANK(Governance_Clauses_by_Source!S334),0,$G334)</f>
        <v>0</v>
      </c>
      <c r="W334" s="134">
        <f>IF(ISBLANK(Governance_Clauses_by_Source!T334),0,$G334)</f>
        <v>0</v>
      </c>
      <c r="X334" s="134">
        <f>IF(ISBLANK(Governance_Clauses_by_Source!U334),0,$G334)</f>
        <v>0</v>
      </c>
      <c r="Y334" s="134">
        <f>IF(ISBLANK(Governance_Clauses_by_Source!V334),0,$G334)</f>
        <v>0</v>
      </c>
      <c r="Z334" s="134">
        <f>IF(ISBLANK(Governance_Clauses_by_Source!W334),0,$G334)</f>
        <v>0</v>
      </c>
      <c r="AA334" s="134">
        <f>IF(ISBLANK(Governance_Clauses_by_Source!X334),0,$G334)</f>
        <v>0</v>
      </c>
      <c r="AB334" s="134">
        <f>IF(ISBLANK(Governance_Clauses_by_Source!Y334),0,$G334)</f>
        <v>0</v>
      </c>
      <c r="AC334" s="134">
        <f>IF(ISBLANK(Governance_Clauses_by_Source!Z334),0,$G334)</f>
        <v>0</v>
      </c>
      <c r="AD334" s="134">
        <f>IF(ISBLANK(Governance_Clauses_by_Source!AA334),0,$G334)</f>
        <v>0</v>
      </c>
      <c r="AE334" s="134">
        <f>IF(ISBLANK(Governance_Clauses_by_Source!AB334),0,$G334)</f>
        <v>0</v>
      </c>
      <c r="AF334" s="134">
        <f>IF(ISBLANK(Governance_Clauses_by_Source!AC334),0,$G334)</f>
        <v>0</v>
      </c>
      <c r="AG334" s="134">
        <f>IF(ISBLANK(Governance_Clauses_by_Source!AD334),0,$G334)</f>
        <v>0</v>
      </c>
      <c r="AH334" s="134">
        <f>IF(ISBLANK(Governance_Clauses_by_Source!AE334),0,$G334)</f>
        <v>0</v>
      </c>
      <c r="AI334" s="134">
        <f>IF(ISBLANK(Governance_Clauses_by_Source!AF334),0,$G334)</f>
        <v>0</v>
      </c>
      <c r="AJ334" s="134">
        <f>IF(ISBLANK(Governance_Clauses_by_Source!AG334),0,$G334)</f>
        <v>0</v>
      </c>
      <c r="AK334" s="134">
        <f>IF(ISBLANK(Governance_Clauses_by_Source!AH334),0,$G334)</f>
        <v>0</v>
      </c>
      <c r="AL334" s="134">
        <f>IF(ISBLANK(Governance_Clauses_by_Source!AI334),0,$G334)</f>
        <v>0</v>
      </c>
      <c r="AM334" s="134">
        <f>IF(ISBLANK(Governance_Clauses_by_Source!AJ334),0,$G334)</f>
        <v>0</v>
      </c>
      <c r="AN334" s="134">
        <f>IF(ISBLANK(Governance_Clauses_by_Source!AK334),0,$G334)</f>
        <v>0</v>
      </c>
      <c r="AO334" s="134">
        <f>IF(ISBLANK(Governance_Clauses_by_Source!AL334),0,$G334)</f>
        <v>0</v>
      </c>
      <c r="AP334" s="134">
        <f>IF(ISBLANK(Governance_Clauses_by_Source!AM334),0,$G334)</f>
        <v>0</v>
      </c>
      <c r="AQ334" s="134">
        <f>IF(ISBLANK(Governance_Clauses_by_Source!AN334),0,$G334)</f>
        <v>0</v>
      </c>
      <c r="AR334" s="134">
        <f>IF(ISBLANK(Governance_Clauses_by_Source!AO334),0,$G334)</f>
        <v>0</v>
      </c>
      <c r="AS334" s="134">
        <f>IF(ISBLANK(Governance_Clauses_by_Source!AP334),0,$G334)</f>
        <v>0</v>
      </c>
      <c r="AT334" s="134">
        <f>IF(ISBLANK(Governance_Clauses_by_Source!AQ334),0,$G334)</f>
        <v>0</v>
      </c>
      <c r="AU334" s="134">
        <f>IF(ISBLANK(Governance_Clauses_by_Source!AR334),0,$G334)</f>
        <v>0</v>
      </c>
      <c r="AV334" s="134">
        <f>IF(ISBLANK(Governance_Clauses_by_Source!AS334),0,$G334)</f>
        <v>0</v>
      </c>
      <c r="AW334" s="134">
        <f>IF(ISBLANK(Governance_Clauses_by_Source!AT334),0,$G334)</f>
        <v>0</v>
      </c>
      <c r="AX334" s="134">
        <f>IF(ISBLANK(Governance_Clauses_by_Source!AU334),0,$G334)</f>
        <v>0</v>
      </c>
      <c r="AY334" s="134">
        <f>IF(ISBLANK(Governance_Clauses_by_Source!AV334),0,$G334)</f>
        <v>0</v>
      </c>
      <c r="AZ334" s="134">
        <f>IF(ISBLANK(Governance_Clauses_by_Source!AW334),0,$G334)</f>
        <v>0</v>
      </c>
      <c r="BA334" s="134">
        <f>IF(ISBLANK(Governance_Clauses_by_Source!AX334),0,$G334)</f>
        <v>0</v>
      </c>
      <c r="BB334" s="134">
        <f>IF(ISBLANK(Governance_Clauses_by_Source!AY334),0,$G334)</f>
        <v>0</v>
      </c>
      <c r="BC334" s="134">
        <f>IF(ISBLANK(Governance_Clauses_by_Source!AZ334),0,$G334)</f>
        <v>0</v>
      </c>
      <c r="BD334" s="134">
        <f>IF(ISBLANK(Governance_Clauses_by_Source!BA334),0,$G334)</f>
        <v>0</v>
      </c>
      <c r="BE334" s="134">
        <f>IF(ISBLANK(Governance_Clauses_by_Source!BB334),0,$G334)</f>
        <v>0</v>
      </c>
      <c r="BF334" s="134">
        <f>IF(ISBLANK(Governance_Clauses_by_Source!BC334),0,$G334)</f>
        <v>0</v>
      </c>
      <c r="BG334" s="134">
        <f>IF(ISBLANK(Governance_Clauses_by_Source!BD334),0,$G334)</f>
        <v>0</v>
      </c>
      <c r="BH334" s="134">
        <f>IF(ISBLANK(Governance_Clauses_by_Source!BE334),0,$G334)</f>
        <v>0</v>
      </c>
      <c r="BI334" s="134">
        <f>IF(ISBLANK(Governance_Clauses_by_Source!BF334),0,$G334)</f>
        <v>0</v>
      </c>
      <c r="BJ334" s="134">
        <f>IF(ISBLANK(Governance_Clauses_by_Source!BG334),0,$G334)</f>
        <v>0</v>
      </c>
      <c r="BK334" s="134">
        <f>IF(ISBLANK(Governance_Clauses_by_Source!BH334),0,$G334)</f>
        <v>0</v>
      </c>
      <c r="BL334" s="134">
        <f>IF(ISBLANK(Governance_Clauses_by_Source!BI334),0,$G334)</f>
        <v>0</v>
      </c>
      <c r="BM334" s="134">
        <f>IF(ISBLANK(Governance_Clauses_by_Source!BJ334),0,$G334)</f>
        <v>0</v>
      </c>
      <c r="BN334" s="134">
        <f>IF(ISBLANK(Governance_Clauses_by_Source!BK334),0,$G334)</f>
        <v>0</v>
      </c>
      <c r="BO334" s="134">
        <f>IF(ISBLANK(Governance_Clauses_by_Source!BL334),0,$G334)</f>
        <v>0</v>
      </c>
      <c r="BP334" s="134">
        <f>IF(ISBLANK(Governance_Clauses_by_Source!BM334),0,$G334)</f>
        <v>0</v>
      </c>
      <c r="BQ334" s="134">
        <f>IF(ISBLANK(Governance_Clauses_by_Source!BN334),0,$G334)</f>
        <v>0</v>
      </c>
      <c r="BR334" s="134">
        <f>IF(ISBLANK(Governance_Clauses_by_Source!BO334),0,$G334)</f>
        <v>0</v>
      </c>
      <c r="BS334" s="134">
        <f>IF(ISBLANK(Governance_Clauses_by_Source!BP334),0,$G334)</f>
        <v>0</v>
      </c>
      <c r="BT334" s="134">
        <f>IF(ISBLANK(Governance_Clauses_by_Source!BQ334),0,$G334)</f>
        <v>0</v>
      </c>
      <c r="BU334" s="134">
        <f>IF(ISBLANK(Governance_Clauses_by_Source!BR334),0,$G334)</f>
        <v>0</v>
      </c>
      <c r="BV334" s="134">
        <f>IF(ISBLANK(Governance_Clauses_by_Source!BS334),0,$G334)</f>
        <v>0</v>
      </c>
      <c r="BW334" s="134">
        <f>IF(ISBLANK(Governance_Clauses_by_Source!BT334),0,$G334)</f>
        <v>0</v>
      </c>
      <c r="BX334" s="134">
        <f>IF(ISBLANK(Governance_Clauses_by_Source!BU334),0,$G334)</f>
        <v>0</v>
      </c>
      <c r="BY334" s="134">
        <f>IF(ISBLANK(Governance_Clauses_by_Source!BV334),0,$G334)</f>
        <v>0</v>
      </c>
      <c r="BZ334" s="134">
        <f>IF(ISBLANK(Governance_Clauses_by_Source!BW334),0,$G334)</f>
        <v>0</v>
      </c>
      <c r="CA334" s="134">
        <f>IF(ISBLANK(Governance_Clauses_by_Source!BX334),0,$G334)</f>
        <v>0</v>
      </c>
      <c r="CB334" s="134">
        <f>IF(ISBLANK(Governance_Clauses_by_Source!BY334),0,$G334)</f>
        <v>0</v>
      </c>
      <c r="CC334" s="134">
        <f>IF(ISBLANK(Governance_Clauses_by_Source!BZ334),0,$G334)</f>
        <v>0</v>
      </c>
      <c r="CD334" s="134">
        <f>IF(ISBLANK(Governance_Clauses_by_Source!CA334),0,$G334)</f>
        <v>0</v>
      </c>
      <c r="CE334" s="134">
        <f>IF(ISBLANK(Governance_Clauses_by_Source!CB334),0,$G334)</f>
        <v>0</v>
      </c>
      <c r="CF334" s="134">
        <f>IF(ISBLANK(Governance_Clauses_by_Source!CC334),0,$G334)</f>
        <v>0</v>
      </c>
      <c r="CG334" s="134">
        <f>IF(ISBLANK(Governance_Clauses_by_Source!CD334),0,$G334)</f>
        <v>0</v>
      </c>
      <c r="CH334" s="134">
        <f>IF(ISBLANK(Governance_Clauses_by_Source!CE334),0,$G334)</f>
        <v>0</v>
      </c>
      <c r="CI334" s="134">
        <f>IF(ISBLANK(Governance_Clauses_by_Source!CF334),0,$G334)</f>
        <v>0</v>
      </c>
      <c r="CJ334" s="134">
        <f>IF(ISBLANK(Governance_Clauses_by_Source!CG334),0,$G334)</f>
        <v>0</v>
      </c>
      <c r="CK334" s="134">
        <f>IF(ISBLANK(Governance_Clauses_by_Source!CH334),0,$G334)</f>
        <v>0</v>
      </c>
      <c r="CL334" s="134">
        <f>IF(ISBLANK(Governance_Clauses_by_Source!CI334),0,$G334)</f>
        <v>0</v>
      </c>
      <c r="CM334" s="134">
        <f>IF(ISBLANK(Governance_Clauses_by_Source!CJ334),0,$G334)</f>
        <v>0</v>
      </c>
      <c r="CN334" s="134">
        <f>IF(ISBLANK(Governance_Clauses_by_Source!CK334),0,$G334)</f>
        <v>0</v>
      </c>
      <c r="CO334" s="134">
        <f>IF(ISBLANK(Governance_Clauses_by_Source!CL334),0,$G334)</f>
        <v>0</v>
      </c>
      <c r="CP334" s="134">
        <f>IF(ISBLANK(Governance_Clauses_by_Source!CM334),0,$G334)</f>
        <v>0</v>
      </c>
      <c r="CQ334" s="151">
        <f>IF(ISBLANK(Governance_Clauses_by_Source!CN334),0,$G334)</f>
        <v>0</v>
      </c>
    </row>
    <row r="335" spans="1:95">
      <c r="A335" s="2"/>
      <c r="B335" s="2"/>
      <c r="C335" s="2"/>
      <c r="D335" s="2"/>
      <c r="E335" s="2">
        <f t="shared" si="34"/>
        <v>0</v>
      </c>
      <c r="F335" s="2"/>
      <c r="G335" s="2"/>
      <c r="H335" s="165" t="s">
        <v>367</v>
      </c>
      <c r="I335" s="120">
        <f>IF(ISBLANK(Governance_Clauses_by_Source!F335),0,$G335)</f>
        <v>0</v>
      </c>
      <c r="J335" s="134">
        <f>IF(ISBLANK(Governance_Clauses_by_Source!G335),0,$G335)</f>
        <v>0</v>
      </c>
      <c r="K335" s="134">
        <f>IF(ISBLANK(Governance_Clauses_by_Source!H335),0,$G335)</f>
        <v>0</v>
      </c>
      <c r="L335" s="134">
        <f>IF(ISBLANK(Governance_Clauses_by_Source!I335),0,$G335)</f>
        <v>0</v>
      </c>
      <c r="M335" s="134">
        <f>IF(ISBLANK(Governance_Clauses_by_Source!J335),0,$G335)</f>
        <v>0</v>
      </c>
      <c r="N335" s="134">
        <f>IF(ISBLANK(Governance_Clauses_by_Source!K335),0,$G335)</f>
        <v>0</v>
      </c>
      <c r="O335" s="134">
        <f>IF(ISBLANK(Governance_Clauses_by_Source!L335),0,$G335)</f>
        <v>0</v>
      </c>
      <c r="P335" s="134">
        <f>IF(ISBLANK(Governance_Clauses_by_Source!M335),0,$G335)</f>
        <v>0</v>
      </c>
      <c r="Q335" s="134">
        <f>IF(ISBLANK(Governance_Clauses_by_Source!N335),0,$G335)</f>
        <v>0</v>
      </c>
      <c r="R335" s="134">
        <f>IF(ISBLANK(Governance_Clauses_by_Source!O335),0,$G335)</f>
        <v>0</v>
      </c>
      <c r="S335" s="134">
        <f>IF(ISBLANK(Governance_Clauses_by_Source!P335),0,$G335)</f>
        <v>0</v>
      </c>
      <c r="T335" s="134">
        <f>IF(ISBLANK(Governance_Clauses_by_Source!Q335),0,$G335)</f>
        <v>0</v>
      </c>
      <c r="U335" s="134">
        <f>IF(ISBLANK(Governance_Clauses_by_Source!R335),0,$G335)</f>
        <v>0</v>
      </c>
      <c r="V335" s="134">
        <f>IF(ISBLANK(Governance_Clauses_by_Source!S335),0,$G335)</f>
        <v>0</v>
      </c>
      <c r="W335" s="134">
        <f>IF(ISBLANK(Governance_Clauses_by_Source!T335),0,$G335)</f>
        <v>0</v>
      </c>
      <c r="X335" s="134">
        <f>IF(ISBLANK(Governance_Clauses_by_Source!U335),0,$G335)</f>
        <v>0</v>
      </c>
      <c r="Y335" s="134">
        <f>IF(ISBLANK(Governance_Clauses_by_Source!V335),0,$G335)</f>
        <v>0</v>
      </c>
      <c r="Z335" s="134">
        <f>IF(ISBLANK(Governance_Clauses_by_Source!W335),0,$G335)</f>
        <v>0</v>
      </c>
      <c r="AA335" s="134">
        <f>IF(ISBLANK(Governance_Clauses_by_Source!X335),0,$G335)</f>
        <v>0</v>
      </c>
      <c r="AB335" s="134">
        <f>IF(ISBLANK(Governance_Clauses_by_Source!Y335),0,$G335)</f>
        <v>0</v>
      </c>
      <c r="AC335" s="134">
        <f>IF(ISBLANK(Governance_Clauses_by_Source!Z335),0,$G335)</f>
        <v>0</v>
      </c>
      <c r="AD335" s="134">
        <f>IF(ISBLANK(Governance_Clauses_by_Source!AA335),0,$G335)</f>
        <v>0</v>
      </c>
      <c r="AE335" s="134">
        <f>IF(ISBLANK(Governance_Clauses_by_Source!AB335),0,$G335)</f>
        <v>0</v>
      </c>
      <c r="AF335" s="134">
        <f>IF(ISBLANK(Governance_Clauses_by_Source!AC335),0,$G335)</f>
        <v>0</v>
      </c>
      <c r="AG335" s="134">
        <f>IF(ISBLANK(Governance_Clauses_by_Source!AD335),0,$G335)</f>
        <v>0</v>
      </c>
      <c r="AH335" s="134">
        <f>IF(ISBLANK(Governance_Clauses_by_Source!AE335),0,$G335)</f>
        <v>0</v>
      </c>
      <c r="AI335" s="134">
        <f>IF(ISBLANK(Governance_Clauses_by_Source!AF335),0,$G335)</f>
        <v>0</v>
      </c>
      <c r="AJ335" s="134">
        <f>IF(ISBLANK(Governance_Clauses_by_Source!AG335),0,$G335)</f>
        <v>0</v>
      </c>
      <c r="AK335" s="134">
        <f>IF(ISBLANK(Governance_Clauses_by_Source!AH335),0,$G335)</f>
        <v>0</v>
      </c>
      <c r="AL335" s="134">
        <f>IF(ISBLANK(Governance_Clauses_by_Source!AI335),0,$G335)</f>
        <v>0</v>
      </c>
      <c r="AM335" s="134">
        <f>IF(ISBLANK(Governance_Clauses_by_Source!AJ335),0,$G335)</f>
        <v>0</v>
      </c>
      <c r="AN335" s="134">
        <f>IF(ISBLANK(Governance_Clauses_by_Source!AK335),0,$G335)</f>
        <v>0</v>
      </c>
      <c r="AO335" s="134">
        <f>IF(ISBLANK(Governance_Clauses_by_Source!AL335),0,$G335)</f>
        <v>0</v>
      </c>
      <c r="AP335" s="134">
        <f>IF(ISBLANK(Governance_Clauses_by_Source!AM335),0,$G335)</f>
        <v>0</v>
      </c>
      <c r="AQ335" s="134">
        <f>IF(ISBLANK(Governance_Clauses_by_Source!AN335),0,$G335)</f>
        <v>0</v>
      </c>
      <c r="AR335" s="134">
        <f>IF(ISBLANK(Governance_Clauses_by_Source!AO335),0,$G335)</f>
        <v>0</v>
      </c>
      <c r="AS335" s="134">
        <f>IF(ISBLANK(Governance_Clauses_by_Source!AP335),0,$G335)</f>
        <v>0</v>
      </c>
      <c r="AT335" s="134">
        <f>IF(ISBLANK(Governance_Clauses_by_Source!AQ335),0,$G335)</f>
        <v>0</v>
      </c>
      <c r="AU335" s="134">
        <f>IF(ISBLANK(Governance_Clauses_by_Source!AR335),0,$G335)</f>
        <v>0</v>
      </c>
      <c r="AV335" s="134">
        <f>IF(ISBLANK(Governance_Clauses_by_Source!AS335),0,$G335)</f>
        <v>0</v>
      </c>
      <c r="AW335" s="134">
        <f>IF(ISBLANK(Governance_Clauses_by_Source!AT335),0,$G335)</f>
        <v>0</v>
      </c>
      <c r="AX335" s="134">
        <f>IF(ISBLANK(Governance_Clauses_by_Source!AU335),0,$G335)</f>
        <v>0</v>
      </c>
      <c r="AY335" s="134">
        <f>IF(ISBLANK(Governance_Clauses_by_Source!AV335),0,$G335)</f>
        <v>0</v>
      </c>
      <c r="AZ335" s="134">
        <f>IF(ISBLANK(Governance_Clauses_by_Source!AW335),0,$G335)</f>
        <v>0</v>
      </c>
      <c r="BA335" s="134">
        <f>IF(ISBLANK(Governance_Clauses_by_Source!AX335),0,$G335)</f>
        <v>0</v>
      </c>
      <c r="BB335" s="134">
        <f>IF(ISBLANK(Governance_Clauses_by_Source!AY335),0,$G335)</f>
        <v>0</v>
      </c>
      <c r="BC335" s="134">
        <f>IF(ISBLANK(Governance_Clauses_by_Source!AZ335),0,$G335)</f>
        <v>0</v>
      </c>
      <c r="BD335" s="134">
        <f>IF(ISBLANK(Governance_Clauses_by_Source!BA335),0,$G335)</f>
        <v>0</v>
      </c>
      <c r="BE335" s="134">
        <f>IF(ISBLANK(Governance_Clauses_by_Source!BB335),0,$G335)</f>
        <v>0</v>
      </c>
      <c r="BF335" s="134">
        <f>IF(ISBLANK(Governance_Clauses_by_Source!BC335),0,$G335)</f>
        <v>0</v>
      </c>
      <c r="BG335" s="134">
        <f>IF(ISBLANK(Governance_Clauses_by_Source!BD335),0,$G335)</f>
        <v>0</v>
      </c>
      <c r="BH335" s="134">
        <f>IF(ISBLANK(Governance_Clauses_by_Source!BE335),0,$G335)</f>
        <v>0</v>
      </c>
      <c r="BI335" s="134">
        <f>IF(ISBLANK(Governance_Clauses_by_Source!BF335),0,$G335)</f>
        <v>0</v>
      </c>
      <c r="BJ335" s="134">
        <f>IF(ISBLANK(Governance_Clauses_by_Source!BG335),0,$G335)</f>
        <v>0</v>
      </c>
      <c r="BK335" s="134">
        <f>IF(ISBLANK(Governance_Clauses_by_Source!BH335),0,$G335)</f>
        <v>0</v>
      </c>
      <c r="BL335" s="134">
        <f>IF(ISBLANK(Governance_Clauses_by_Source!BI335),0,$G335)</f>
        <v>0</v>
      </c>
      <c r="BM335" s="134">
        <f>IF(ISBLANK(Governance_Clauses_by_Source!BJ335),0,$G335)</f>
        <v>0</v>
      </c>
      <c r="BN335" s="134">
        <f>IF(ISBLANK(Governance_Clauses_by_Source!BK335),0,$G335)</f>
        <v>0</v>
      </c>
      <c r="BO335" s="134">
        <f>IF(ISBLANK(Governance_Clauses_by_Source!BL335),0,$G335)</f>
        <v>0</v>
      </c>
      <c r="BP335" s="134">
        <f>IF(ISBLANK(Governance_Clauses_by_Source!BM335),0,$G335)</f>
        <v>0</v>
      </c>
      <c r="BQ335" s="134">
        <f>IF(ISBLANK(Governance_Clauses_by_Source!BN335),0,$G335)</f>
        <v>0</v>
      </c>
      <c r="BR335" s="134">
        <f>IF(ISBLANK(Governance_Clauses_by_Source!BO335),0,$G335)</f>
        <v>0</v>
      </c>
      <c r="BS335" s="134">
        <f>IF(ISBLANK(Governance_Clauses_by_Source!BP335),0,$G335)</f>
        <v>0</v>
      </c>
      <c r="BT335" s="134">
        <f>IF(ISBLANK(Governance_Clauses_by_Source!BQ335),0,$G335)</f>
        <v>0</v>
      </c>
      <c r="BU335" s="134">
        <f>IF(ISBLANK(Governance_Clauses_by_Source!BR335),0,$G335)</f>
        <v>0</v>
      </c>
      <c r="BV335" s="134">
        <f>IF(ISBLANK(Governance_Clauses_by_Source!BS335),0,$G335)</f>
        <v>0</v>
      </c>
      <c r="BW335" s="134">
        <f>IF(ISBLANK(Governance_Clauses_by_Source!BT335),0,$G335)</f>
        <v>0</v>
      </c>
      <c r="BX335" s="134">
        <f>IF(ISBLANK(Governance_Clauses_by_Source!BU335),0,$G335)</f>
        <v>0</v>
      </c>
      <c r="BY335" s="134">
        <f>IF(ISBLANK(Governance_Clauses_by_Source!BV335),0,$G335)</f>
        <v>0</v>
      </c>
      <c r="BZ335" s="134">
        <f>IF(ISBLANK(Governance_Clauses_by_Source!BW335),0,$G335)</f>
        <v>0</v>
      </c>
      <c r="CA335" s="134">
        <f>IF(ISBLANK(Governance_Clauses_by_Source!BX335),0,$G335)</f>
        <v>0</v>
      </c>
      <c r="CB335" s="134">
        <f>IF(ISBLANK(Governance_Clauses_by_Source!BY335),0,$G335)</f>
        <v>0</v>
      </c>
      <c r="CC335" s="134">
        <f>IF(ISBLANK(Governance_Clauses_by_Source!BZ335),0,$G335)</f>
        <v>0</v>
      </c>
      <c r="CD335" s="134">
        <f>IF(ISBLANK(Governance_Clauses_by_Source!CA335),0,$G335)</f>
        <v>0</v>
      </c>
      <c r="CE335" s="134">
        <f>IF(ISBLANK(Governance_Clauses_by_Source!CB335),0,$G335)</f>
        <v>0</v>
      </c>
      <c r="CF335" s="134">
        <f>IF(ISBLANK(Governance_Clauses_by_Source!CC335),0,$G335)</f>
        <v>0</v>
      </c>
      <c r="CG335" s="134">
        <f>IF(ISBLANK(Governance_Clauses_by_Source!CD335),0,$G335)</f>
        <v>0</v>
      </c>
      <c r="CH335" s="134">
        <f>IF(ISBLANK(Governance_Clauses_by_Source!CE335),0,$G335)</f>
        <v>0</v>
      </c>
      <c r="CI335" s="134">
        <f>IF(ISBLANK(Governance_Clauses_by_Source!CF335),0,$G335)</f>
        <v>0</v>
      </c>
      <c r="CJ335" s="134">
        <f>IF(ISBLANK(Governance_Clauses_by_Source!CG335),0,$G335)</f>
        <v>0</v>
      </c>
      <c r="CK335" s="134">
        <f>IF(ISBLANK(Governance_Clauses_by_Source!CH335),0,$G335)</f>
        <v>0</v>
      </c>
      <c r="CL335" s="134">
        <f>IF(ISBLANK(Governance_Clauses_by_Source!CI335),0,$G335)</f>
        <v>0</v>
      </c>
      <c r="CM335" s="134">
        <f>IF(ISBLANK(Governance_Clauses_by_Source!CJ335),0,$G335)</f>
        <v>0</v>
      </c>
      <c r="CN335" s="134">
        <f>IF(ISBLANK(Governance_Clauses_by_Source!CK335),0,$G335)</f>
        <v>0</v>
      </c>
      <c r="CO335" s="134">
        <f>IF(ISBLANK(Governance_Clauses_by_Source!CL335),0,$G335)</f>
        <v>0</v>
      </c>
      <c r="CP335" s="134">
        <f>IF(ISBLANK(Governance_Clauses_by_Source!CM335),0,$G335)</f>
        <v>0</v>
      </c>
      <c r="CQ335" s="151">
        <f>IF(ISBLANK(Governance_Clauses_by_Source!CN335),0,$G335)</f>
        <v>0</v>
      </c>
    </row>
    <row r="336" spans="1:95">
      <c r="A336" s="2"/>
      <c r="B336" s="2"/>
      <c r="C336" s="2"/>
      <c r="D336" s="2"/>
      <c r="E336" s="2">
        <f t="shared" si="34"/>
        <v>0</v>
      </c>
      <c r="F336" s="2"/>
      <c r="G336" s="2"/>
      <c r="H336" s="165" t="s">
        <v>367</v>
      </c>
      <c r="I336" s="120">
        <f>IF(ISBLANK(Governance_Clauses_by_Source!F336),0,$G336)</f>
        <v>0</v>
      </c>
      <c r="J336" s="134">
        <f>IF(ISBLANK(Governance_Clauses_by_Source!G336),0,$G336)</f>
        <v>0</v>
      </c>
      <c r="K336" s="134">
        <f>IF(ISBLANK(Governance_Clauses_by_Source!H336),0,$G336)</f>
        <v>0</v>
      </c>
      <c r="L336" s="134">
        <f>IF(ISBLANK(Governance_Clauses_by_Source!I336),0,$G336)</f>
        <v>0</v>
      </c>
      <c r="M336" s="134">
        <f>IF(ISBLANK(Governance_Clauses_by_Source!J336),0,$G336)</f>
        <v>0</v>
      </c>
      <c r="N336" s="134">
        <f>IF(ISBLANK(Governance_Clauses_by_Source!K336),0,$G336)</f>
        <v>0</v>
      </c>
      <c r="O336" s="134">
        <f>IF(ISBLANK(Governance_Clauses_by_Source!L336),0,$G336)</f>
        <v>0</v>
      </c>
      <c r="P336" s="134">
        <f>IF(ISBLANK(Governance_Clauses_by_Source!M336),0,$G336)</f>
        <v>0</v>
      </c>
      <c r="Q336" s="134">
        <f>IF(ISBLANK(Governance_Clauses_by_Source!N336),0,$G336)</f>
        <v>0</v>
      </c>
      <c r="R336" s="134">
        <f>IF(ISBLANK(Governance_Clauses_by_Source!O336),0,$G336)</f>
        <v>0</v>
      </c>
      <c r="S336" s="134">
        <f>IF(ISBLANK(Governance_Clauses_by_Source!P336),0,$G336)</f>
        <v>0</v>
      </c>
      <c r="T336" s="134">
        <f>IF(ISBLANK(Governance_Clauses_by_Source!Q336),0,$G336)</f>
        <v>0</v>
      </c>
      <c r="U336" s="134">
        <f>IF(ISBLANK(Governance_Clauses_by_Source!R336),0,$G336)</f>
        <v>0</v>
      </c>
      <c r="V336" s="134">
        <f>IF(ISBLANK(Governance_Clauses_by_Source!S336),0,$G336)</f>
        <v>0</v>
      </c>
      <c r="W336" s="134">
        <f>IF(ISBLANK(Governance_Clauses_by_Source!T336),0,$G336)</f>
        <v>0</v>
      </c>
      <c r="X336" s="134">
        <f>IF(ISBLANK(Governance_Clauses_by_Source!U336),0,$G336)</f>
        <v>0</v>
      </c>
      <c r="Y336" s="134">
        <f>IF(ISBLANK(Governance_Clauses_by_Source!V336),0,$G336)</f>
        <v>0</v>
      </c>
      <c r="Z336" s="134">
        <f>IF(ISBLANK(Governance_Clauses_by_Source!W336),0,$G336)</f>
        <v>0</v>
      </c>
      <c r="AA336" s="134">
        <f>IF(ISBLANK(Governance_Clauses_by_Source!X336),0,$G336)</f>
        <v>0</v>
      </c>
      <c r="AB336" s="134">
        <f>IF(ISBLANK(Governance_Clauses_by_Source!Y336),0,$G336)</f>
        <v>0</v>
      </c>
      <c r="AC336" s="134">
        <f>IF(ISBLANK(Governance_Clauses_by_Source!Z336),0,$G336)</f>
        <v>0</v>
      </c>
      <c r="AD336" s="134">
        <f>IF(ISBLANK(Governance_Clauses_by_Source!AA336),0,$G336)</f>
        <v>0</v>
      </c>
      <c r="AE336" s="134">
        <f>IF(ISBLANK(Governance_Clauses_by_Source!AB336),0,$G336)</f>
        <v>0</v>
      </c>
      <c r="AF336" s="134">
        <f>IF(ISBLANK(Governance_Clauses_by_Source!AC336),0,$G336)</f>
        <v>0</v>
      </c>
      <c r="AG336" s="134">
        <f>IF(ISBLANK(Governance_Clauses_by_Source!AD336),0,$G336)</f>
        <v>0</v>
      </c>
      <c r="AH336" s="134">
        <f>IF(ISBLANK(Governance_Clauses_by_Source!AE336),0,$G336)</f>
        <v>0</v>
      </c>
      <c r="AI336" s="134">
        <f>IF(ISBLANK(Governance_Clauses_by_Source!AF336),0,$G336)</f>
        <v>0</v>
      </c>
      <c r="AJ336" s="134">
        <f>IF(ISBLANK(Governance_Clauses_by_Source!AG336),0,$G336)</f>
        <v>0</v>
      </c>
      <c r="AK336" s="134">
        <f>IF(ISBLANK(Governance_Clauses_by_Source!AH336),0,$G336)</f>
        <v>0</v>
      </c>
      <c r="AL336" s="134">
        <f>IF(ISBLANK(Governance_Clauses_by_Source!AI336),0,$G336)</f>
        <v>0</v>
      </c>
      <c r="AM336" s="134">
        <f>IF(ISBLANK(Governance_Clauses_by_Source!AJ336),0,$G336)</f>
        <v>0</v>
      </c>
      <c r="AN336" s="134">
        <f>IF(ISBLANK(Governance_Clauses_by_Source!AK336),0,$G336)</f>
        <v>0</v>
      </c>
      <c r="AO336" s="134">
        <f>IF(ISBLANK(Governance_Clauses_by_Source!AL336),0,$G336)</f>
        <v>0</v>
      </c>
      <c r="AP336" s="134">
        <f>IF(ISBLANK(Governance_Clauses_by_Source!AM336),0,$G336)</f>
        <v>0</v>
      </c>
      <c r="AQ336" s="134">
        <f>IF(ISBLANK(Governance_Clauses_by_Source!AN336),0,$G336)</f>
        <v>0</v>
      </c>
      <c r="AR336" s="134">
        <f>IF(ISBLANK(Governance_Clauses_by_Source!AO336),0,$G336)</f>
        <v>0</v>
      </c>
      <c r="AS336" s="134">
        <f>IF(ISBLANK(Governance_Clauses_by_Source!AP336),0,$G336)</f>
        <v>0</v>
      </c>
      <c r="AT336" s="134">
        <f>IF(ISBLANK(Governance_Clauses_by_Source!AQ336),0,$G336)</f>
        <v>0</v>
      </c>
      <c r="AU336" s="134">
        <f>IF(ISBLANK(Governance_Clauses_by_Source!AR336),0,$G336)</f>
        <v>0</v>
      </c>
      <c r="AV336" s="134">
        <f>IF(ISBLANK(Governance_Clauses_by_Source!AS336),0,$G336)</f>
        <v>0</v>
      </c>
      <c r="AW336" s="134">
        <f>IF(ISBLANK(Governance_Clauses_by_Source!AT336),0,$G336)</f>
        <v>0</v>
      </c>
      <c r="AX336" s="134">
        <f>IF(ISBLANK(Governance_Clauses_by_Source!AU336),0,$G336)</f>
        <v>0</v>
      </c>
      <c r="AY336" s="134">
        <f>IF(ISBLANK(Governance_Clauses_by_Source!AV336),0,$G336)</f>
        <v>0</v>
      </c>
      <c r="AZ336" s="134">
        <f>IF(ISBLANK(Governance_Clauses_by_Source!AW336),0,$G336)</f>
        <v>0</v>
      </c>
      <c r="BA336" s="134">
        <f>IF(ISBLANK(Governance_Clauses_by_Source!AX336),0,$G336)</f>
        <v>0</v>
      </c>
      <c r="BB336" s="134">
        <f>IF(ISBLANK(Governance_Clauses_by_Source!AY336),0,$G336)</f>
        <v>0</v>
      </c>
      <c r="BC336" s="134">
        <f>IF(ISBLANK(Governance_Clauses_by_Source!AZ336),0,$G336)</f>
        <v>0</v>
      </c>
      <c r="BD336" s="134">
        <f>IF(ISBLANK(Governance_Clauses_by_Source!BA336),0,$G336)</f>
        <v>0</v>
      </c>
      <c r="BE336" s="134">
        <f>IF(ISBLANK(Governance_Clauses_by_Source!BB336),0,$G336)</f>
        <v>0</v>
      </c>
      <c r="BF336" s="134">
        <f>IF(ISBLANK(Governance_Clauses_by_Source!BC336),0,$G336)</f>
        <v>0</v>
      </c>
      <c r="BG336" s="134">
        <f>IF(ISBLANK(Governance_Clauses_by_Source!BD336),0,$G336)</f>
        <v>0</v>
      </c>
      <c r="BH336" s="134">
        <f>IF(ISBLANK(Governance_Clauses_by_Source!BE336),0,$G336)</f>
        <v>0</v>
      </c>
      <c r="BI336" s="134">
        <f>IF(ISBLANK(Governance_Clauses_by_Source!BF336),0,$G336)</f>
        <v>0</v>
      </c>
      <c r="BJ336" s="134">
        <f>IF(ISBLANK(Governance_Clauses_by_Source!BG336),0,$G336)</f>
        <v>0</v>
      </c>
      <c r="BK336" s="134">
        <f>IF(ISBLANK(Governance_Clauses_by_Source!BH336),0,$G336)</f>
        <v>0</v>
      </c>
      <c r="BL336" s="134">
        <f>IF(ISBLANK(Governance_Clauses_by_Source!BI336),0,$G336)</f>
        <v>0</v>
      </c>
      <c r="BM336" s="134">
        <f>IF(ISBLANK(Governance_Clauses_by_Source!BJ336),0,$G336)</f>
        <v>0</v>
      </c>
      <c r="BN336" s="134">
        <f>IF(ISBLANK(Governance_Clauses_by_Source!BK336),0,$G336)</f>
        <v>0</v>
      </c>
      <c r="BO336" s="134">
        <f>IF(ISBLANK(Governance_Clauses_by_Source!BL336),0,$G336)</f>
        <v>0</v>
      </c>
      <c r="BP336" s="134">
        <f>IF(ISBLANK(Governance_Clauses_by_Source!BM336),0,$G336)</f>
        <v>0</v>
      </c>
      <c r="BQ336" s="134">
        <f>IF(ISBLANK(Governance_Clauses_by_Source!BN336),0,$G336)</f>
        <v>0</v>
      </c>
      <c r="BR336" s="134">
        <f>IF(ISBLANK(Governance_Clauses_by_Source!BO336),0,$G336)</f>
        <v>0</v>
      </c>
      <c r="BS336" s="134">
        <f>IF(ISBLANK(Governance_Clauses_by_Source!BP336),0,$G336)</f>
        <v>0</v>
      </c>
      <c r="BT336" s="134">
        <f>IF(ISBLANK(Governance_Clauses_by_Source!BQ336),0,$G336)</f>
        <v>0</v>
      </c>
      <c r="BU336" s="134">
        <f>IF(ISBLANK(Governance_Clauses_by_Source!BR336),0,$G336)</f>
        <v>0</v>
      </c>
      <c r="BV336" s="134">
        <f>IF(ISBLANK(Governance_Clauses_by_Source!BS336),0,$G336)</f>
        <v>0</v>
      </c>
      <c r="BW336" s="134">
        <f>IF(ISBLANK(Governance_Clauses_by_Source!BT336),0,$G336)</f>
        <v>0</v>
      </c>
      <c r="BX336" s="134">
        <f>IF(ISBLANK(Governance_Clauses_by_Source!BU336),0,$G336)</f>
        <v>0</v>
      </c>
      <c r="BY336" s="134">
        <f>IF(ISBLANK(Governance_Clauses_by_Source!BV336),0,$G336)</f>
        <v>0</v>
      </c>
      <c r="BZ336" s="134">
        <f>IF(ISBLANK(Governance_Clauses_by_Source!BW336),0,$G336)</f>
        <v>0</v>
      </c>
      <c r="CA336" s="134">
        <f>IF(ISBLANK(Governance_Clauses_by_Source!BX336),0,$G336)</f>
        <v>0</v>
      </c>
      <c r="CB336" s="134">
        <f>IF(ISBLANK(Governance_Clauses_by_Source!BY336),0,$G336)</f>
        <v>0</v>
      </c>
      <c r="CC336" s="134">
        <f>IF(ISBLANK(Governance_Clauses_by_Source!BZ336),0,$G336)</f>
        <v>0</v>
      </c>
      <c r="CD336" s="134">
        <f>IF(ISBLANK(Governance_Clauses_by_Source!CA336),0,$G336)</f>
        <v>0</v>
      </c>
      <c r="CE336" s="134">
        <f>IF(ISBLANK(Governance_Clauses_by_Source!CB336),0,$G336)</f>
        <v>0</v>
      </c>
      <c r="CF336" s="134">
        <f>IF(ISBLANK(Governance_Clauses_by_Source!CC336),0,$G336)</f>
        <v>0</v>
      </c>
      <c r="CG336" s="134">
        <f>IF(ISBLANK(Governance_Clauses_by_Source!CD336),0,$G336)</f>
        <v>0</v>
      </c>
      <c r="CH336" s="134">
        <f>IF(ISBLANK(Governance_Clauses_by_Source!CE336),0,$G336)</f>
        <v>0</v>
      </c>
      <c r="CI336" s="134">
        <f>IF(ISBLANK(Governance_Clauses_by_Source!CF336),0,$G336)</f>
        <v>0</v>
      </c>
      <c r="CJ336" s="134">
        <f>IF(ISBLANK(Governance_Clauses_by_Source!CG336),0,$G336)</f>
        <v>0</v>
      </c>
      <c r="CK336" s="134">
        <f>IF(ISBLANK(Governance_Clauses_by_Source!CH336),0,$G336)</f>
        <v>0</v>
      </c>
      <c r="CL336" s="134">
        <f>IF(ISBLANK(Governance_Clauses_by_Source!CI336),0,$G336)</f>
        <v>0</v>
      </c>
      <c r="CM336" s="134">
        <f>IF(ISBLANK(Governance_Clauses_by_Source!CJ336),0,$G336)</f>
        <v>0</v>
      </c>
      <c r="CN336" s="134">
        <f>IF(ISBLANK(Governance_Clauses_by_Source!CK336),0,$G336)</f>
        <v>0</v>
      </c>
      <c r="CO336" s="134">
        <f>IF(ISBLANK(Governance_Clauses_by_Source!CL336),0,$G336)</f>
        <v>0</v>
      </c>
      <c r="CP336" s="134">
        <f>IF(ISBLANK(Governance_Clauses_by_Source!CM336),0,$G336)</f>
        <v>0</v>
      </c>
      <c r="CQ336" s="151">
        <f>IF(ISBLANK(Governance_Clauses_by_Source!CN336),0,$G336)</f>
        <v>0</v>
      </c>
    </row>
    <row r="337" spans="1:95">
      <c r="A337" s="2"/>
      <c r="B337" s="2"/>
      <c r="C337" s="2"/>
      <c r="D337" s="2"/>
      <c r="E337" s="2">
        <f t="shared" si="34"/>
        <v>0</v>
      </c>
      <c r="F337" s="2"/>
      <c r="G337" s="2"/>
      <c r="H337" s="165" t="s">
        <v>367</v>
      </c>
      <c r="I337" s="120">
        <f>IF(ISBLANK(Governance_Clauses_by_Source!F337),0,$G337)</f>
        <v>0</v>
      </c>
      <c r="J337" s="134">
        <f>IF(ISBLANK(Governance_Clauses_by_Source!G337),0,$G337)</f>
        <v>0</v>
      </c>
      <c r="K337" s="134">
        <f>IF(ISBLANK(Governance_Clauses_by_Source!H337),0,$G337)</f>
        <v>0</v>
      </c>
      <c r="L337" s="134">
        <f>IF(ISBLANK(Governance_Clauses_by_Source!I337),0,$G337)</f>
        <v>0</v>
      </c>
      <c r="M337" s="134">
        <f>IF(ISBLANK(Governance_Clauses_by_Source!J337),0,$G337)</f>
        <v>0</v>
      </c>
      <c r="N337" s="134">
        <f>IF(ISBLANK(Governance_Clauses_by_Source!K337),0,$G337)</f>
        <v>0</v>
      </c>
      <c r="O337" s="134">
        <f>IF(ISBLANK(Governance_Clauses_by_Source!L337),0,$G337)</f>
        <v>0</v>
      </c>
      <c r="P337" s="134">
        <f>IF(ISBLANK(Governance_Clauses_by_Source!M337),0,$G337)</f>
        <v>0</v>
      </c>
      <c r="Q337" s="134">
        <f>IF(ISBLANK(Governance_Clauses_by_Source!N337),0,$G337)</f>
        <v>0</v>
      </c>
      <c r="R337" s="134">
        <f>IF(ISBLANK(Governance_Clauses_by_Source!O337),0,$G337)</f>
        <v>0</v>
      </c>
      <c r="S337" s="134">
        <f>IF(ISBLANK(Governance_Clauses_by_Source!P337),0,$G337)</f>
        <v>0</v>
      </c>
      <c r="T337" s="134">
        <f>IF(ISBLANK(Governance_Clauses_by_Source!Q337),0,$G337)</f>
        <v>0</v>
      </c>
      <c r="U337" s="134">
        <f>IF(ISBLANK(Governance_Clauses_by_Source!R337),0,$G337)</f>
        <v>0</v>
      </c>
      <c r="V337" s="134">
        <f>IF(ISBLANK(Governance_Clauses_by_Source!S337),0,$G337)</f>
        <v>0</v>
      </c>
      <c r="W337" s="134">
        <f>IF(ISBLANK(Governance_Clauses_by_Source!T337),0,$G337)</f>
        <v>0</v>
      </c>
      <c r="X337" s="134">
        <f>IF(ISBLANK(Governance_Clauses_by_Source!U337),0,$G337)</f>
        <v>0</v>
      </c>
      <c r="Y337" s="134">
        <f>IF(ISBLANK(Governance_Clauses_by_Source!V337),0,$G337)</f>
        <v>0</v>
      </c>
      <c r="Z337" s="134">
        <f>IF(ISBLANK(Governance_Clauses_by_Source!W337),0,$G337)</f>
        <v>0</v>
      </c>
      <c r="AA337" s="134">
        <f>IF(ISBLANK(Governance_Clauses_by_Source!X337),0,$G337)</f>
        <v>0</v>
      </c>
      <c r="AB337" s="134">
        <f>IF(ISBLANK(Governance_Clauses_by_Source!Y337),0,$G337)</f>
        <v>0</v>
      </c>
      <c r="AC337" s="134">
        <f>IF(ISBLANK(Governance_Clauses_by_Source!Z337),0,$G337)</f>
        <v>0</v>
      </c>
      <c r="AD337" s="134">
        <f>IF(ISBLANK(Governance_Clauses_by_Source!AA337),0,$G337)</f>
        <v>0</v>
      </c>
      <c r="AE337" s="134">
        <f>IF(ISBLANK(Governance_Clauses_by_Source!AB337),0,$G337)</f>
        <v>0</v>
      </c>
      <c r="AF337" s="134">
        <f>IF(ISBLANK(Governance_Clauses_by_Source!AC337),0,$G337)</f>
        <v>0</v>
      </c>
      <c r="AG337" s="134">
        <f>IF(ISBLANK(Governance_Clauses_by_Source!AD337),0,$G337)</f>
        <v>0</v>
      </c>
      <c r="AH337" s="134">
        <f>IF(ISBLANK(Governance_Clauses_by_Source!AE337),0,$G337)</f>
        <v>0</v>
      </c>
      <c r="AI337" s="134">
        <f>IF(ISBLANK(Governance_Clauses_by_Source!AF337),0,$G337)</f>
        <v>0</v>
      </c>
      <c r="AJ337" s="134">
        <f>IF(ISBLANK(Governance_Clauses_by_Source!AG337),0,$G337)</f>
        <v>0</v>
      </c>
      <c r="AK337" s="134">
        <f>IF(ISBLANK(Governance_Clauses_by_Source!AH337),0,$G337)</f>
        <v>0</v>
      </c>
      <c r="AL337" s="134">
        <f>IF(ISBLANK(Governance_Clauses_by_Source!AI337),0,$G337)</f>
        <v>0</v>
      </c>
      <c r="AM337" s="134">
        <f>IF(ISBLANK(Governance_Clauses_by_Source!AJ337),0,$G337)</f>
        <v>0</v>
      </c>
      <c r="AN337" s="134">
        <f>IF(ISBLANK(Governance_Clauses_by_Source!AK337),0,$G337)</f>
        <v>0</v>
      </c>
      <c r="AO337" s="134">
        <f>IF(ISBLANK(Governance_Clauses_by_Source!AL337),0,$G337)</f>
        <v>0</v>
      </c>
      <c r="AP337" s="134">
        <f>IF(ISBLANK(Governance_Clauses_by_Source!AM337),0,$G337)</f>
        <v>0</v>
      </c>
      <c r="AQ337" s="134">
        <f>IF(ISBLANK(Governance_Clauses_by_Source!AN337),0,$G337)</f>
        <v>0</v>
      </c>
      <c r="AR337" s="134">
        <f>IF(ISBLANK(Governance_Clauses_by_Source!AO337),0,$G337)</f>
        <v>0</v>
      </c>
      <c r="AS337" s="134">
        <f>IF(ISBLANK(Governance_Clauses_by_Source!AP337),0,$G337)</f>
        <v>0</v>
      </c>
      <c r="AT337" s="134">
        <f>IF(ISBLANK(Governance_Clauses_by_Source!AQ337),0,$G337)</f>
        <v>0</v>
      </c>
      <c r="AU337" s="134">
        <f>IF(ISBLANK(Governance_Clauses_by_Source!AR337),0,$G337)</f>
        <v>0</v>
      </c>
      <c r="AV337" s="134">
        <f>IF(ISBLANK(Governance_Clauses_by_Source!AS337),0,$G337)</f>
        <v>0</v>
      </c>
      <c r="AW337" s="134">
        <f>IF(ISBLANK(Governance_Clauses_by_Source!AT337),0,$G337)</f>
        <v>0</v>
      </c>
      <c r="AX337" s="134">
        <f>IF(ISBLANK(Governance_Clauses_by_Source!AU337),0,$G337)</f>
        <v>0</v>
      </c>
      <c r="AY337" s="134">
        <f>IF(ISBLANK(Governance_Clauses_by_Source!AV337),0,$G337)</f>
        <v>0</v>
      </c>
      <c r="AZ337" s="134">
        <f>IF(ISBLANK(Governance_Clauses_by_Source!AW337),0,$G337)</f>
        <v>0</v>
      </c>
      <c r="BA337" s="134">
        <f>IF(ISBLANK(Governance_Clauses_by_Source!AX337),0,$G337)</f>
        <v>0</v>
      </c>
      <c r="BB337" s="134">
        <f>IF(ISBLANK(Governance_Clauses_by_Source!AY337),0,$G337)</f>
        <v>0</v>
      </c>
      <c r="BC337" s="134">
        <f>IF(ISBLANK(Governance_Clauses_by_Source!AZ337),0,$G337)</f>
        <v>0</v>
      </c>
      <c r="BD337" s="134">
        <f>IF(ISBLANK(Governance_Clauses_by_Source!BA337),0,$G337)</f>
        <v>0</v>
      </c>
      <c r="BE337" s="134">
        <f>IF(ISBLANK(Governance_Clauses_by_Source!BB337),0,$G337)</f>
        <v>0</v>
      </c>
      <c r="BF337" s="134">
        <f>IF(ISBLANK(Governance_Clauses_by_Source!BC337),0,$G337)</f>
        <v>0</v>
      </c>
      <c r="BG337" s="134">
        <f>IF(ISBLANK(Governance_Clauses_by_Source!BD337),0,$G337)</f>
        <v>0</v>
      </c>
      <c r="BH337" s="134">
        <f>IF(ISBLANK(Governance_Clauses_by_Source!BE337),0,$G337)</f>
        <v>0</v>
      </c>
      <c r="BI337" s="134">
        <f>IF(ISBLANK(Governance_Clauses_by_Source!BF337),0,$G337)</f>
        <v>0</v>
      </c>
      <c r="BJ337" s="134">
        <f>IF(ISBLANK(Governance_Clauses_by_Source!BG337),0,$G337)</f>
        <v>0</v>
      </c>
      <c r="BK337" s="134">
        <f>IF(ISBLANK(Governance_Clauses_by_Source!BH337),0,$G337)</f>
        <v>0</v>
      </c>
      <c r="BL337" s="134">
        <f>IF(ISBLANK(Governance_Clauses_by_Source!BI337),0,$G337)</f>
        <v>0</v>
      </c>
      <c r="BM337" s="134">
        <f>IF(ISBLANK(Governance_Clauses_by_Source!BJ337),0,$G337)</f>
        <v>0</v>
      </c>
      <c r="BN337" s="134">
        <f>IF(ISBLANK(Governance_Clauses_by_Source!BK337),0,$G337)</f>
        <v>0</v>
      </c>
      <c r="BO337" s="134">
        <f>IF(ISBLANK(Governance_Clauses_by_Source!BL337),0,$G337)</f>
        <v>0</v>
      </c>
      <c r="BP337" s="134">
        <f>IF(ISBLANK(Governance_Clauses_by_Source!BM337),0,$G337)</f>
        <v>0</v>
      </c>
      <c r="BQ337" s="134">
        <f>IF(ISBLANK(Governance_Clauses_by_Source!BN337),0,$G337)</f>
        <v>0</v>
      </c>
      <c r="BR337" s="134">
        <f>IF(ISBLANK(Governance_Clauses_by_Source!BO337),0,$G337)</f>
        <v>0</v>
      </c>
      <c r="BS337" s="134">
        <f>IF(ISBLANK(Governance_Clauses_by_Source!BP337),0,$G337)</f>
        <v>0</v>
      </c>
      <c r="BT337" s="134">
        <f>IF(ISBLANK(Governance_Clauses_by_Source!BQ337),0,$G337)</f>
        <v>0</v>
      </c>
      <c r="BU337" s="134">
        <f>IF(ISBLANK(Governance_Clauses_by_Source!BR337),0,$G337)</f>
        <v>0</v>
      </c>
      <c r="BV337" s="134">
        <f>IF(ISBLANK(Governance_Clauses_by_Source!BS337),0,$G337)</f>
        <v>0</v>
      </c>
      <c r="BW337" s="134">
        <f>IF(ISBLANK(Governance_Clauses_by_Source!BT337),0,$G337)</f>
        <v>0</v>
      </c>
      <c r="BX337" s="134">
        <f>IF(ISBLANK(Governance_Clauses_by_Source!BU337),0,$G337)</f>
        <v>0</v>
      </c>
      <c r="BY337" s="134">
        <f>IF(ISBLANK(Governance_Clauses_by_Source!BV337),0,$G337)</f>
        <v>0</v>
      </c>
      <c r="BZ337" s="134">
        <f>IF(ISBLANK(Governance_Clauses_by_Source!BW337),0,$G337)</f>
        <v>0</v>
      </c>
      <c r="CA337" s="134">
        <f>IF(ISBLANK(Governance_Clauses_by_Source!BX337),0,$G337)</f>
        <v>0</v>
      </c>
      <c r="CB337" s="134">
        <f>IF(ISBLANK(Governance_Clauses_by_Source!BY337),0,$G337)</f>
        <v>0</v>
      </c>
      <c r="CC337" s="134">
        <f>IF(ISBLANK(Governance_Clauses_by_Source!BZ337),0,$G337)</f>
        <v>0</v>
      </c>
      <c r="CD337" s="134">
        <f>IF(ISBLANK(Governance_Clauses_by_Source!CA337),0,$G337)</f>
        <v>0</v>
      </c>
      <c r="CE337" s="134">
        <f>IF(ISBLANK(Governance_Clauses_by_Source!CB337),0,$G337)</f>
        <v>0</v>
      </c>
      <c r="CF337" s="134">
        <f>IF(ISBLANK(Governance_Clauses_by_Source!CC337),0,$G337)</f>
        <v>0</v>
      </c>
      <c r="CG337" s="134">
        <f>IF(ISBLANK(Governance_Clauses_by_Source!CD337),0,$G337)</f>
        <v>0</v>
      </c>
      <c r="CH337" s="134">
        <f>IF(ISBLANK(Governance_Clauses_by_Source!CE337),0,$G337)</f>
        <v>0</v>
      </c>
      <c r="CI337" s="134">
        <f>IF(ISBLANK(Governance_Clauses_by_Source!CF337),0,$G337)</f>
        <v>0</v>
      </c>
      <c r="CJ337" s="134">
        <f>IF(ISBLANK(Governance_Clauses_by_Source!CG337),0,$G337)</f>
        <v>0</v>
      </c>
      <c r="CK337" s="134">
        <f>IF(ISBLANK(Governance_Clauses_by_Source!CH337),0,$G337)</f>
        <v>0</v>
      </c>
      <c r="CL337" s="134">
        <f>IF(ISBLANK(Governance_Clauses_by_Source!CI337),0,$G337)</f>
        <v>0</v>
      </c>
      <c r="CM337" s="134">
        <f>IF(ISBLANK(Governance_Clauses_by_Source!CJ337),0,$G337)</f>
        <v>0</v>
      </c>
      <c r="CN337" s="134">
        <f>IF(ISBLANK(Governance_Clauses_by_Source!CK337),0,$G337)</f>
        <v>0</v>
      </c>
      <c r="CO337" s="134">
        <f>IF(ISBLANK(Governance_Clauses_by_Source!CL337),0,$G337)</f>
        <v>0</v>
      </c>
      <c r="CP337" s="134">
        <f>IF(ISBLANK(Governance_Clauses_by_Source!CM337),0,$G337)</f>
        <v>0</v>
      </c>
      <c r="CQ337" s="151">
        <f>IF(ISBLANK(Governance_Clauses_by_Source!CN337),0,$G337)</f>
        <v>0</v>
      </c>
    </row>
    <row r="338" spans="1:95">
      <c r="A338" s="2"/>
      <c r="B338" s="2"/>
      <c r="C338" s="2"/>
      <c r="D338" s="2"/>
      <c r="E338" s="2">
        <f t="shared" si="34"/>
        <v>0</v>
      </c>
      <c r="F338" s="2"/>
      <c r="G338" s="2"/>
      <c r="H338" s="165" t="s">
        <v>367</v>
      </c>
      <c r="I338" s="120">
        <f>IF(ISBLANK(Governance_Clauses_by_Source!F338),0,$G338)</f>
        <v>0</v>
      </c>
      <c r="J338" s="134">
        <f>IF(ISBLANK(Governance_Clauses_by_Source!G338),0,$G338)</f>
        <v>0</v>
      </c>
      <c r="K338" s="134">
        <f>IF(ISBLANK(Governance_Clauses_by_Source!H338),0,$G338)</f>
        <v>0</v>
      </c>
      <c r="L338" s="134">
        <f>IF(ISBLANK(Governance_Clauses_by_Source!I338),0,$G338)</f>
        <v>0</v>
      </c>
      <c r="M338" s="134">
        <f>IF(ISBLANK(Governance_Clauses_by_Source!J338),0,$G338)</f>
        <v>0</v>
      </c>
      <c r="N338" s="134">
        <f>IF(ISBLANK(Governance_Clauses_by_Source!K338),0,$G338)</f>
        <v>0</v>
      </c>
      <c r="O338" s="134">
        <f>IF(ISBLANK(Governance_Clauses_by_Source!L338),0,$G338)</f>
        <v>0</v>
      </c>
      <c r="P338" s="134">
        <f>IF(ISBLANK(Governance_Clauses_by_Source!M338),0,$G338)</f>
        <v>0</v>
      </c>
      <c r="Q338" s="134">
        <f>IF(ISBLANK(Governance_Clauses_by_Source!N338),0,$G338)</f>
        <v>0</v>
      </c>
      <c r="R338" s="134">
        <f>IF(ISBLANK(Governance_Clauses_by_Source!O338),0,$G338)</f>
        <v>0</v>
      </c>
      <c r="S338" s="134">
        <f>IF(ISBLANK(Governance_Clauses_by_Source!P338),0,$G338)</f>
        <v>0</v>
      </c>
      <c r="T338" s="134">
        <f>IF(ISBLANK(Governance_Clauses_by_Source!Q338),0,$G338)</f>
        <v>0</v>
      </c>
      <c r="U338" s="134">
        <f>IF(ISBLANK(Governance_Clauses_by_Source!R338),0,$G338)</f>
        <v>0</v>
      </c>
      <c r="V338" s="134">
        <f>IF(ISBLANK(Governance_Clauses_by_Source!S338),0,$G338)</f>
        <v>0</v>
      </c>
      <c r="W338" s="134">
        <f>IF(ISBLANK(Governance_Clauses_by_Source!T338),0,$G338)</f>
        <v>0</v>
      </c>
      <c r="X338" s="134">
        <f>IF(ISBLANK(Governance_Clauses_by_Source!U338),0,$G338)</f>
        <v>0</v>
      </c>
      <c r="Y338" s="134">
        <f>IF(ISBLANK(Governance_Clauses_by_Source!V338),0,$G338)</f>
        <v>0</v>
      </c>
      <c r="Z338" s="134">
        <f>IF(ISBLANK(Governance_Clauses_by_Source!W338),0,$G338)</f>
        <v>0</v>
      </c>
      <c r="AA338" s="134">
        <f>IF(ISBLANK(Governance_Clauses_by_Source!X338),0,$G338)</f>
        <v>0</v>
      </c>
      <c r="AB338" s="134">
        <f>IF(ISBLANK(Governance_Clauses_by_Source!Y338),0,$G338)</f>
        <v>0</v>
      </c>
      <c r="AC338" s="134">
        <f>IF(ISBLANK(Governance_Clauses_by_Source!Z338),0,$G338)</f>
        <v>0</v>
      </c>
      <c r="AD338" s="134">
        <f>IF(ISBLANK(Governance_Clauses_by_Source!AA338),0,$G338)</f>
        <v>0</v>
      </c>
      <c r="AE338" s="134">
        <f>IF(ISBLANK(Governance_Clauses_by_Source!AB338),0,$G338)</f>
        <v>0</v>
      </c>
      <c r="AF338" s="134">
        <f>IF(ISBLANK(Governance_Clauses_by_Source!AC338),0,$G338)</f>
        <v>0</v>
      </c>
      <c r="AG338" s="134">
        <f>IF(ISBLANK(Governance_Clauses_by_Source!AD338),0,$G338)</f>
        <v>0</v>
      </c>
      <c r="AH338" s="134">
        <f>IF(ISBLANK(Governance_Clauses_by_Source!AE338),0,$G338)</f>
        <v>0</v>
      </c>
      <c r="AI338" s="134">
        <f>IF(ISBLANK(Governance_Clauses_by_Source!AF338),0,$G338)</f>
        <v>0</v>
      </c>
      <c r="AJ338" s="134">
        <f>IF(ISBLANK(Governance_Clauses_by_Source!AG338),0,$G338)</f>
        <v>0</v>
      </c>
      <c r="AK338" s="134">
        <f>IF(ISBLANK(Governance_Clauses_by_Source!AH338),0,$G338)</f>
        <v>0</v>
      </c>
      <c r="AL338" s="134">
        <f>IF(ISBLANK(Governance_Clauses_by_Source!AI338),0,$G338)</f>
        <v>0</v>
      </c>
      <c r="AM338" s="134">
        <f>IF(ISBLANK(Governance_Clauses_by_Source!AJ338),0,$G338)</f>
        <v>0</v>
      </c>
      <c r="AN338" s="134">
        <f>IF(ISBLANK(Governance_Clauses_by_Source!AK338),0,$G338)</f>
        <v>0</v>
      </c>
      <c r="AO338" s="134">
        <f>IF(ISBLANK(Governance_Clauses_by_Source!AL338),0,$G338)</f>
        <v>0</v>
      </c>
      <c r="AP338" s="134">
        <f>IF(ISBLANK(Governance_Clauses_by_Source!AM338),0,$G338)</f>
        <v>0</v>
      </c>
      <c r="AQ338" s="134">
        <f>IF(ISBLANK(Governance_Clauses_by_Source!AN338),0,$G338)</f>
        <v>0</v>
      </c>
      <c r="AR338" s="134">
        <f>IF(ISBLANK(Governance_Clauses_by_Source!AO338),0,$G338)</f>
        <v>0</v>
      </c>
      <c r="AS338" s="134">
        <f>IF(ISBLANK(Governance_Clauses_by_Source!AP338),0,$G338)</f>
        <v>0</v>
      </c>
      <c r="AT338" s="134">
        <f>IF(ISBLANK(Governance_Clauses_by_Source!AQ338),0,$G338)</f>
        <v>0</v>
      </c>
      <c r="AU338" s="134">
        <f>IF(ISBLANK(Governance_Clauses_by_Source!AR338),0,$G338)</f>
        <v>0</v>
      </c>
      <c r="AV338" s="134">
        <f>IF(ISBLANK(Governance_Clauses_by_Source!AS338),0,$G338)</f>
        <v>0</v>
      </c>
      <c r="AW338" s="134">
        <f>IF(ISBLANK(Governance_Clauses_by_Source!AT338),0,$G338)</f>
        <v>0</v>
      </c>
      <c r="AX338" s="134">
        <f>IF(ISBLANK(Governance_Clauses_by_Source!AU338),0,$G338)</f>
        <v>0</v>
      </c>
      <c r="AY338" s="134">
        <f>IF(ISBLANK(Governance_Clauses_by_Source!AV338),0,$G338)</f>
        <v>0</v>
      </c>
      <c r="AZ338" s="134">
        <f>IF(ISBLANK(Governance_Clauses_by_Source!AW338),0,$G338)</f>
        <v>0</v>
      </c>
      <c r="BA338" s="134">
        <f>IF(ISBLANK(Governance_Clauses_by_Source!AX338),0,$G338)</f>
        <v>0</v>
      </c>
      <c r="BB338" s="134">
        <f>IF(ISBLANK(Governance_Clauses_by_Source!AY338),0,$G338)</f>
        <v>0</v>
      </c>
      <c r="BC338" s="134">
        <f>IF(ISBLANK(Governance_Clauses_by_Source!AZ338),0,$G338)</f>
        <v>0</v>
      </c>
      <c r="BD338" s="134">
        <f>IF(ISBLANK(Governance_Clauses_by_Source!BA338),0,$G338)</f>
        <v>0</v>
      </c>
      <c r="BE338" s="134">
        <f>IF(ISBLANK(Governance_Clauses_by_Source!BB338),0,$G338)</f>
        <v>0</v>
      </c>
      <c r="BF338" s="134">
        <f>IF(ISBLANK(Governance_Clauses_by_Source!BC338),0,$G338)</f>
        <v>0</v>
      </c>
      <c r="BG338" s="134">
        <f>IF(ISBLANK(Governance_Clauses_by_Source!BD338),0,$G338)</f>
        <v>0</v>
      </c>
      <c r="BH338" s="134">
        <f>IF(ISBLANK(Governance_Clauses_by_Source!BE338),0,$G338)</f>
        <v>0</v>
      </c>
      <c r="BI338" s="134">
        <f>IF(ISBLANK(Governance_Clauses_by_Source!BF338),0,$G338)</f>
        <v>0</v>
      </c>
      <c r="BJ338" s="134">
        <f>IF(ISBLANK(Governance_Clauses_by_Source!BG338),0,$G338)</f>
        <v>0</v>
      </c>
      <c r="BK338" s="134">
        <f>IF(ISBLANK(Governance_Clauses_by_Source!BH338),0,$G338)</f>
        <v>0</v>
      </c>
      <c r="BL338" s="134">
        <f>IF(ISBLANK(Governance_Clauses_by_Source!BI338),0,$G338)</f>
        <v>0</v>
      </c>
      <c r="BM338" s="134">
        <f>IF(ISBLANK(Governance_Clauses_by_Source!BJ338),0,$G338)</f>
        <v>0</v>
      </c>
      <c r="BN338" s="134">
        <f>IF(ISBLANK(Governance_Clauses_by_Source!BK338),0,$G338)</f>
        <v>0</v>
      </c>
      <c r="BO338" s="134">
        <f>IF(ISBLANK(Governance_Clauses_by_Source!BL338),0,$G338)</f>
        <v>0</v>
      </c>
      <c r="BP338" s="134">
        <f>IF(ISBLANK(Governance_Clauses_by_Source!BM338),0,$G338)</f>
        <v>0</v>
      </c>
      <c r="BQ338" s="134">
        <f>IF(ISBLANK(Governance_Clauses_by_Source!BN338),0,$G338)</f>
        <v>0</v>
      </c>
      <c r="BR338" s="134">
        <f>IF(ISBLANK(Governance_Clauses_by_Source!BO338),0,$G338)</f>
        <v>0</v>
      </c>
      <c r="BS338" s="134">
        <f>IF(ISBLANK(Governance_Clauses_by_Source!BP338),0,$G338)</f>
        <v>0</v>
      </c>
      <c r="BT338" s="134">
        <f>IF(ISBLANK(Governance_Clauses_by_Source!BQ338),0,$G338)</f>
        <v>0</v>
      </c>
      <c r="BU338" s="134">
        <f>IF(ISBLANK(Governance_Clauses_by_Source!BR338),0,$G338)</f>
        <v>0</v>
      </c>
      <c r="BV338" s="134">
        <f>IF(ISBLANK(Governance_Clauses_by_Source!BS338),0,$G338)</f>
        <v>0</v>
      </c>
      <c r="BW338" s="134">
        <f>IF(ISBLANK(Governance_Clauses_by_Source!BT338),0,$G338)</f>
        <v>0</v>
      </c>
      <c r="BX338" s="134">
        <f>IF(ISBLANK(Governance_Clauses_by_Source!BU338),0,$G338)</f>
        <v>0</v>
      </c>
      <c r="BY338" s="134">
        <f>IF(ISBLANK(Governance_Clauses_by_Source!BV338),0,$G338)</f>
        <v>0</v>
      </c>
      <c r="BZ338" s="134">
        <f>IF(ISBLANK(Governance_Clauses_by_Source!BW338),0,$G338)</f>
        <v>0</v>
      </c>
      <c r="CA338" s="134">
        <f>IF(ISBLANK(Governance_Clauses_by_Source!BX338),0,$G338)</f>
        <v>0</v>
      </c>
      <c r="CB338" s="134">
        <f>IF(ISBLANK(Governance_Clauses_by_Source!BY338),0,$G338)</f>
        <v>0</v>
      </c>
      <c r="CC338" s="134">
        <f>IF(ISBLANK(Governance_Clauses_by_Source!BZ338),0,$G338)</f>
        <v>0</v>
      </c>
      <c r="CD338" s="134">
        <f>IF(ISBLANK(Governance_Clauses_by_Source!CA338),0,$G338)</f>
        <v>0</v>
      </c>
      <c r="CE338" s="134">
        <f>IF(ISBLANK(Governance_Clauses_by_Source!CB338),0,$G338)</f>
        <v>0</v>
      </c>
      <c r="CF338" s="134">
        <f>IF(ISBLANK(Governance_Clauses_by_Source!CC338),0,$G338)</f>
        <v>0</v>
      </c>
      <c r="CG338" s="134">
        <f>IF(ISBLANK(Governance_Clauses_by_Source!CD338),0,$G338)</f>
        <v>0</v>
      </c>
      <c r="CH338" s="134">
        <f>IF(ISBLANK(Governance_Clauses_by_Source!CE338),0,$G338)</f>
        <v>0</v>
      </c>
      <c r="CI338" s="134">
        <f>IF(ISBLANK(Governance_Clauses_by_Source!CF338),0,$G338)</f>
        <v>0</v>
      </c>
      <c r="CJ338" s="134">
        <f>IF(ISBLANK(Governance_Clauses_by_Source!CG338),0,$G338)</f>
        <v>0</v>
      </c>
      <c r="CK338" s="134">
        <f>IF(ISBLANK(Governance_Clauses_by_Source!CH338),0,$G338)</f>
        <v>0</v>
      </c>
      <c r="CL338" s="134">
        <f>IF(ISBLANK(Governance_Clauses_by_Source!CI338),0,$G338)</f>
        <v>0</v>
      </c>
      <c r="CM338" s="134">
        <f>IF(ISBLANK(Governance_Clauses_by_Source!CJ338),0,$G338)</f>
        <v>0</v>
      </c>
      <c r="CN338" s="134">
        <f>IF(ISBLANK(Governance_Clauses_by_Source!CK338),0,$G338)</f>
        <v>0</v>
      </c>
      <c r="CO338" s="134">
        <f>IF(ISBLANK(Governance_Clauses_by_Source!CL338),0,$G338)</f>
        <v>0</v>
      </c>
      <c r="CP338" s="134">
        <f>IF(ISBLANK(Governance_Clauses_by_Source!CM338),0,$G338)</f>
        <v>0</v>
      </c>
      <c r="CQ338" s="151">
        <f>IF(ISBLANK(Governance_Clauses_by_Source!CN338),0,$G338)</f>
        <v>0</v>
      </c>
    </row>
    <row r="339" spans="1:95">
      <c r="A339" s="2"/>
      <c r="B339" s="2"/>
      <c r="C339" s="2"/>
      <c r="D339" s="2"/>
      <c r="E339" s="2">
        <f t="shared" si="34"/>
        <v>0</v>
      </c>
      <c r="F339" s="2"/>
      <c r="G339" s="2"/>
      <c r="H339" s="165" t="s">
        <v>367</v>
      </c>
      <c r="I339" s="120">
        <f>IF(ISBLANK(Governance_Clauses_by_Source!F339),0,$G339)</f>
        <v>0</v>
      </c>
      <c r="J339" s="134">
        <f>IF(ISBLANK(Governance_Clauses_by_Source!G339),0,$G339)</f>
        <v>0</v>
      </c>
      <c r="K339" s="134">
        <f>IF(ISBLANK(Governance_Clauses_by_Source!H339),0,$G339)</f>
        <v>0</v>
      </c>
      <c r="L339" s="134">
        <f>IF(ISBLANK(Governance_Clauses_by_Source!I339),0,$G339)</f>
        <v>0</v>
      </c>
      <c r="M339" s="134">
        <f>IF(ISBLANK(Governance_Clauses_by_Source!J339),0,$G339)</f>
        <v>0</v>
      </c>
      <c r="N339" s="134">
        <f>IF(ISBLANK(Governance_Clauses_by_Source!K339),0,$G339)</f>
        <v>0</v>
      </c>
      <c r="O339" s="134">
        <f>IF(ISBLANK(Governance_Clauses_by_Source!L339),0,$G339)</f>
        <v>0</v>
      </c>
      <c r="P339" s="134">
        <f>IF(ISBLANK(Governance_Clauses_by_Source!M339),0,$G339)</f>
        <v>0</v>
      </c>
      <c r="Q339" s="134">
        <f>IF(ISBLANK(Governance_Clauses_by_Source!N339),0,$G339)</f>
        <v>0</v>
      </c>
      <c r="R339" s="134">
        <f>IF(ISBLANK(Governance_Clauses_by_Source!O339),0,$G339)</f>
        <v>0</v>
      </c>
      <c r="S339" s="134">
        <f>IF(ISBLANK(Governance_Clauses_by_Source!P339),0,$G339)</f>
        <v>0</v>
      </c>
      <c r="T339" s="134">
        <f>IF(ISBLANK(Governance_Clauses_by_Source!Q339),0,$G339)</f>
        <v>0</v>
      </c>
      <c r="U339" s="134">
        <f>IF(ISBLANK(Governance_Clauses_by_Source!R339),0,$G339)</f>
        <v>0</v>
      </c>
      <c r="V339" s="134">
        <f>IF(ISBLANK(Governance_Clauses_by_Source!S339),0,$G339)</f>
        <v>0</v>
      </c>
      <c r="W339" s="134">
        <f>IF(ISBLANK(Governance_Clauses_by_Source!T339),0,$G339)</f>
        <v>0</v>
      </c>
      <c r="X339" s="134">
        <f>IF(ISBLANK(Governance_Clauses_by_Source!U339),0,$G339)</f>
        <v>0</v>
      </c>
      <c r="Y339" s="134">
        <f>IF(ISBLANK(Governance_Clauses_by_Source!V339),0,$G339)</f>
        <v>0</v>
      </c>
      <c r="Z339" s="134">
        <f>IF(ISBLANK(Governance_Clauses_by_Source!W339),0,$G339)</f>
        <v>0</v>
      </c>
      <c r="AA339" s="134">
        <f>IF(ISBLANK(Governance_Clauses_by_Source!X339),0,$G339)</f>
        <v>0</v>
      </c>
      <c r="AB339" s="134">
        <f>IF(ISBLANK(Governance_Clauses_by_Source!Y339),0,$G339)</f>
        <v>0</v>
      </c>
      <c r="AC339" s="134">
        <f>IF(ISBLANK(Governance_Clauses_by_Source!Z339),0,$G339)</f>
        <v>0</v>
      </c>
      <c r="AD339" s="134">
        <f>IF(ISBLANK(Governance_Clauses_by_Source!AA339),0,$G339)</f>
        <v>0</v>
      </c>
      <c r="AE339" s="134">
        <f>IF(ISBLANK(Governance_Clauses_by_Source!AB339),0,$G339)</f>
        <v>0</v>
      </c>
      <c r="AF339" s="134">
        <f>IF(ISBLANK(Governance_Clauses_by_Source!AC339),0,$G339)</f>
        <v>0</v>
      </c>
      <c r="AG339" s="134">
        <f>IF(ISBLANK(Governance_Clauses_by_Source!AD339),0,$G339)</f>
        <v>0</v>
      </c>
      <c r="AH339" s="134">
        <f>IF(ISBLANK(Governance_Clauses_by_Source!AE339),0,$G339)</f>
        <v>0</v>
      </c>
      <c r="AI339" s="134">
        <f>IF(ISBLANK(Governance_Clauses_by_Source!AF339),0,$G339)</f>
        <v>0</v>
      </c>
      <c r="AJ339" s="134">
        <f>IF(ISBLANK(Governance_Clauses_by_Source!AG339),0,$G339)</f>
        <v>0</v>
      </c>
      <c r="AK339" s="134">
        <f>IF(ISBLANK(Governance_Clauses_by_Source!AH339),0,$G339)</f>
        <v>0</v>
      </c>
      <c r="AL339" s="134">
        <f>IF(ISBLANK(Governance_Clauses_by_Source!AI339),0,$G339)</f>
        <v>0</v>
      </c>
      <c r="AM339" s="134">
        <f>IF(ISBLANK(Governance_Clauses_by_Source!AJ339),0,$G339)</f>
        <v>0</v>
      </c>
      <c r="AN339" s="134">
        <f>IF(ISBLANK(Governance_Clauses_by_Source!AK339),0,$G339)</f>
        <v>0</v>
      </c>
      <c r="AO339" s="134">
        <f>IF(ISBLANK(Governance_Clauses_by_Source!AL339),0,$G339)</f>
        <v>0</v>
      </c>
      <c r="AP339" s="134">
        <f>IF(ISBLANK(Governance_Clauses_by_Source!AM339),0,$G339)</f>
        <v>0</v>
      </c>
      <c r="AQ339" s="134">
        <f>IF(ISBLANK(Governance_Clauses_by_Source!AN339),0,$G339)</f>
        <v>0</v>
      </c>
      <c r="AR339" s="134">
        <f>IF(ISBLANK(Governance_Clauses_by_Source!AO339),0,$G339)</f>
        <v>0</v>
      </c>
      <c r="AS339" s="134">
        <f>IF(ISBLANK(Governance_Clauses_by_Source!AP339),0,$G339)</f>
        <v>0</v>
      </c>
      <c r="AT339" s="134">
        <f>IF(ISBLANK(Governance_Clauses_by_Source!AQ339),0,$G339)</f>
        <v>0</v>
      </c>
      <c r="AU339" s="134">
        <f>IF(ISBLANK(Governance_Clauses_by_Source!AR339),0,$G339)</f>
        <v>0</v>
      </c>
      <c r="AV339" s="134">
        <f>IF(ISBLANK(Governance_Clauses_by_Source!AS339),0,$G339)</f>
        <v>0</v>
      </c>
      <c r="AW339" s="134">
        <f>IF(ISBLANK(Governance_Clauses_by_Source!AT339),0,$G339)</f>
        <v>0</v>
      </c>
      <c r="AX339" s="134">
        <f>IF(ISBLANK(Governance_Clauses_by_Source!AU339),0,$G339)</f>
        <v>0</v>
      </c>
      <c r="AY339" s="134">
        <f>IF(ISBLANK(Governance_Clauses_by_Source!AV339),0,$G339)</f>
        <v>0</v>
      </c>
      <c r="AZ339" s="134">
        <f>IF(ISBLANK(Governance_Clauses_by_Source!AW339),0,$G339)</f>
        <v>0</v>
      </c>
      <c r="BA339" s="134">
        <f>IF(ISBLANK(Governance_Clauses_by_Source!AX339),0,$G339)</f>
        <v>0</v>
      </c>
      <c r="BB339" s="134">
        <f>IF(ISBLANK(Governance_Clauses_by_Source!AY339),0,$G339)</f>
        <v>0</v>
      </c>
      <c r="BC339" s="134">
        <f>IF(ISBLANK(Governance_Clauses_by_Source!AZ339),0,$G339)</f>
        <v>0</v>
      </c>
      <c r="BD339" s="134">
        <f>IF(ISBLANK(Governance_Clauses_by_Source!BA339),0,$G339)</f>
        <v>0</v>
      </c>
      <c r="BE339" s="134">
        <f>IF(ISBLANK(Governance_Clauses_by_Source!BB339),0,$G339)</f>
        <v>0</v>
      </c>
      <c r="BF339" s="134">
        <f>IF(ISBLANK(Governance_Clauses_by_Source!BC339),0,$G339)</f>
        <v>0</v>
      </c>
      <c r="BG339" s="134">
        <f>IF(ISBLANK(Governance_Clauses_by_Source!BD339),0,$G339)</f>
        <v>0</v>
      </c>
      <c r="BH339" s="134">
        <f>IF(ISBLANK(Governance_Clauses_by_Source!BE339),0,$G339)</f>
        <v>0</v>
      </c>
      <c r="BI339" s="134">
        <f>IF(ISBLANK(Governance_Clauses_by_Source!BF339),0,$G339)</f>
        <v>0</v>
      </c>
      <c r="BJ339" s="134">
        <f>IF(ISBLANK(Governance_Clauses_by_Source!BG339),0,$G339)</f>
        <v>0</v>
      </c>
      <c r="BK339" s="134">
        <f>IF(ISBLANK(Governance_Clauses_by_Source!BH339),0,$G339)</f>
        <v>0</v>
      </c>
      <c r="BL339" s="134">
        <f>IF(ISBLANK(Governance_Clauses_by_Source!BI339),0,$G339)</f>
        <v>0</v>
      </c>
      <c r="BM339" s="134">
        <f>IF(ISBLANK(Governance_Clauses_by_Source!BJ339),0,$G339)</f>
        <v>0</v>
      </c>
      <c r="BN339" s="134">
        <f>IF(ISBLANK(Governance_Clauses_by_Source!BK339),0,$G339)</f>
        <v>0</v>
      </c>
      <c r="BO339" s="134">
        <f>IF(ISBLANK(Governance_Clauses_by_Source!BL339),0,$G339)</f>
        <v>0</v>
      </c>
      <c r="BP339" s="134">
        <f>IF(ISBLANK(Governance_Clauses_by_Source!BM339),0,$G339)</f>
        <v>0</v>
      </c>
      <c r="BQ339" s="134">
        <f>IF(ISBLANK(Governance_Clauses_by_Source!BN339),0,$G339)</f>
        <v>0</v>
      </c>
      <c r="BR339" s="134">
        <f>IF(ISBLANK(Governance_Clauses_by_Source!BO339),0,$G339)</f>
        <v>0</v>
      </c>
      <c r="BS339" s="134">
        <f>IF(ISBLANK(Governance_Clauses_by_Source!BP339),0,$G339)</f>
        <v>0</v>
      </c>
      <c r="BT339" s="134">
        <f>IF(ISBLANK(Governance_Clauses_by_Source!BQ339),0,$G339)</f>
        <v>0</v>
      </c>
      <c r="BU339" s="134">
        <f>IF(ISBLANK(Governance_Clauses_by_Source!BR339),0,$G339)</f>
        <v>0</v>
      </c>
      <c r="BV339" s="134">
        <f>IF(ISBLANK(Governance_Clauses_by_Source!BS339),0,$G339)</f>
        <v>0</v>
      </c>
      <c r="BW339" s="134">
        <f>IF(ISBLANK(Governance_Clauses_by_Source!BT339),0,$G339)</f>
        <v>0</v>
      </c>
      <c r="BX339" s="134">
        <f>IF(ISBLANK(Governance_Clauses_by_Source!BU339),0,$G339)</f>
        <v>0</v>
      </c>
      <c r="BY339" s="134">
        <f>IF(ISBLANK(Governance_Clauses_by_Source!BV339),0,$G339)</f>
        <v>0</v>
      </c>
      <c r="BZ339" s="134">
        <f>IF(ISBLANK(Governance_Clauses_by_Source!BW339),0,$G339)</f>
        <v>0</v>
      </c>
      <c r="CA339" s="134">
        <f>IF(ISBLANK(Governance_Clauses_by_Source!BX339),0,$G339)</f>
        <v>0</v>
      </c>
      <c r="CB339" s="134">
        <f>IF(ISBLANK(Governance_Clauses_by_Source!BY339),0,$G339)</f>
        <v>0</v>
      </c>
      <c r="CC339" s="134">
        <f>IF(ISBLANK(Governance_Clauses_by_Source!BZ339),0,$G339)</f>
        <v>0</v>
      </c>
      <c r="CD339" s="134">
        <f>IF(ISBLANK(Governance_Clauses_by_Source!CA339),0,$G339)</f>
        <v>0</v>
      </c>
      <c r="CE339" s="134">
        <f>IF(ISBLANK(Governance_Clauses_by_Source!CB339),0,$G339)</f>
        <v>0</v>
      </c>
      <c r="CF339" s="134">
        <f>IF(ISBLANK(Governance_Clauses_by_Source!CC339),0,$G339)</f>
        <v>0</v>
      </c>
      <c r="CG339" s="134">
        <f>IF(ISBLANK(Governance_Clauses_by_Source!CD339),0,$G339)</f>
        <v>0</v>
      </c>
      <c r="CH339" s="134">
        <f>IF(ISBLANK(Governance_Clauses_by_Source!CE339),0,$G339)</f>
        <v>0</v>
      </c>
      <c r="CI339" s="134">
        <f>IF(ISBLANK(Governance_Clauses_by_Source!CF339),0,$G339)</f>
        <v>0</v>
      </c>
      <c r="CJ339" s="134">
        <f>IF(ISBLANK(Governance_Clauses_by_Source!CG339),0,$G339)</f>
        <v>0</v>
      </c>
      <c r="CK339" s="134">
        <f>IF(ISBLANK(Governance_Clauses_by_Source!CH339),0,$G339)</f>
        <v>0</v>
      </c>
      <c r="CL339" s="134">
        <f>IF(ISBLANK(Governance_Clauses_by_Source!CI339),0,$G339)</f>
        <v>0</v>
      </c>
      <c r="CM339" s="134">
        <f>IF(ISBLANK(Governance_Clauses_by_Source!CJ339),0,$G339)</f>
        <v>0</v>
      </c>
      <c r="CN339" s="134">
        <f>IF(ISBLANK(Governance_Clauses_by_Source!CK339),0,$G339)</f>
        <v>0</v>
      </c>
      <c r="CO339" s="134">
        <f>IF(ISBLANK(Governance_Clauses_by_Source!CL339),0,$G339)</f>
        <v>0</v>
      </c>
      <c r="CP339" s="134">
        <f>IF(ISBLANK(Governance_Clauses_by_Source!CM339),0,$G339)</f>
        <v>0</v>
      </c>
      <c r="CQ339" s="151">
        <f>IF(ISBLANK(Governance_Clauses_by_Source!CN339),0,$G339)</f>
        <v>0</v>
      </c>
    </row>
    <row r="340" spans="1:95" ht="18.600000000000001" thickBot="1">
      <c r="A340" s="2"/>
      <c r="B340" s="2"/>
      <c r="C340" s="2"/>
      <c r="D340" s="2"/>
      <c r="E340" s="2">
        <f t="shared" si="34"/>
        <v>0</v>
      </c>
      <c r="F340" s="2"/>
      <c r="G340" s="2"/>
      <c r="H340" s="165" t="s">
        <v>367</v>
      </c>
      <c r="I340" s="235">
        <f>IF(ISBLANK(Governance_Clauses_by_Source!F340),0,$G340)</f>
        <v>0</v>
      </c>
      <c r="J340" s="236">
        <f>IF(ISBLANK(Governance_Clauses_by_Source!G340),0,$G340)</f>
        <v>0</v>
      </c>
      <c r="K340" s="236">
        <f>IF(ISBLANK(Governance_Clauses_by_Source!H340),0,$G340)</f>
        <v>0</v>
      </c>
      <c r="L340" s="236">
        <f>IF(ISBLANK(Governance_Clauses_by_Source!I340),0,$G340)</f>
        <v>0</v>
      </c>
      <c r="M340" s="236">
        <f>IF(ISBLANK(Governance_Clauses_by_Source!J340),0,$G340)</f>
        <v>0</v>
      </c>
      <c r="N340" s="236">
        <f>IF(ISBLANK(Governance_Clauses_by_Source!K340),0,$G340)</f>
        <v>0</v>
      </c>
      <c r="O340" s="236">
        <f>IF(ISBLANK(Governance_Clauses_by_Source!L340),0,$G340)</f>
        <v>0</v>
      </c>
      <c r="P340" s="236">
        <f>IF(ISBLANK(Governance_Clauses_by_Source!M340),0,$G340)</f>
        <v>0</v>
      </c>
      <c r="Q340" s="236">
        <f>IF(ISBLANK(Governance_Clauses_by_Source!N340),0,$G340)</f>
        <v>0</v>
      </c>
      <c r="R340" s="236">
        <f>IF(ISBLANK(Governance_Clauses_by_Source!O340),0,$G340)</f>
        <v>0</v>
      </c>
      <c r="S340" s="236">
        <f>IF(ISBLANK(Governance_Clauses_by_Source!P340),0,$G340)</f>
        <v>0</v>
      </c>
      <c r="T340" s="236">
        <f>IF(ISBLANK(Governance_Clauses_by_Source!Q340),0,$G340)</f>
        <v>0</v>
      </c>
      <c r="U340" s="236">
        <f>IF(ISBLANK(Governance_Clauses_by_Source!R340),0,$G340)</f>
        <v>0</v>
      </c>
      <c r="V340" s="236">
        <f>IF(ISBLANK(Governance_Clauses_by_Source!S340),0,$G340)</f>
        <v>0</v>
      </c>
      <c r="W340" s="236">
        <f>IF(ISBLANK(Governance_Clauses_by_Source!T340),0,$G340)</f>
        <v>0</v>
      </c>
      <c r="X340" s="236">
        <f>IF(ISBLANK(Governance_Clauses_by_Source!U340),0,$G340)</f>
        <v>0</v>
      </c>
      <c r="Y340" s="236">
        <f>IF(ISBLANK(Governance_Clauses_by_Source!V340),0,$G340)</f>
        <v>0</v>
      </c>
      <c r="Z340" s="236">
        <f>IF(ISBLANK(Governance_Clauses_by_Source!W340),0,$G340)</f>
        <v>0</v>
      </c>
      <c r="AA340" s="236">
        <f>IF(ISBLANK(Governance_Clauses_by_Source!X340),0,$G340)</f>
        <v>0</v>
      </c>
      <c r="AB340" s="236">
        <f>IF(ISBLANK(Governance_Clauses_by_Source!Y340),0,$G340)</f>
        <v>0</v>
      </c>
      <c r="AC340" s="236">
        <f>IF(ISBLANK(Governance_Clauses_by_Source!Z340),0,$G340)</f>
        <v>0</v>
      </c>
      <c r="AD340" s="236">
        <f>IF(ISBLANK(Governance_Clauses_by_Source!AA340),0,$G340)</f>
        <v>0</v>
      </c>
      <c r="AE340" s="236">
        <f>IF(ISBLANK(Governance_Clauses_by_Source!AB340),0,$G340)</f>
        <v>0</v>
      </c>
      <c r="AF340" s="236">
        <f>IF(ISBLANK(Governance_Clauses_by_Source!AC340),0,$G340)</f>
        <v>0</v>
      </c>
      <c r="AG340" s="236">
        <f>IF(ISBLANK(Governance_Clauses_by_Source!AD340),0,$G340)</f>
        <v>0</v>
      </c>
      <c r="AH340" s="236">
        <f>IF(ISBLANK(Governance_Clauses_by_Source!AE340),0,$G340)</f>
        <v>0</v>
      </c>
      <c r="AI340" s="236">
        <f>IF(ISBLANK(Governance_Clauses_by_Source!AF340),0,$G340)</f>
        <v>0</v>
      </c>
      <c r="AJ340" s="236">
        <f>IF(ISBLANK(Governance_Clauses_by_Source!AG340),0,$G340)</f>
        <v>0</v>
      </c>
      <c r="AK340" s="236">
        <f>IF(ISBLANK(Governance_Clauses_by_Source!AH340),0,$G340)</f>
        <v>0</v>
      </c>
      <c r="AL340" s="236">
        <f>IF(ISBLANK(Governance_Clauses_by_Source!AI340),0,$G340)</f>
        <v>0</v>
      </c>
      <c r="AM340" s="236">
        <f>IF(ISBLANK(Governance_Clauses_by_Source!AJ340),0,$G340)</f>
        <v>0</v>
      </c>
      <c r="AN340" s="236">
        <f>IF(ISBLANK(Governance_Clauses_by_Source!AK340),0,$G340)</f>
        <v>0</v>
      </c>
      <c r="AO340" s="236">
        <f>IF(ISBLANK(Governance_Clauses_by_Source!AL340),0,$G340)</f>
        <v>0</v>
      </c>
      <c r="AP340" s="236">
        <f>IF(ISBLANK(Governance_Clauses_by_Source!AM340),0,$G340)</f>
        <v>0</v>
      </c>
      <c r="AQ340" s="236">
        <f>IF(ISBLANK(Governance_Clauses_by_Source!AN340),0,$G340)</f>
        <v>0</v>
      </c>
      <c r="AR340" s="236">
        <f>IF(ISBLANK(Governance_Clauses_by_Source!AO340),0,$G340)</f>
        <v>0</v>
      </c>
      <c r="AS340" s="236">
        <f>IF(ISBLANK(Governance_Clauses_by_Source!AP340),0,$G340)</f>
        <v>0</v>
      </c>
      <c r="AT340" s="236">
        <f>IF(ISBLANK(Governance_Clauses_by_Source!AQ340),0,$G340)</f>
        <v>0</v>
      </c>
      <c r="AU340" s="236">
        <f>IF(ISBLANK(Governance_Clauses_by_Source!AR340),0,$G340)</f>
        <v>0</v>
      </c>
      <c r="AV340" s="236">
        <f>IF(ISBLANK(Governance_Clauses_by_Source!AS340),0,$G340)</f>
        <v>0</v>
      </c>
      <c r="AW340" s="236">
        <f>IF(ISBLANK(Governance_Clauses_by_Source!AT340),0,$G340)</f>
        <v>0</v>
      </c>
      <c r="AX340" s="236">
        <f>IF(ISBLANK(Governance_Clauses_by_Source!AU340),0,$G340)</f>
        <v>0</v>
      </c>
      <c r="AY340" s="236">
        <f>IF(ISBLANK(Governance_Clauses_by_Source!AV340),0,$G340)</f>
        <v>0</v>
      </c>
      <c r="AZ340" s="236">
        <f>IF(ISBLANK(Governance_Clauses_by_Source!AW340),0,$G340)</f>
        <v>0</v>
      </c>
      <c r="BA340" s="236">
        <f>IF(ISBLANK(Governance_Clauses_by_Source!AX340),0,$G340)</f>
        <v>0</v>
      </c>
      <c r="BB340" s="236">
        <f>IF(ISBLANK(Governance_Clauses_by_Source!AY340),0,$G340)</f>
        <v>0</v>
      </c>
      <c r="BC340" s="236">
        <f>IF(ISBLANK(Governance_Clauses_by_Source!AZ340),0,$G340)</f>
        <v>0</v>
      </c>
      <c r="BD340" s="236">
        <f>IF(ISBLANK(Governance_Clauses_by_Source!BA340),0,$G340)</f>
        <v>0</v>
      </c>
      <c r="BE340" s="236">
        <f>IF(ISBLANK(Governance_Clauses_by_Source!BB340),0,$G340)</f>
        <v>0</v>
      </c>
      <c r="BF340" s="236">
        <f>IF(ISBLANK(Governance_Clauses_by_Source!BC340),0,$G340)</f>
        <v>0</v>
      </c>
      <c r="BG340" s="236">
        <f>IF(ISBLANK(Governance_Clauses_by_Source!BD340),0,$G340)</f>
        <v>0</v>
      </c>
      <c r="BH340" s="236">
        <f>IF(ISBLANK(Governance_Clauses_by_Source!BE340),0,$G340)</f>
        <v>0</v>
      </c>
      <c r="BI340" s="236">
        <f>IF(ISBLANK(Governance_Clauses_by_Source!BF340),0,$G340)</f>
        <v>0</v>
      </c>
      <c r="BJ340" s="236">
        <f>IF(ISBLANK(Governance_Clauses_by_Source!BG340),0,$G340)</f>
        <v>0</v>
      </c>
      <c r="BK340" s="236">
        <f>IF(ISBLANK(Governance_Clauses_by_Source!BH340),0,$G340)</f>
        <v>0</v>
      </c>
      <c r="BL340" s="236">
        <f>IF(ISBLANK(Governance_Clauses_by_Source!BI340),0,$G340)</f>
        <v>0</v>
      </c>
      <c r="BM340" s="236">
        <f>IF(ISBLANK(Governance_Clauses_by_Source!BJ340),0,$G340)</f>
        <v>0</v>
      </c>
      <c r="BN340" s="236">
        <f>IF(ISBLANK(Governance_Clauses_by_Source!BK340),0,$G340)</f>
        <v>0</v>
      </c>
      <c r="BO340" s="236">
        <f>IF(ISBLANK(Governance_Clauses_by_Source!BL340),0,$G340)</f>
        <v>0</v>
      </c>
      <c r="BP340" s="236">
        <f>IF(ISBLANK(Governance_Clauses_by_Source!BM340),0,$G340)</f>
        <v>0</v>
      </c>
      <c r="BQ340" s="236">
        <f>IF(ISBLANK(Governance_Clauses_by_Source!BN340),0,$G340)</f>
        <v>0</v>
      </c>
      <c r="BR340" s="236">
        <f>IF(ISBLANK(Governance_Clauses_by_Source!BO340),0,$G340)</f>
        <v>0</v>
      </c>
      <c r="BS340" s="236">
        <f>IF(ISBLANK(Governance_Clauses_by_Source!BP340),0,$G340)</f>
        <v>0</v>
      </c>
      <c r="BT340" s="236">
        <f>IF(ISBLANK(Governance_Clauses_by_Source!BQ340),0,$G340)</f>
        <v>0</v>
      </c>
      <c r="BU340" s="236">
        <f>IF(ISBLANK(Governance_Clauses_by_Source!BR340),0,$G340)</f>
        <v>0</v>
      </c>
      <c r="BV340" s="236">
        <f>IF(ISBLANK(Governance_Clauses_by_Source!BS340),0,$G340)</f>
        <v>0</v>
      </c>
      <c r="BW340" s="236">
        <f>IF(ISBLANK(Governance_Clauses_by_Source!BT340),0,$G340)</f>
        <v>0</v>
      </c>
      <c r="BX340" s="236">
        <f>IF(ISBLANK(Governance_Clauses_by_Source!BU340),0,$G340)</f>
        <v>0</v>
      </c>
      <c r="BY340" s="236">
        <f>IF(ISBLANK(Governance_Clauses_by_Source!BV340),0,$G340)</f>
        <v>0</v>
      </c>
      <c r="BZ340" s="236">
        <f>IF(ISBLANK(Governance_Clauses_by_Source!BW340),0,$G340)</f>
        <v>0</v>
      </c>
      <c r="CA340" s="236">
        <f>IF(ISBLANK(Governance_Clauses_by_Source!BX340),0,$G340)</f>
        <v>0</v>
      </c>
      <c r="CB340" s="236">
        <f>IF(ISBLANK(Governance_Clauses_by_Source!BY340),0,$G340)</f>
        <v>0</v>
      </c>
      <c r="CC340" s="236">
        <f>IF(ISBLANK(Governance_Clauses_by_Source!BZ340),0,$G340)</f>
        <v>0</v>
      </c>
      <c r="CD340" s="236">
        <f>IF(ISBLANK(Governance_Clauses_by_Source!CA340),0,$G340)</f>
        <v>0</v>
      </c>
      <c r="CE340" s="236">
        <f>IF(ISBLANK(Governance_Clauses_by_Source!CB340),0,$G340)</f>
        <v>0</v>
      </c>
      <c r="CF340" s="236">
        <f>IF(ISBLANK(Governance_Clauses_by_Source!CC340),0,$G340)</f>
        <v>0</v>
      </c>
      <c r="CG340" s="236">
        <f>IF(ISBLANK(Governance_Clauses_by_Source!CD340),0,$G340)</f>
        <v>0</v>
      </c>
      <c r="CH340" s="236">
        <f>IF(ISBLANK(Governance_Clauses_by_Source!CE340),0,$G340)</f>
        <v>0</v>
      </c>
      <c r="CI340" s="236">
        <f>IF(ISBLANK(Governance_Clauses_by_Source!CF340),0,$G340)</f>
        <v>0</v>
      </c>
      <c r="CJ340" s="236">
        <f>IF(ISBLANK(Governance_Clauses_by_Source!CG340),0,$G340)</f>
        <v>0</v>
      </c>
      <c r="CK340" s="236">
        <f>IF(ISBLANK(Governance_Clauses_by_Source!CH340),0,$G340)</f>
        <v>0</v>
      </c>
      <c r="CL340" s="236">
        <f>IF(ISBLANK(Governance_Clauses_by_Source!CI340),0,$G340)</f>
        <v>0</v>
      </c>
      <c r="CM340" s="236">
        <f>IF(ISBLANK(Governance_Clauses_by_Source!CJ340),0,$G340)</f>
        <v>0</v>
      </c>
      <c r="CN340" s="236">
        <f>IF(ISBLANK(Governance_Clauses_by_Source!CK340),0,$G340)</f>
        <v>0</v>
      </c>
      <c r="CO340" s="236">
        <f>IF(ISBLANK(Governance_Clauses_by_Source!CL340),0,$G340)</f>
        <v>0</v>
      </c>
      <c r="CP340" s="236">
        <f>IF(ISBLANK(Governance_Clauses_by_Source!CM340),0,$G340)</f>
        <v>0</v>
      </c>
      <c r="CQ340" s="237">
        <f>IF(ISBLANK(Governance_Clauses_by_Source!CN340),0,$G340)</f>
        <v>0</v>
      </c>
    </row>
    <row r="341" spans="1:95" ht="18.600000000000001" thickTop="1"/>
  </sheetData>
  <autoFilter ref="A50:CQ340" xr:uid="{BE33466B-B316-435B-B103-E92AAD47C3B5}"/>
  <sortState ref="A51:CQ260">
    <sortCondition ref="A51:A260"/>
    <sortCondition ref="H51:H260"/>
    <sortCondition ref="B51:B260"/>
    <sortCondition ref="C51:C260"/>
  </sortState>
  <conditionalFormatting sqref="AC7:AF7 BQ7 AW7:AX7 AJ7:AK7 BS7 BK7:BN7 I7:S7 BC7:BI7 AZ7:BA7 BV7:BY7 V7:Y7 AH7 CA7:CQ7">
    <cfRule type="expression" dxfId="101" priority="98">
      <formula>ISBLANK(I8)</formula>
    </cfRule>
  </conditionalFormatting>
  <conditionalFormatting sqref="AY7">
    <cfRule type="expression" dxfId="100" priority="97">
      <formula>ISBLANK(AY8)</formula>
    </cfRule>
  </conditionalFormatting>
  <conditionalFormatting sqref="AB7">
    <cfRule type="expression" dxfId="99" priority="96">
      <formula>ISBLANK(AB8)</formula>
    </cfRule>
  </conditionalFormatting>
  <conditionalFormatting sqref="AA7">
    <cfRule type="expression" dxfId="98" priority="95">
      <formula>ISBLANK(AA8)</formula>
    </cfRule>
  </conditionalFormatting>
  <conditionalFormatting sqref="Z7">
    <cfRule type="expression" dxfId="97" priority="94">
      <formula>ISBLANK(Z8)</formula>
    </cfRule>
  </conditionalFormatting>
  <conditionalFormatting sqref="BO7">
    <cfRule type="expression" dxfId="96" priority="93">
      <formula>ISBLANK(BO8)</formula>
    </cfRule>
  </conditionalFormatting>
  <conditionalFormatting sqref="BR7">
    <cfRule type="expression" dxfId="95" priority="92">
      <formula>ISBLANK(BR8)</formula>
    </cfRule>
  </conditionalFormatting>
  <conditionalFormatting sqref="BB7">
    <cfRule type="expression" dxfId="94" priority="91">
      <formula>ISBLANK(BB8)</formula>
    </cfRule>
  </conditionalFormatting>
  <conditionalFormatting sqref="AL7">
    <cfRule type="expression" dxfId="93" priority="90">
      <formula>ISBLANK(AL8)</formula>
    </cfRule>
  </conditionalFormatting>
  <conditionalFormatting sqref="AI7">
    <cfRule type="expression" dxfId="92" priority="89">
      <formula>ISBLANK(AI8)</formula>
    </cfRule>
  </conditionalFormatting>
  <conditionalFormatting sqref="BP7">
    <cfRule type="expression" dxfId="91" priority="88">
      <formula>ISBLANK(BP8)</formula>
    </cfRule>
  </conditionalFormatting>
  <conditionalFormatting sqref="AM7">
    <cfRule type="expression" dxfId="90" priority="87">
      <formula>ISBLANK(AM8)</formula>
    </cfRule>
  </conditionalFormatting>
  <conditionalFormatting sqref="AN7">
    <cfRule type="expression" dxfId="89" priority="86">
      <formula>ISBLANK(AN8)</formula>
    </cfRule>
  </conditionalFormatting>
  <conditionalFormatting sqref="AP7">
    <cfRule type="expression" dxfId="88" priority="85">
      <formula>ISBLANK(AP8)</formula>
    </cfRule>
  </conditionalFormatting>
  <conditionalFormatting sqref="AO7">
    <cfRule type="expression" dxfId="87" priority="84">
      <formula>ISBLANK(AO8)</formula>
    </cfRule>
  </conditionalFormatting>
  <conditionalFormatting sqref="AQ7">
    <cfRule type="expression" dxfId="86" priority="83">
      <formula>ISBLANK(AQ8)</formula>
    </cfRule>
  </conditionalFormatting>
  <conditionalFormatting sqref="AR7">
    <cfRule type="expression" dxfId="85" priority="82">
      <formula>ISBLANK(AR8)</formula>
    </cfRule>
  </conditionalFormatting>
  <conditionalFormatting sqref="AS7">
    <cfRule type="expression" dxfId="84" priority="81">
      <formula>ISBLANK(AS8)</formula>
    </cfRule>
  </conditionalFormatting>
  <conditionalFormatting sqref="AV7">
    <cfRule type="expression" dxfId="83" priority="80">
      <formula>ISBLANK(AV8)</formula>
    </cfRule>
  </conditionalFormatting>
  <conditionalFormatting sqref="AU7">
    <cfRule type="expression" dxfId="82" priority="79">
      <formula>ISBLANK(AU8)</formula>
    </cfRule>
  </conditionalFormatting>
  <conditionalFormatting sqref="AT7">
    <cfRule type="expression" dxfId="81" priority="78">
      <formula>ISBLANK(AT8)</formula>
    </cfRule>
  </conditionalFormatting>
  <conditionalFormatting sqref="BT7">
    <cfRule type="expression" dxfId="80" priority="53">
      <formula>ISBLANK(BT8)</formula>
    </cfRule>
  </conditionalFormatting>
  <conditionalFormatting sqref="BU7">
    <cfRule type="expression" dxfId="79" priority="49">
      <formula>ISBLANK(BU8)</formula>
    </cfRule>
  </conditionalFormatting>
  <conditionalFormatting sqref="BJ7">
    <cfRule type="expression" dxfId="78" priority="41">
      <formula>ISBLANK(BJ8)</formula>
    </cfRule>
  </conditionalFormatting>
  <conditionalFormatting sqref="T7">
    <cfRule type="expression" dxfId="77" priority="28">
      <formula>ISBLANK(T8)</formula>
    </cfRule>
  </conditionalFormatting>
  <conditionalFormatting sqref="U7">
    <cfRule type="expression" dxfId="76" priority="24">
      <formula>ISBLANK(U8)</formula>
    </cfRule>
  </conditionalFormatting>
  <conditionalFormatting sqref="AG7">
    <cfRule type="expression" dxfId="75" priority="19">
      <formula>ISBLANK(AG8)</formula>
    </cfRule>
  </conditionalFormatting>
  <conditionalFormatting sqref="H261:H340">
    <cfRule type="expression" dxfId="74" priority="2584">
      <formula>AND(NOT(ISBLANK(H261)),SUMPRODUCT(--(I261:CQ261&lt;&gt;""))=0)</formula>
    </cfRule>
  </conditionalFormatting>
  <conditionalFormatting sqref="H51:H236 H238:H260">
    <cfRule type="expression" dxfId="73" priority="14">
      <formula>AND(NOT(ISBLANK(H51)),SUMPRODUCT(--(I51:CR51&lt;&gt;""))=0)</formula>
    </cfRule>
  </conditionalFormatting>
  <conditionalFormatting sqref="BZ7">
    <cfRule type="expression" dxfId="72" priority="6">
      <formula>ISBLANK(BZ8)</formula>
    </cfRule>
  </conditionalFormatting>
  <conditionalFormatting sqref="H237">
    <cfRule type="expression" dxfId="71" priority="1">
      <formula>AND(NOT(ISBLANK(H237)),SUMPRODUCT(--(I237:CQ237&lt;&gt;""))=0)</formula>
    </cfRule>
  </conditionalFormatting>
  <dataValidations disablePrompts="1" count="1">
    <dataValidation allowBlank="1" showErrorMessage="1" promptTitle="Phase" prompt="Select life cycle phase" sqref="E51:G340" xr:uid="{A2A7CF47-0E42-4464-A3C7-83F0392AE178}"/>
  </dataValidations>
  <hyperlinks>
    <hyperlink ref="X10" r:id="rId1" xr:uid="{D6606E56-69C1-4848-85EA-012CB9B531CF}"/>
    <hyperlink ref="X21" r:id="rId2" display="http://www.unoosa.org/documents/pdf/copuos/stsc/2019/tech-07E.pdf" xr:uid="{AEA84A1B-6863-49F4-94CF-A8A279643052}"/>
    <hyperlink ref="X22" r:id="rId3" display="http://www.unoosa.org/documents/pdf/copuos/stsc/2019/tech-07E.pdf" xr:uid="{D32B1B83-4627-4CD7-9DFA-67133231E55D}"/>
    <hyperlink ref="J21:Q21" r:id="rId4" display="www.unoosa.org/" xr:uid="{547826A7-B5AF-4E86-9EF5-243C65F59F22}"/>
    <hyperlink ref="Y21" r:id="rId5" xr:uid="{6AA3786A-B4A8-4464-B85A-BE229D850E08}"/>
    <hyperlink ref="BY21" r:id="rId6" xr:uid="{980E4942-7178-4F11-A22E-7FDED50122F7}"/>
    <hyperlink ref="J22:Q22" r:id="rId7" display="www.unoosa.org/documents/pdf/spacelaw/treatystatus/AC105_C2_2019_CRP03E.pdf" xr:uid="{41B6FCCD-28E2-441E-A266-79AFC5740806}"/>
    <hyperlink ref="I22" r:id="rId8" xr:uid="{ECB933D7-C8F2-4D66-8D81-E9889CD87D78}"/>
    <hyperlink ref="I21" r:id="rId9" xr:uid="{E113570C-1BE2-4030-A2F8-F18B0F28800A}"/>
    <hyperlink ref="CA21" r:id="rId10" xr:uid="{9BBB8B33-007C-4180-A25F-69FF2A161107}"/>
    <hyperlink ref="I30" r:id="rId11" xr:uid="{FCA7609B-C4FC-45C0-9A12-A84E3EA34D99}"/>
    <hyperlink ref="J30" r:id="rId12" xr:uid="{2B62D7C2-493F-4188-877E-FA9FC82E6A6F}"/>
    <hyperlink ref="K30" r:id="rId13" xr:uid="{1D0A75B4-31BF-4353-B1E6-589360C49F59}"/>
    <hyperlink ref="L30" r:id="rId14" xr:uid="{B378D22E-F14A-4CD2-9A72-9029D8445F76}"/>
    <hyperlink ref="M30" r:id="rId15" xr:uid="{2625DB96-B250-4810-B34B-1B6F7866EC6B}"/>
    <hyperlink ref="N30" r:id="rId16" xr:uid="{785C8DA2-D212-4A47-8417-54F3BABE5574}"/>
    <hyperlink ref="O30" r:id="rId17" xr:uid="{1318AEB7-4122-41B8-81AC-C8733B15A92C}"/>
    <hyperlink ref="P30" r:id="rId18" xr:uid="{E99FE409-0A78-4589-87FE-37C9804DD432}"/>
    <hyperlink ref="Q30" r:id="rId19" xr:uid="{47E6098E-A0AF-40AC-B621-77D79ABE2DC8}"/>
    <hyperlink ref="W30" r:id="rId20" xr:uid="{012DEFF9-AD3F-49DC-A524-DBF5A0E7A955}"/>
    <hyperlink ref="P10" r:id="rId21" xr:uid="{311711D1-BD37-4B82-8826-E4AC9520F7CA}"/>
    <hyperlink ref="Q23" r:id="rId22" xr:uid="{B640EEEE-F4EC-4282-A22F-206D772B5990}"/>
    <hyperlink ref="I23:P23" r:id="rId23" display="www.unoosa.org/oosa/en/members/index.html" xr:uid="{87D4C090-27FC-4371-920E-76D11C943FC0}"/>
    <hyperlink ref="Q25" r:id="rId24" xr:uid="{A75564D1-DE46-4E67-9D8D-B7F968B911F2}"/>
    <hyperlink ref="I25:P25" r:id="rId25" display="www.unoosa.org/oosa/en/ourwork/copuos/history.html" xr:uid="{4C070A8C-1709-4BD9-BB85-42D8DCBECE54}"/>
    <hyperlink ref="X30" r:id="rId26" display="oltrogge@agi.com" xr:uid="{D9A638BA-8DDD-4B6F-8AA3-61EEB1C12C9A}"/>
    <hyperlink ref="BX10" r:id="rId27" xr:uid="{AC6E34FA-BDF0-42EC-BD93-D456F188E937}"/>
    <hyperlink ref="V10" r:id="rId28" xr:uid="{EFE153C4-CDA9-41D3-BB0B-7329DCC0FB0B}"/>
    <hyperlink ref="V21" r:id="rId29" xr:uid="{C846EB6F-2B6A-48C6-82B5-8C653B73A174}"/>
    <hyperlink ref="V23" r:id="rId30" xr:uid="{2B227C89-0734-43BC-BCF3-28E9791E95AF}"/>
    <hyperlink ref="CM21" r:id="rId31" xr:uid="{9AFE238E-771E-4C14-8B7B-F5F12B72BFE6}"/>
    <hyperlink ref="J4" r:id="rId32" display="http://www.unoosa.org/oosa/en/ourwork/spacelaw/treaties/introrescueagreement.html" xr:uid="{D3AC6250-B836-45F9-87D2-64B3322742A1}"/>
    <hyperlink ref="N10" r:id="rId33" xr:uid="{267EBD5D-4DA8-4C3A-B419-51770A17D158}"/>
    <hyperlink ref="O10" r:id="rId34" xr:uid="{736A08A6-2CDB-4BAA-89C4-5A2C28860932}"/>
    <hyperlink ref="M10" r:id="rId35" xr:uid="{B89472C5-7EF9-45AF-9308-58DD717FD43B}"/>
    <hyperlink ref="W10" r:id="rId36" xr:uid="{A75F6AB1-E005-4408-964E-C504E5E69A6C}"/>
    <hyperlink ref="W21" r:id="rId37" xr:uid="{EBE8DE8B-9756-4857-A03C-3E80107CB88E}"/>
    <hyperlink ref="AE10" r:id="rId38" xr:uid="{D2E81ED9-8A45-4C9B-B804-7000BD078FE7}"/>
    <hyperlink ref="AE30" r:id="rId39" display="mailto:holger.krag@esa.int" xr:uid="{D51FFFD3-89D4-45E0-9503-053326B42650}"/>
    <hyperlink ref="CB10" r:id="rId40" xr:uid="{074E11EF-72CE-4032-8438-D0156D912006}"/>
    <hyperlink ref="CB21" r:id="rId41" xr:uid="{2980C3E6-322F-4A85-9B50-47AB6AEE1BD9}"/>
    <hyperlink ref="CB22" r:id="rId42" xr:uid="{FD385F0A-C534-440F-8113-1ADBDC15391F}"/>
    <hyperlink ref="CB25" r:id="rId43" xr:uid="{1BF52316-4F35-4CB5-9A36-B9CE26D60798}"/>
    <hyperlink ref="CE21" r:id="rId44" xr:uid="{4A88D3E3-9B18-4810-BAF7-A2E693A8A4A9}"/>
    <hyperlink ref="CE22" r:id="rId45" xr:uid="{B231AD7F-3E44-4DE2-8801-E9837A697673}"/>
    <hyperlink ref="CA10" r:id="rId46" xr:uid="{081BD711-7208-46A4-9485-A10FDF76A32F}"/>
    <hyperlink ref="CA30" r:id="rId47" xr:uid="{D960369A-75B2-44BC-B9B9-687D40F991FD}"/>
    <hyperlink ref="BV10" r:id="rId48" xr:uid="{B4A7E8AE-FFC7-4097-9B5D-9FDAC6AA5495}"/>
    <hyperlink ref="BS10" r:id="rId49" xr:uid="{9330831A-2F6E-475C-9A70-03C927EB1F55}"/>
    <hyperlink ref="BS25" r:id="rId50" xr:uid="{7AE2037F-8801-4128-9404-703A9C0F8ED2}"/>
    <hyperlink ref="BF10" r:id="rId51" xr:uid="{3DB81DD3-3CC1-43F1-BBC2-628AC9C1B23D}"/>
    <hyperlink ref="BG10" r:id="rId52" xr:uid="{2163B5AB-0714-4F95-AD4E-8FDA2AD6A54E}"/>
    <hyperlink ref="BH10" r:id="rId53" xr:uid="{8BF5EBC9-DECF-447A-9A04-BF063FBA005B}"/>
    <hyperlink ref="BI10" r:id="rId54" xr:uid="{082B7EE9-8E79-48FA-8DDE-7ADBD471B019}"/>
    <hyperlink ref="BF21" r:id="rId55" xr:uid="{2BA1E5B3-2B23-480F-8C34-A89CEABC5EB7}"/>
    <hyperlink ref="BG21" r:id="rId56" xr:uid="{43F13826-2DB7-4939-BE22-7EC8707A5036}"/>
    <hyperlink ref="BH21" r:id="rId57" xr:uid="{77761DC6-5C8F-4176-9DFD-EFE95EF449D0}"/>
    <hyperlink ref="BI21" r:id="rId58" xr:uid="{5D46569B-3542-4A55-BA60-70A2C4FB8E9D}"/>
    <hyperlink ref="BF23" r:id="rId59" xr:uid="{4BE770C3-0654-4DCD-AEBC-CFE0B0FAF325}"/>
    <hyperlink ref="BG23" r:id="rId60" xr:uid="{0E46CBD1-F695-46C9-AE0D-CFECC36CC1F9}"/>
    <hyperlink ref="BH23" r:id="rId61" xr:uid="{0B2BF5FC-B8AC-45F0-912D-CCECA4006ADE}"/>
    <hyperlink ref="BI23" r:id="rId62" xr:uid="{FA498183-CA6C-4FA3-A33F-1BA0AB070A5C}"/>
    <hyperlink ref="BK10" r:id="rId63" xr:uid="{C513F14E-C322-49BB-8A64-6E4C344F54D9}"/>
    <hyperlink ref="R21" r:id="rId64" xr:uid="{5575B453-D9F7-4F43-A1FB-B59F16505E98}"/>
    <hyperlink ref="R23" r:id="rId65" xr:uid="{9C7920E0-FF0A-49A9-BB16-AAE3CCF65E5F}"/>
    <hyperlink ref="BN10" r:id="rId66" xr:uid="{91F54D61-0172-496D-AE0A-731EAFA69D1F}"/>
    <hyperlink ref="BN30" r:id="rId67" display="mailto:Merissa.Velez@fcc.gov" xr:uid="{554A6B7B-7A83-4BC6-909E-ACAF396A3674}"/>
    <hyperlink ref="CP21" r:id="rId68" xr:uid="{77072340-BE58-4054-9850-302662CF3FF1}"/>
    <hyperlink ref="CP22" r:id="rId69" location="Membership" xr:uid="{FBC61763-DA25-4911-BD1A-EC5A119850AE}"/>
    <hyperlink ref="AC21" r:id="rId70" xr:uid="{09E5FE4B-BAF0-4270-84CE-9A0BA2211911}"/>
    <hyperlink ref="AC10" r:id="rId71" xr:uid="{AF5EBCB6-758C-4153-B233-A9D3A37F1FE5}"/>
    <hyperlink ref="AF10" r:id="rId72" xr:uid="{494ED00C-0AAC-47F5-92A8-50645562BBF2}"/>
    <hyperlink ref="AF30" r:id="rId73" xr:uid="{6B2B37B5-F64D-4077-853F-723018344EC9}"/>
    <hyperlink ref="AY10" r:id="rId74" xr:uid="{0B789172-36D2-4BC3-AE79-F4604FF6A70C}"/>
    <hyperlink ref="AY21" r:id="rId75" xr:uid="{32164F3E-D4D1-419D-8F28-487FEA16C60D}"/>
    <hyperlink ref="CC21" r:id="rId76" xr:uid="{8E008EAD-E472-4A50-A4CA-DB903697037A}"/>
    <hyperlink ref="CC22" r:id="rId77" xr:uid="{64F4A894-B505-45D6-8949-237A653C1359}"/>
    <hyperlink ref="CC30" r:id="rId78" xr:uid="{9438E60E-E2A3-4ABD-88BD-36ADC904CEE4}"/>
    <hyperlink ref="BM10" r:id="rId79" xr:uid="{49B4A8E9-0C15-4BE6-9394-B3C2DD979D85}"/>
    <hyperlink ref="BM21" r:id="rId80" xr:uid="{028A521C-F457-45E1-8BC6-711111A0F9B3}"/>
    <hyperlink ref="BK21" r:id="rId81" xr:uid="{4FBE79EA-49DE-42A2-AB05-693C515CC156}"/>
    <hyperlink ref="AA10" r:id="rId82" display="http://www.ic.gc.ca/eic/site/smt-gst.nsf/eng/h_sf01878.html " xr:uid="{EEA2AD34-8BEF-42DD-9ECF-FA259BA3F725}"/>
    <hyperlink ref="AB10" r:id="rId83" xr:uid="{EBCD564B-D8C8-48FC-8FD9-2D7D56442CE6}"/>
    <hyperlink ref="BR25" r:id="rId84" xr:uid="{5F50D6C3-244E-4765-B04D-B4985BF75B22}"/>
    <hyperlink ref="BR10" r:id="rId85" xr:uid="{8B371701-3B0A-424E-AF77-03F5B80C2F56}"/>
    <hyperlink ref="AW23" r:id="rId86" xr:uid="{6089B12A-0BA9-47B9-8D15-4FCA0AE5611D}"/>
    <hyperlink ref="AW30" r:id="rId87" xr:uid="{DD6BB6F3-4FB4-4214-BA0F-A900DAE81F37}"/>
    <hyperlink ref="BD10" r:id="rId88" xr:uid="{DA5E5B8F-36F3-4A06-9A97-4107DF87E116}"/>
    <hyperlink ref="BP10" r:id="rId89" xr:uid="{02F5190C-9A9A-413A-9849-3545A19422AD}"/>
    <hyperlink ref="AM10" r:id="rId90" location="1" xr:uid="{BB694A36-2155-466C-8237-D11767BD078A}"/>
    <hyperlink ref="AM23" r:id="rId91" xr:uid="{D9A388B2-3794-4E6A-820A-859AAEB2CD17}"/>
    <hyperlink ref="AM30" r:id="rId92" xr:uid="{AD08E67E-373D-4619-9D5A-63FC059D279E}"/>
    <hyperlink ref="AN23" r:id="rId93" xr:uid="{90DF3FC1-1700-4B13-B59E-12202BCD3B20}"/>
    <hyperlink ref="AN30" r:id="rId94" xr:uid="{78D8E527-955B-4DD6-8D43-8D368754B646}"/>
    <hyperlink ref="CE30" r:id="rId95" xr:uid="{71236870-290F-453F-8918-F2FE24B4D665}"/>
    <hyperlink ref="AN10" r:id="rId96" xr:uid="{E1B51662-798B-481F-94B5-D146F5E464C8}"/>
    <hyperlink ref="AP23" r:id="rId97" xr:uid="{9D39EBF9-0016-40EA-8D7A-359245EABF14}"/>
    <hyperlink ref="AP30" r:id="rId98" xr:uid="{A3905A68-6CFC-427D-9565-B60B6486E8BE}"/>
    <hyperlink ref="AO23" r:id="rId99" xr:uid="{1C19DB8F-9902-46C5-A8BC-D1BA4E23E8FC}"/>
    <hyperlink ref="AO30" r:id="rId100" xr:uid="{14817C1B-E6E9-4DC1-8A48-FF376AA6A839}"/>
    <hyperlink ref="AP10" r:id="rId101" xr:uid="{8A55B36B-A980-479E-9F84-2761E45301CC}"/>
    <hyperlink ref="AO10" r:id="rId102" xr:uid="{540CA8BE-D3A5-482F-BA98-8CFDFD25799C}"/>
    <hyperlink ref="AQ23" r:id="rId103" xr:uid="{26851D7D-70D5-4519-8257-330E585A2E45}"/>
    <hyperlink ref="AQ30" r:id="rId104" xr:uid="{05FB2A6B-49A7-4583-A7CE-8B2470F3C64B}"/>
    <hyperlink ref="AR23" r:id="rId105" xr:uid="{B88CC5A2-0442-4EAB-9426-BE5C3E7AE88B}"/>
    <hyperlink ref="AR30" r:id="rId106" xr:uid="{3FE3116A-36CD-46E0-B16C-0FF56D9E658F}"/>
    <hyperlink ref="AS23" r:id="rId107" xr:uid="{38BA9CBD-93B8-4E4D-8C4A-C644403C9E1C}"/>
    <hyperlink ref="AS30" r:id="rId108" xr:uid="{8BEB63BE-F0E7-4A6A-BEBA-33AEEDA2231C}"/>
    <hyperlink ref="AV23" r:id="rId109" xr:uid="{F60CBA57-D012-4E98-88CB-80FD061B6634}"/>
    <hyperlink ref="AV30" r:id="rId110" xr:uid="{7AFACDA0-02B7-4C4A-B0D9-A8F2CB20230D}"/>
    <hyperlink ref="AU23" r:id="rId111" xr:uid="{8A94D1B3-34FC-4666-8EDF-555D2F2DCF5C}"/>
    <hyperlink ref="AU30" r:id="rId112" xr:uid="{79408B17-AE6C-4BB7-B4A0-9F8FC598CB11}"/>
    <hyperlink ref="AT23" r:id="rId113" xr:uid="{C6EDA59A-67A7-446E-A14F-B61CFFA84F16}"/>
    <hyperlink ref="AT30" r:id="rId114" xr:uid="{D8E0BC4B-ED42-4774-A2E6-A831D60E76D4}"/>
    <hyperlink ref="S23" r:id="rId115" xr:uid="{A0EEC0F9-24AC-47B6-A565-D5BDE0F30221}"/>
    <hyperlink ref="S25" r:id="rId116" xr:uid="{398B2D0D-9E6D-4B38-8F11-6A44DD082B2F}"/>
    <hyperlink ref="BT10" r:id="rId117" xr:uid="{38EA71FA-4FE7-4B22-9C4C-13729DB8D8C4}"/>
    <hyperlink ref="BT25" r:id="rId118" xr:uid="{4BB66084-6799-479C-BAB0-1FD4510A27E2}"/>
    <hyperlink ref="BJ21" r:id="rId119" xr:uid="{535664D0-2A34-41A2-A069-A0EC031C74E1}"/>
    <hyperlink ref="BB21" r:id="rId120" xr:uid="{916653EE-36A6-426E-8D24-F5E509B151DA}"/>
    <hyperlink ref="BB10" r:id="rId121" display="http://www.legislation.gov.uk/ukpga/1986/38/data.pdf" xr:uid="{5D0E3EEB-0315-4615-AC9A-D3DE837F9A3A}"/>
    <hyperlink ref="T21" r:id="rId122" xr:uid="{CD2EC20B-DC1E-4686-9F50-41BD425E169A}"/>
    <hyperlink ref="T10" r:id="rId123" xr:uid="{E3290EE2-01DD-4FC2-B4E0-4B48AD002736}"/>
    <hyperlink ref="T22" r:id="rId124" xr:uid="{34118976-0830-4D3E-BB95-A233D7ABA9A1}"/>
    <hyperlink ref="T30" r:id="rId125" display="mailto:holger.krag@esa.int" xr:uid="{0C084C2F-2B3B-436C-B5D3-AB40F717F258}"/>
    <hyperlink ref="U30" r:id="rId126" display="mailto:holger.krag@esa.int" xr:uid="{BC955EA2-CB6E-4F28-8330-579DD9676280}"/>
    <hyperlink ref="U22" r:id="rId127" display="https://www.iadc-online.org/ " xr:uid="{825C1FB7-B904-4150-B25D-1840A307A777}"/>
    <hyperlink ref="U10" r:id="rId128" xr:uid="{8CA55AA0-D94D-445F-B8E9-FC9D763A114D}"/>
    <hyperlink ref="U21" r:id="rId129" xr:uid="{5B2959E6-FF1C-4BCD-9829-D54C1AAD4D94}"/>
    <hyperlink ref="AH10" r:id="rId130" xr:uid="{5075CCA5-EB41-40E6-8A0B-73B8B1569875}"/>
    <hyperlink ref="AG10" r:id="rId131" xr:uid="{5123FBE0-DD97-416A-B91B-9C3145A6A7F2}"/>
    <hyperlink ref="AD30" r:id="rId132" display="mailto:holger.krag@esa.int" xr:uid="{00295B6E-AFCE-469D-B50A-247C79EB6666}"/>
    <hyperlink ref="AD10" r:id="rId133" xr:uid="{D124AEDB-2F36-4A93-A7EE-01DB0EDBF582}"/>
    <hyperlink ref="BZ21" r:id="rId134" xr:uid="{C5D331D0-6B06-4C78-939D-ABAE61059529}"/>
    <hyperlink ref="BZ30" r:id="rId135" xr:uid="{26C89D51-4E7E-4919-92A6-6F21215DD664}"/>
  </hyperlinks>
  <pageMargins left="0.5" right="0.5" top="0.5" bottom="0.5" header="0.05" footer="0.05"/>
  <pageSetup scale="40" orientation="landscape" horizontalDpi="1200" verticalDpi="1200" r:id="rId136"/>
  <ignoredErrors>
    <ignoredError sqref="S29" numberStoredAsText="1"/>
  </ignoredErrors>
  <drawing r:id="rId137"/>
  <legacyDrawing r:id="rId138"/>
  <extLst>
    <ext xmlns:x14="http://schemas.microsoft.com/office/spreadsheetml/2009/9/main" uri="{78C0D931-6437-407d-A8EE-F0AAD7539E65}">
      <x14:conditionalFormattings>
        <x14:conditionalFormatting xmlns:xm="http://schemas.microsoft.com/office/excel/2006/main">
          <x14:cfRule type="expression" priority="38" id="{5C060485-B3E0-4724-93C1-021994B3722F}">
            <xm:f>ISBLANK(Governance_Clauses_by_Source!F51)</xm:f>
            <x14:dxf>
              <fill>
                <patternFill>
                  <bgColor theme="0" tint="-0.24994659260841701"/>
                </patternFill>
              </fill>
            </x14:dxf>
          </x14:cfRule>
          <x14:cfRule type="expression" priority="39" id="{72628141-E27B-4200-B933-F0B74884DD1F}">
            <xm:f>AND(NOT(ISBLANK(Governance_Clauses_by_Source!F51)),I51&lt;&gt;$G51)</xm:f>
            <x14:dxf>
              <fill>
                <patternFill>
                  <bgColor theme="9" tint="0.59996337778862885"/>
                </patternFill>
              </fill>
            </x14:dxf>
          </x14:cfRule>
          <x14:cfRule type="expression" priority="40" id="{68F20C47-8FC5-427F-A92E-73A4C5943184}">
            <xm:f>NOT(ISBLANK(Governance_Clauses_by_Source!F51))</xm:f>
            <x14:dxf>
              <fill>
                <patternFill>
                  <bgColor theme="7" tint="0.59996337778862885"/>
                </patternFill>
              </fill>
            </x14:dxf>
          </x14:cfRule>
          <xm:sqref>I51:CQ340</xm:sqref>
        </x14:conditionalFormatting>
        <x14:conditionalFormatting xmlns:xm="http://schemas.microsoft.com/office/excel/2006/main">
          <x14:cfRule type="expression" priority="2594" id="{5C060485-B3E0-4724-93C1-021994B3722F}">
            <xm:f>ISBLANK(Governance_Clauses_by_Source!G236)</xm:f>
            <x14:dxf>
              <fill>
                <patternFill>
                  <bgColor theme="0" tint="-0.24994659260841701"/>
                </patternFill>
              </fill>
            </x14:dxf>
          </x14:cfRule>
          <x14:cfRule type="expression" priority="2595" id="{72628141-E27B-4200-B933-F0B74884DD1F}">
            <xm:f>AND(NOT(ISBLANK(Governance_Clauses_by_Source!G236)),J237&lt;&gt;$G237)</xm:f>
            <x14:dxf>
              <fill>
                <patternFill>
                  <bgColor theme="9" tint="0.59996337778862885"/>
                </patternFill>
              </fill>
            </x14:dxf>
          </x14:cfRule>
          <x14:cfRule type="expression" priority="2596" id="{68F20C47-8FC5-427F-A92E-73A4C5943184}">
            <xm:f>NOT(ISBLANK(Governance_Clauses_by_Source!G236))</xm:f>
            <x14:dxf>
              <fill>
                <patternFill>
                  <bgColor theme="7" tint="0.59996337778862885"/>
                </patternFill>
              </fill>
            </x14:dxf>
          </x14:cfRule>
          <xm:sqref>J237:N340</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hase" prompt="Select life cycle phase" xr:uid="{0CB3459A-589E-4781-ACF2-C359420433F7}">
          <x14:formula1>
            <xm:f>Lists!$D$2:$D$15</xm:f>
          </x14:formula1>
          <xm:sqref>D51:D340</xm:sqref>
        </x14:dataValidation>
        <x14:dataValidation type="list" allowBlank="1" showInputMessage="1" showErrorMessage="1" promptTitle="Broad category" prompt="Select broad category of attribute" xr:uid="{6CC5B77E-A55F-47CA-A3E8-43D064DEE1CA}">
          <x14:formula1>
            <xm:f>Lists!$A$2:$A$23</xm:f>
          </x14:formula1>
          <xm:sqref>A51:A340</xm:sqref>
        </x14:dataValidation>
        <x14:dataValidation type="list" allowBlank="1" showInputMessage="1" showErrorMessage="1" promptTitle="Space Object Category" prompt="Select space object type" xr:uid="{E92D7F4A-D52C-46EA-95F4-A3F5B2F7CBBE}">
          <x14:formula1>
            <xm:f>Lists!$C$2:$C$15</xm:f>
          </x14:formula1>
          <xm:sqref>C51:C340</xm:sqref>
        </x14:dataValidation>
        <x14:dataValidation type="list" allowBlank="1" showInputMessage="1" showErrorMessage="1" promptTitle="Space Entity" prompt="Select entity" xr:uid="{721EF9A9-6EC6-4018-8FE0-48081E60A99D}">
          <x14:formula1>
            <xm:f>Lists!$B$2:$B$15</xm:f>
          </x14:formula1>
          <xm:sqref>B51:B340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B143-4789-4E31-8F79-896D2C2CC733}">
  <sheetPr>
    <tabColor rgb="FF00B050"/>
  </sheetPr>
  <dimension ref="B1:AG24"/>
  <sheetViews>
    <sheetView zoomScale="65" zoomScaleNormal="65" workbookViewId="0">
      <selection activeCell="AF24" sqref="AF24"/>
    </sheetView>
  </sheetViews>
  <sheetFormatPr defaultRowHeight="23.4"/>
  <cols>
    <col min="1" max="1" width="11" customWidth="1"/>
    <col min="2" max="2" width="45.109375" style="218" customWidth="1"/>
    <col min="3" max="6" width="10.6640625" customWidth="1"/>
    <col min="7" max="7" width="10.6640625" hidden="1" customWidth="1"/>
    <col min="8" max="10" width="10.6640625" customWidth="1"/>
    <col min="11" max="11" width="10.6640625" hidden="1" customWidth="1"/>
    <col min="12" max="23" width="10.6640625" customWidth="1"/>
    <col min="24" max="24" width="10.6640625" hidden="1" customWidth="1"/>
    <col min="25" max="33" width="10.6640625" customWidth="1"/>
  </cols>
  <sheetData>
    <row r="1" spans="2:33" ht="24" thickBot="1"/>
    <row r="2" spans="2:33" s="217" customFormat="1" ht="400.05" customHeight="1" thickTop="1">
      <c r="B2" s="220"/>
      <c r="C2" s="228" t="s">
        <v>1473</v>
      </c>
      <c r="D2" s="214" t="s">
        <v>1481</v>
      </c>
      <c r="E2" s="214" t="s">
        <v>1386</v>
      </c>
      <c r="F2" s="214" t="s">
        <v>1387</v>
      </c>
      <c r="G2" s="215" t="s">
        <v>1475</v>
      </c>
      <c r="H2" s="224" t="s">
        <v>1379</v>
      </c>
      <c r="I2" s="214" t="s">
        <v>1482</v>
      </c>
      <c r="J2" s="214" t="s">
        <v>1206</v>
      </c>
      <c r="K2" s="214" t="s">
        <v>241</v>
      </c>
      <c r="L2" s="214" t="s">
        <v>1361</v>
      </c>
      <c r="M2" s="214" t="s">
        <v>1483</v>
      </c>
      <c r="N2" s="232" t="s">
        <v>1362</v>
      </c>
      <c r="O2" s="228" t="s">
        <v>187</v>
      </c>
      <c r="P2" s="214" t="s">
        <v>234</v>
      </c>
      <c r="Q2" s="214" t="s">
        <v>224</v>
      </c>
      <c r="R2" s="214" t="s">
        <v>259</v>
      </c>
      <c r="S2" s="214" t="s">
        <v>903</v>
      </c>
      <c r="T2" s="214" t="s">
        <v>36</v>
      </c>
      <c r="U2" s="214" t="s">
        <v>1476</v>
      </c>
      <c r="V2" s="214" t="s">
        <v>1477</v>
      </c>
      <c r="W2" s="214" t="s">
        <v>1478</v>
      </c>
      <c r="X2" s="215" t="s">
        <v>148</v>
      </c>
      <c r="Y2" s="228" t="s">
        <v>90</v>
      </c>
      <c r="Z2" s="214" t="s">
        <v>1512</v>
      </c>
      <c r="AA2" s="214" t="s">
        <v>1365</v>
      </c>
      <c r="AB2" s="214" t="s">
        <v>1364</v>
      </c>
      <c r="AC2" s="214" t="s">
        <v>256</v>
      </c>
      <c r="AD2" s="214" t="s">
        <v>255</v>
      </c>
      <c r="AE2" s="214" t="s">
        <v>856</v>
      </c>
      <c r="AF2" s="215" t="s">
        <v>1360</v>
      </c>
      <c r="AG2" s="238" t="s">
        <v>1480</v>
      </c>
    </row>
    <row r="3" spans="2:33" s="176" customFormat="1" ht="20.100000000000001" customHeight="1">
      <c r="B3" s="221" t="s">
        <v>1484</v>
      </c>
      <c r="C3" s="229" t="s">
        <v>1433</v>
      </c>
      <c r="D3" s="206" t="s">
        <v>1432</v>
      </c>
      <c r="E3" s="206" t="s">
        <v>1432</v>
      </c>
      <c r="F3" s="206" t="s">
        <v>1432</v>
      </c>
      <c r="G3" s="208" t="s">
        <v>1431</v>
      </c>
      <c r="H3" s="225" t="s">
        <v>1432</v>
      </c>
      <c r="I3" s="206" t="s">
        <v>1433</v>
      </c>
      <c r="J3" s="206" t="s">
        <v>1432</v>
      </c>
      <c r="K3" s="206" t="s">
        <v>1432</v>
      </c>
      <c r="L3" s="206" t="s">
        <v>1432</v>
      </c>
      <c r="M3" s="206" t="s">
        <v>1433</v>
      </c>
      <c r="N3" s="212" t="s">
        <v>1432</v>
      </c>
      <c r="O3" s="229" t="s">
        <v>1433</v>
      </c>
      <c r="P3" s="206" t="s">
        <v>1433</v>
      </c>
      <c r="Q3" s="206" t="s">
        <v>1433</v>
      </c>
      <c r="R3" s="206" t="s">
        <v>1433</v>
      </c>
      <c r="S3" s="206" t="s">
        <v>1433</v>
      </c>
      <c r="T3" s="206" t="s">
        <v>1433</v>
      </c>
      <c r="U3" s="206" t="s">
        <v>1433</v>
      </c>
      <c r="V3" s="206" t="s">
        <v>1433</v>
      </c>
      <c r="W3" s="206" t="s">
        <v>1433</v>
      </c>
      <c r="X3" s="208" t="s">
        <v>1433</v>
      </c>
      <c r="Y3" s="229" t="s">
        <v>1432</v>
      </c>
      <c r="Z3" s="206" t="s">
        <v>1432</v>
      </c>
      <c r="AA3" s="206" t="s">
        <v>1432</v>
      </c>
      <c r="AB3" s="206" t="s">
        <v>1432</v>
      </c>
      <c r="AC3" s="206" t="s">
        <v>1432</v>
      </c>
      <c r="AD3" s="206" t="s">
        <v>1432</v>
      </c>
      <c r="AE3" s="206" t="s">
        <v>1432</v>
      </c>
      <c r="AF3" s="208" t="s">
        <v>1432</v>
      </c>
      <c r="AG3" s="239"/>
    </row>
    <row r="4" spans="2:33" ht="20.100000000000001" customHeight="1">
      <c r="B4" s="222" t="s">
        <v>161</v>
      </c>
      <c r="C4" s="230">
        <f>SUM(Org_Rank_by_Attrib!F3:F10)</f>
        <v>0.44444444444444442</v>
      </c>
      <c r="D4" s="207">
        <f>SUM(Org_Rank_by_Attrib!G3:G10)</f>
        <v>0</v>
      </c>
      <c r="E4" s="207">
        <f>SUM(Org_Rank_by_Attrib!H3:H10)</f>
        <v>0</v>
      </c>
      <c r="F4" s="207">
        <f>SUM(Org_Rank_by_Attrib!I3:I10)</f>
        <v>12.380740740740741</v>
      </c>
      <c r="G4" s="209">
        <f>SUM(Org_Rank_by_Attrib!J3:J10)</f>
        <v>12.380740740740741</v>
      </c>
      <c r="H4" s="226">
        <f>SUM(Org_Rank_by_Attrib!K3:K10)</f>
        <v>0</v>
      </c>
      <c r="I4" s="207">
        <f>SUM(Org_Rank_by_Attrib!L3:L10)</f>
        <v>0</v>
      </c>
      <c r="J4" s="207">
        <f>SUM(Org_Rank_by_Attrib!M3:M10)</f>
        <v>0</v>
      </c>
      <c r="K4" s="207">
        <f>SUM(Org_Rank_by_Attrib!N3:N10)</f>
        <v>0</v>
      </c>
      <c r="L4" s="207">
        <f>SUM(Org_Rank_by_Attrib!O3:O10)</f>
        <v>0</v>
      </c>
      <c r="M4" s="207">
        <f>SUM(Org_Rank_by_Attrib!P3:P10)</f>
        <v>0</v>
      </c>
      <c r="N4" s="233">
        <f>SUM(Org_Rank_by_Attrib!Q3:Q10)</f>
        <v>0</v>
      </c>
      <c r="O4" s="230">
        <f>SUM(Org_Rank_by_Attrib!R3:R10)</f>
        <v>0.44444444444444442</v>
      </c>
      <c r="P4" s="207">
        <f>SUM(Org_Rank_by_Attrib!T3:T10)</f>
        <v>0</v>
      </c>
      <c r="Q4" s="207">
        <f>SUM(Org_Rank_by_Attrib!U3:U10)</f>
        <v>0.44444444444444442</v>
      </c>
      <c r="R4" s="207">
        <f>SUM(Org_Rank_by_Attrib!W3:W10)</f>
        <v>0.44444444444444442</v>
      </c>
      <c r="S4" s="207">
        <f>SUM(Org_Rank_by_Attrib!Y3:Y10)</f>
        <v>0.44444444444444442</v>
      </c>
      <c r="T4" s="207">
        <f>SUM(Org_Rank_by_Attrib!Z3:Z10)</f>
        <v>0.44444444444444442</v>
      </c>
      <c r="U4" s="207">
        <f>SUM(Org_Rank_by_Attrib!AA3:AA10)</f>
        <v>0.44444444444444442</v>
      </c>
      <c r="V4" s="207">
        <f>SUM(Org_Rank_by_Attrib!AB3:AB10)</f>
        <v>0.44444444444444442</v>
      </c>
      <c r="W4" s="207">
        <f>SUM(Org_Rank_by_Attrib!AC3:AC10)</f>
        <v>0.44444444444444442</v>
      </c>
      <c r="X4" s="209">
        <f>SUM(Org_Rank_by_Attrib!AD3:AD10)</f>
        <v>0.44444444444444442</v>
      </c>
      <c r="Y4" s="230">
        <f>SUM(Org_Rank_by_Attrib!AE3:AE10)</f>
        <v>6.666666666666667</v>
      </c>
      <c r="Z4" s="226">
        <f>SUM(Org_Rank_by_Attrib!AF3:AF10)</f>
        <v>0</v>
      </c>
      <c r="AA4" s="207">
        <f>SUM(Org_Rank_by_Attrib!AG3:AG10)</f>
        <v>0</v>
      </c>
      <c r="AB4" s="207">
        <f>SUM(Org_Rank_by_Attrib!AH3:AH10)</f>
        <v>2.2222222222222223</v>
      </c>
      <c r="AC4" s="207">
        <f>SUM(Org_Rank_by_Attrib!AI3:AI10)</f>
        <v>18.817777777777774</v>
      </c>
      <c r="AD4" s="207">
        <f>SUM(Org_Rank_by_Attrib!AJ3:AJ10)</f>
        <v>0</v>
      </c>
      <c r="AE4" s="207">
        <f>SUM(Org_Rank_by_Attrib!AK3:AK10)</f>
        <v>12.380740740740741</v>
      </c>
      <c r="AF4" s="209">
        <f>SUM(Org_Rank_by_Attrib!AL3:AL10)</f>
        <v>0</v>
      </c>
      <c r="AG4" s="240">
        <v>100</v>
      </c>
    </row>
    <row r="5" spans="2:33" ht="20.100000000000001" customHeight="1">
      <c r="B5" s="222" t="s">
        <v>265</v>
      </c>
      <c r="C5" s="230">
        <f>SUM(Org_Rank_by_Attrib!F11:F23)</f>
        <v>0</v>
      </c>
      <c r="D5" s="207">
        <f>SUM(Org_Rank_by_Attrib!G11:G23)</f>
        <v>0</v>
      </c>
      <c r="E5" s="207">
        <f>SUM(Org_Rank_by_Attrib!H11:H23)</f>
        <v>0</v>
      </c>
      <c r="F5" s="207">
        <f>SUM(Org_Rank_by_Attrib!I11:I23)</f>
        <v>1.8043478260869565</v>
      </c>
      <c r="G5" s="209">
        <f>SUM(Org_Rank_by_Attrib!J11:J23)</f>
        <v>1.8043478260869565</v>
      </c>
      <c r="H5" s="226">
        <f>SUM(Org_Rank_by_Attrib!K11:K23)</f>
        <v>0</v>
      </c>
      <c r="I5" s="207">
        <f>SUM(Org_Rank_by_Attrib!L11:L23)</f>
        <v>0</v>
      </c>
      <c r="J5" s="207">
        <f>SUM(Org_Rank_by_Attrib!M11:M23)</f>
        <v>1.7391304347826086</v>
      </c>
      <c r="K5" s="207">
        <f>SUM(Org_Rank_by_Attrib!N11:N23)</f>
        <v>0</v>
      </c>
      <c r="L5" s="207">
        <f>SUM(Org_Rank_by_Attrib!O11:O23)</f>
        <v>2.7826086956521738</v>
      </c>
      <c r="M5" s="207">
        <f>SUM(Org_Rank_by_Attrib!P11:P23)</f>
        <v>0.26347826086956522</v>
      </c>
      <c r="N5" s="233">
        <f>SUM(Org_Rank_by_Attrib!Q11:Q23)</f>
        <v>0</v>
      </c>
      <c r="O5" s="230">
        <f>SUM(Org_Rank_by_Attrib!R11:R23)</f>
        <v>1.7391304347826086</v>
      </c>
      <c r="P5" s="207">
        <f>SUM(Org_Rank_by_Attrib!T11:T23)</f>
        <v>0.26347826086956522</v>
      </c>
      <c r="Q5" s="207">
        <f>SUM(Org_Rank_by_Attrib!U11:U23)</f>
        <v>15.981739130434782</v>
      </c>
      <c r="R5" s="207">
        <f>SUM(Org_Rank_by_Attrib!W11:W23)</f>
        <v>3.3043478260869561</v>
      </c>
      <c r="S5" s="207">
        <f>SUM(Org_Rank_by_Attrib!Y11:Y23)</f>
        <v>0</v>
      </c>
      <c r="T5" s="207">
        <f>SUM(Org_Rank_by_Attrib!Z11:Z23)</f>
        <v>1.7391304347826086</v>
      </c>
      <c r="U5" s="207">
        <f>SUM(Org_Rank_by_Attrib!AA11:AA23)</f>
        <v>27.478260869565219</v>
      </c>
      <c r="V5" s="207">
        <f>SUM(Org_Rank_by_Attrib!AB11:AB23)</f>
        <v>30</v>
      </c>
      <c r="W5" s="207">
        <f>SUM(Org_Rank_by_Attrib!AC11:AC23)</f>
        <v>29.130434782608692</v>
      </c>
      <c r="X5" s="209">
        <f>SUM(Org_Rank_by_Attrib!AD11:AD23)</f>
        <v>44.173913043478258</v>
      </c>
      <c r="Y5" s="230">
        <f>SUM(Org_Rank_by_Attrib!AE11:AE23)</f>
        <v>0</v>
      </c>
      <c r="Z5" s="226">
        <f>SUM(Org_Rank_by_Attrib!AF11:AF23)</f>
        <v>18.608695652173914</v>
      </c>
      <c r="AA5" s="207">
        <f>SUM(Org_Rank_by_Attrib!AG11:AG23)</f>
        <v>5.2173913043478262</v>
      </c>
      <c r="AB5" s="207">
        <f>SUM(Org_Rank_by_Attrib!AH11:AH23)</f>
        <v>0.26347826086956522</v>
      </c>
      <c r="AC5" s="207">
        <f>SUM(Org_Rank_by_Attrib!AI11:AI23)</f>
        <v>0.43913043478260871</v>
      </c>
      <c r="AD5" s="207">
        <f>SUM(Org_Rank_by_Attrib!AJ11:AJ23)</f>
        <v>0</v>
      </c>
      <c r="AE5" s="207">
        <f>SUM(Org_Rank_by_Attrib!AK11:AK23)</f>
        <v>6.9565217391304337</v>
      </c>
      <c r="AF5" s="209">
        <f>SUM(Org_Rank_by_Attrib!AL11:AL23)</f>
        <v>0</v>
      </c>
      <c r="AG5" s="240">
        <v>100</v>
      </c>
    </row>
    <row r="6" spans="2:33" ht="20.100000000000001" customHeight="1">
      <c r="B6" s="222" t="s">
        <v>268</v>
      </c>
      <c r="C6" s="230">
        <f>SUM(Org_Rank_by_Attrib!F24:F75)</f>
        <v>0.6</v>
      </c>
      <c r="D6" s="207">
        <f>SUM(Org_Rank_by_Attrib!G24:G75)</f>
        <v>0</v>
      </c>
      <c r="E6" s="207">
        <f>SUM(Org_Rank_by_Attrib!H24:H75)</f>
        <v>1.845</v>
      </c>
      <c r="F6" s="207">
        <f>SUM(Org_Rank_by_Attrib!I24:I75)</f>
        <v>24.159000000000002</v>
      </c>
      <c r="G6" s="209">
        <f>SUM(Org_Rank_by_Attrib!J24:J75)</f>
        <v>24.159000000000002</v>
      </c>
      <c r="H6" s="226">
        <f>SUM(Org_Rank_by_Attrib!K24:K75)</f>
        <v>2.2400000000000002</v>
      </c>
      <c r="I6" s="207">
        <f>SUM(Org_Rank_by_Attrib!L24:L75)</f>
        <v>0</v>
      </c>
      <c r="J6" s="207">
        <f>SUM(Org_Rank_by_Attrib!M24:M75)</f>
        <v>7.3236000000000008</v>
      </c>
      <c r="K6" s="207">
        <f>SUM(Org_Rank_by_Attrib!N24:N75)</f>
        <v>0</v>
      </c>
      <c r="L6" s="207">
        <f>SUM(Org_Rank_by_Attrib!O24:O75)</f>
        <v>0.96</v>
      </c>
      <c r="M6" s="207">
        <f>SUM(Org_Rank_by_Attrib!P24:P75)</f>
        <v>20.776199999999999</v>
      </c>
      <c r="N6" s="233">
        <f>SUM(Org_Rank_by_Attrib!Q24:Q75)</f>
        <v>5.2000000000000011</v>
      </c>
      <c r="O6" s="230">
        <f>SUM(Org_Rank_by_Attrib!R24:R75)</f>
        <v>13.027800000000003</v>
      </c>
      <c r="P6" s="207">
        <f>SUM(Org_Rank_by_Attrib!T24:T75)</f>
        <v>23.336200000000002</v>
      </c>
      <c r="Q6" s="207">
        <f>SUM(Org_Rank_by_Attrib!U24:U75)</f>
        <v>26.580000000000005</v>
      </c>
      <c r="R6" s="207">
        <f>SUM(Org_Rank_by_Attrib!W24:W75)</f>
        <v>13.055399999999999</v>
      </c>
      <c r="S6" s="207">
        <f>SUM(Org_Rank_by_Attrib!Y24:Y75)</f>
        <v>0.88190000000000002</v>
      </c>
      <c r="T6" s="207">
        <f>SUM(Org_Rank_by_Attrib!Z24:Z75)</f>
        <v>22.629200000000004</v>
      </c>
      <c r="U6" s="207">
        <f>SUM(Org_Rank_by_Attrib!AA24:AA75)</f>
        <v>25.462207999999997</v>
      </c>
      <c r="V6" s="207">
        <f>SUM(Org_Rank_by_Attrib!AB24:AB75)</f>
        <v>26.215999999999994</v>
      </c>
      <c r="W6" s="207">
        <f>SUM(Org_Rank_by_Attrib!AC24:AC75)</f>
        <v>29.087399999999995</v>
      </c>
      <c r="X6" s="209">
        <f>SUM(Org_Rank_by_Attrib!AD24:AD75)</f>
        <v>31.909007999999993</v>
      </c>
      <c r="Y6" s="230">
        <f>SUM(Org_Rank_by_Attrib!AE24:AE75)</f>
        <v>0.32</v>
      </c>
      <c r="Z6" s="226">
        <f>SUM(Org_Rank_by_Attrib!AF24:AF75)</f>
        <v>3.92</v>
      </c>
      <c r="AA6" s="207">
        <f>SUM(Org_Rank_by_Attrib!AG24:AG75)</f>
        <v>3.7415999999999996</v>
      </c>
      <c r="AB6" s="207">
        <f>SUM(Org_Rank_by_Attrib!AH24:AH75)</f>
        <v>22.276199999999999</v>
      </c>
      <c r="AC6" s="207">
        <f>SUM(Org_Rank_by_Attrib!AI24:AI75)</f>
        <v>2.8895999999999997</v>
      </c>
      <c r="AD6" s="207">
        <f>SUM(Org_Rank_by_Attrib!AJ24:AJ75)</f>
        <v>0</v>
      </c>
      <c r="AE6" s="207">
        <f>SUM(Org_Rank_by_Attrib!AK24:AK75)</f>
        <v>32.918399999999998</v>
      </c>
      <c r="AF6" s="209">
        <f>SUM(Org_Rank_by_Attrib!AL24:AL75)</f>
        <v>0</v>
      </c>
      <c r="AG6" s="240">
        <v>100</v>
      </c>
    </row>
    <row r="7" spans="2:33" ht="20.100000000000001" customHeight="1">
      <c r="B7" s="222" t="s">
        <v>279</v>
      </c>
      <c r="C7" s="230">
        <f>SUM(Org_Rank_by_Attrib!F76:F86)</f>
        <v>4.0909090909090908</v>
      </c>
      <c r="D7" s="207">
        <f>SUM(Org_Rank_by_Attrib!G76:G86)</f>
        <v>16.5</v>
      </c>
      <c r="E7" s="207">
        <f>SUM(Org_Rank_by_Attrib!H76:H86)</f>
        <v>0</v>
      </c>
      <c r="F7" s="207">
        <f>SUM(Org_Rank_by_Attrib!I76:I86)</f>
        <v>20.59090909090909</v>
      </c>
      <c r="G7" s="209">
        <f>SUM(Org_Rank_by_Attrib!J76:J86)</f>
        <v>20.59090909090909</v>
      </c>
      <c r="H7" s="226">
        <f>SUM(Org_Rank_by_Attrib!K76:K86)</f>
        <v>0</v>
      </c>
      <c r="I7" s="207">
        <f>SUM(Org_Rank_by_Attrib!L76:L86)</f>
        <v>0</v>
      </c>
      <c r="J7" s="207">
        <f>SUM(Org_Rank_by_Attrib!M76:M86)</f>
        <v>1.0227272727272727</v>
      </c>
      <c r="K7" s="207">
        <f>SUM(Org_Rank_by_Attrib!N76:N86)</f>
        <v>0</v>
      </c>
      <c r="L7" s="207">
        <f>SUM(Org_Rank_by_Attrib!O76:O86)</f>
        <v>0</v>
      </c>
      <c r="M7" s="207">
        <f>SUM(Org_Rank_by_Attrib!P76:P86)</f>
        <v>0</v>
      </c>
      <c r="N7" s="233">
        <f>SUM(Org_Rank_by_Attrib!Q76:Q86)</f>
        <v>0</v>
      </c>
      <c r="O7" s="230">
        <f>SUM(Org_Rank_by_Attrib!R76:R86)</f>
        <v>5.1136363636363633</v>
      </c>
      <c r="P7" s="207">
        <f>SUM(Org_Rank_by_Attrib!T76:T86)</f>
        <v>0</v>
      </c>
      <c r="Q7" s="207">
        <f>SUM(Org_Rank_by_Attrib!U76:U86)</f>
        <v>5.9090909090909092</v>
      </c>
      <c r="R7" s="207">
        <f>SUM(Org_Rank_by_Attrib!W76:W86)</f>
        <v>4.0909090909090908</v>
      </c>
      <c r="S7" s="207">
        <f>SUM(Org_Rank_by_Attrib!Y76:Y86)</f>
        <v>4.0909090909090908</v>
      </c>
      <c r="T7" s="207">
        <f>SUM(Org_Rank_by_Attrib!Z76:Z86)</f>
        <v>5.1136363636363633</v>
      </c>
      <c r="U7" s="207">
        <f>SUM(Org_Rank_by_Attrib!AA76:AA86)</f>
        <v>4.0909090909090908</v>
      </c>
      <c r="V7" s="207">
        <f>SUM(Org_Rank_by_Attrib!AB76:AB86)</f>
        <v>5.1136363636363633</v>
      </c>
      <c r="W7" s="207">
        <f>SUM(Org_Rank_by_Attrib!AC76:AC86)</f>
        <v>5.1136363636363633</v>
      </c>
      <c r="X7" s="209">
        <f>SUM(Org_Rank_by_Attrib!AD76:AD86)</f>
        <v>5.1136363636363633</v>
      </c>
      <c r="Y7" s="230">
        <f>SUM(Org_Rank_by_Attrib!AE76:AE86)</f>
        <v>0</v>
      </c>
      <c r="Z7" s="226">
        <f>SUM(Org_Rank_by_Attrib!AF76:AF86)</f>
        <v>0</v>
      </c>
      <c r="AA7" s="207">
        <f>SUM(Org_Rank_by_Attrib!AG76:AG86)</f>
        <v>0</v>
      </c>
      <c r="AB7" s="207">
        <f>SUM(Org_Rank_by_Attrib!AH76:AH86)</f>
        <v>4.0909090909090908</v>
      </c>
      <c r="AC7" s="207">
        <f>SUM(Org_Rank_by_Attrib!AI76:AI86)</f>
        <v>0</v>
      </c>
      <c r="AD7" s="207">
        <f>SUM(Org_Rank_by_Attrib!AJ76:AJ86)</f>
        <v>0</v>
      </c>
      <c r="AE7" s="207">
        <f>SUM(Org_Rank_by_Attrib!AK76:AK86)</f>
        <v>20.59090909090909</v>
      </c>
      <c r="AF7" s="209">
        <f>SUM(Org_Rank_by_Attrib!AL76:AL86)</f>
        <v>0</v>
      </c>
      <c r="AG7" s="240">
        <v>100</v>
      </c>
    </row>
    <row r="8" spans="2:33" ht="20.100000000000001" customHeight="1">
      <c r="B8" s="222" t="s">
        <v>269</v>
      </c>
      <c r="C8" s="230">
        <f>SUM(Org_Rank_by_Attrib!F87:F90)</f>
        <v>0</v>
      </c>
      <c r="D8" s="207">
        <f>SUM(Org_Rank_by_Attrib!G87:G90)</f>
        <v>0</v>
      </c>
      <c r="E8" s="207">
        <f>SUM(Org_Rank_by_Attrib!H87:H90)</f>
        <v>0</v>
      </c>
      <c r="F8" s="207">
        <f>SUM(Org_Rank_by_Attrib!I87:I90)</f>
        <v>5.8333333333333339</v>
      </c>
      <c r="G8" s="209">
        <f>SUM(Org_Rank_by_Attrib!J87:J90)</f>
        <v>5.8333333333333339</v>
      </c>
      <c r="H8" s="226">
        <f>SUM(Org_Rank_by_Attrib!K87:K90)</f>
        <v>0</v>
      </c>
      <c r="I8" s="207">
        <f>SUM(Org_Rank_by_Attrib!L87:L90)</f>
        <v>0</v>
      </c>
      <c r="J8" s="207">
        <f>SUM(Org_Rank_by_Attrib!M87:M90)</f>
        <v>0</v>
      </c>
      <c r="K8" s="207">
        <f>SUM(Org_Rank_by_Attrib!N87:N90)</f>
        <v>0</v>
      </c>
      <c r="L8" s="207">
        <f>SUM(Org_Rank_by_Attrib!O87:O90)</f>
        <v>0</v>
      </c>
      <c r="M8" s="207">
        <f>SUM(Org_Rank_by_Attrib!P87:P90)</f>
        <v>0</v>
      </c>
      <c r="N8" s="233">
        <f>SUM(Org_Rank_by_Attrib!Q87:Q90)</f>
        <v>8</v>
      </c>
      <c r="O8" s="230">
        <f>SUM(Org_Rank_by_Attrib!R87:R90)</f>
        <v>25.777777777777779</v>
      </c>
      <c r="P8" s="207">
        <f>SUM(Org_Rank_by_Attrib!T87:T90)</f>
        <v>0</v>
      </c>
      <c r="Q8" s="207">
        <f>SUM(Org_Rank_by_Attrib!U87:U90)</f>
        <v>11.666666666666668</v>
      </c>
      <c r="R8" s="207">
        <f>SUM(Org_Rank_by_Attrib!W87:W90)</f>
        <v>0</v>
      </c>
      <c r="S8" s="207">
        <f>SUM(Org_Rank_by_Attrib!Y87:Y90)</f>
        <v>0</v>
      </c>
      <c r="T8" s="207">
        <f>SUM(Org_Rank_by_Attrib!Z87:Z90)</f>
        <v>15.555555555555557</v>
      </c>
      <c r="U8" s="207">
        <f>SUM(Org_Rank_by_Attrib!AA87:AA90)</f>
        <v>15.555555555555557</v>
      </c>
      <c r="V8" s="207">
        <f>SUM(Org_Rank_by_Attrib!AB87:AB90)</f>
        <v>15.555555555555557</v>
      </c>
      <c r="W8" s="207">
        <f>SUM(Org_Rank_by_Attrib!AC87:AC90)</f>
        <v>16.228888888888889</v>
      </c>
      <c r="X8" s="209">
        <f>SUM(Org_Rank_by_Attrib!AD87:AD90)</f>
        <v>16.228888888888889</v>
      </c>
      <c r="Y8" s="230">
        <f>SUM(Org_Rank_by_Attrib!AE87:AE90)</f>
        <v>0</v>
      </c>
      <c r="Z8" s="226">
        <f>SUM(Org_Rank_by_Attrib!AF87:AF90)</f>
        <v>0</v>
      </c>
      <c r="AA8" s="207">
        <f>SUM(Org_Rank_by_Attrib!AG87:AG90)</f>
        <v>0</v>
      </c>
      <c r="AB8" s="207">
        <f>SUM(Org_Rank_by_Attrib!AH87:AH90)</f>
        <v>4.4444444444444446</v>
      </c>
      <c r="AC8" s="207">
        <f>SUM(Org_Rank_by_Attrib!AI87:AI90)</f>
        <v>0</v>
      </c>
      <c r="AD8" s="207">
        <f>SUM(Org_Rank_by_Attrib!AJ87:AJ90)</f>
        <v>0</v>
      </c>
      <c r="AE8" s="207">
        <f>SUM(Org_Rank_by_Attrib!AK87:AK90)</f>
        <v>5.8333333333333339</v>
      </c>
      <c r="AF8" s="209">
        <f>SUM(Org_Rank_by_Attrib!AL87:AL90)</f>
        <v>0</v>
      </c>
      <c r="AG8" s="240">
        <v>100</v>
      </c>
    </row>
    <row r="9" spans="2:33" ht="20.100000000000001" customHeight="1">
      <c r="B9" s="222" t="s">
        <v>280</v>
      </c>
      <c r="C9" s="230">
        <f>SUM(Org_Rank_by_Attrib!F91:F96)</f>
        <v>10.931018181818182</v>
      </c>
      <c r="D9" s="207">
        <f>SUM(Org_Rank_by_Attrib!G91:G96)</f>
        <v>9.2946545454545451</v>
      </c>
      <c r="E9" s="207">
        <f>SUM(Org_Rank_by_Attrib!H91:H96)</f>
        <v>0</v>
      </c>
      <c r="F9" s="207">
        <f>SUM(Org_Rank_by_Attrib!I91:I96)</f>
        <v>11.84010909090909</v>
      </c>
      <c r="G9" s="209">
        <f>SUM(Org_Rank_by_Attrib!J91:J96)</f>
        <v>11.84010909090909</v>
      </c>
      <c r="H9" s="226">
        <f>SUM(Org_Rank_by_Attrib!K91:K96)</f>
        <v>0</v>
      </c>
      <c r="I9" s="207">
        <f>SUM(Org_Rank_by_Attrib!L91:L96)</f>
        <v>0</v>
      </c>
      <c r="J9" s="207">
        <f>SUM(Org_Rank_by_Attrib!M91:M96)</f>
        <v>0</v>
      </c>
      <c r="K9" s="207">
        <f>SUM(Org_Rank_by_Attrib!N91:N96)</f>
        <v>0</v>
      </c>
      <c r="L9" s="207">
        <f>SUM(Org_Rank_by_Attrib!O91:O96)</f>
        <v>0</v>
      </c>
      <c r="M9" s="207">
        <f>SUM(Org_Rank_by_Attrib!P91:P96)</f>
        <v>0</v>
      </c>
      <c r="N9" s="233">
        <f>SUM(Org_Rank_by_Attrib!Q91:Q96)</f>
        <v>0</v>
      </c>
      <c r="O9" s="230">
        <f>SUM(Org_Rank_by_Attrib!R91:R96)</f>
        <v>10.931018181818182</v>
      </c>
      <c r="P9" s="207">
        <f>SUM(Org_Rank_by_Attrib!T91:T96)</f>
        <v>0</v>
      </c>
      <c r="Q9" s="207">
        <f>SUM(Org_Rank_by_Attrib!U91:U96)</f>
        <v>10.931018181818182</v>
      </c>
      <c r="R9" s="207">
        <f>SUM(Org_Rank_by_Attrib!W91:W96)</f>
        <v>10.931018181818182</v>
      </c>
      <c r="S9" s="207">
        <f>SUM(Org_Rank_by_Attrib!Y91:Y96)</f>
        <v>10.931018181818182</v>
      </c>
      <c r="T9" s="207">
        <f>SUM(Org_Rank_by_Attrib!Z91:Z96)</f>
        <v>21.840109090909088</v>
      </c>
      <c r="U9" s="207">
        <f>SUM(Org_Rank_by_Attrib!AA91:AA96)</f>
        <v>27.643672727272723</v>
      </c>
      <c r="V9" s="207">
        <f>SUM(Org_Rank_by_Attrib!AB91:AB96)</f>
        <v>27.643672727272723</v>
      </c>
      <c r="W9" s="207">
        <f>SUM(Org_Rank_by_Attrib!AC91:AC96)</f>
        <v>27.643672727272723</v>
      </c>
      <c r="X9" s="209">
        <f>SUM(Org_Rank_by_Attrib!AD91:AD96)</f>
        <v>27.643672727272723</v>
      </c>
      <c r="Y9" s="230">
        <f>SUM(Org_Rank_by_Attrib!AE91:AE96)</f>
        <v>0</v>
      </c>
      <c r="Z9" s="226">
        <f>SUM(Org_Rank_by_Attrib!AF91:AF96)</f>
        <v>18.18181818181818</v>
      </c>
      <c r="AA9" s="207">
        <f>SUM(Org_Rank_by_Attrib!AG91:AG96)</f>
        <v>0</v>
      </c>
      <c r="AB9" s="207">
        <f>SUM(Org_Rank_by_Attrib!AH91:AH96)</f>
        <v>12.7492</v>
      </c>
      <c r="AC9" s="207">
        <f>SUM(Org_Rank_by_Attrib!AI91:AI96)</f>
        <v>0</v>
      </c>
      <c r="AD9" s="207">
        <f>SUM(Org_Rank_by_Attrib!AJ91:AJ96)</f>
        <v>0</v>
      </c>
      <c r="AE9" s="207">
        <f>SUM(Org_Rank_by_Attrib!AK91:AK96)</f>
        <v>11.84010909090909</v>
      </c>
      <c r="AF9" s="209">
        <f>SUM(Org_Rank_by_Attrib!AL91:AL96)</f>
        <v>0</v>
      </c>
      <c r="AG9" s="240">
        <v>100</v>
      </c>
    </row>
    <row r="10" spans="2:33" ht="20.100000000000001" customHeight="1">
      <c r="B10" s="222" t="s">
        <v>281</v>
      </c>
      <c r="C10" s="230">
        <f>SUM(Org_Rank_by_Attrib!F97:F137)</f>
        <v>0.2315923566878981</v>
      </c>
      <c r="D10" s="207">
        <f>SUM(Org_Rank_by_Attrib!G97:G137)</f>
        <v>0</v>
      </c>
      <c r="E10" s="207">
        <f>SUM(Org_Rank_by_Attrib!H97:H137)</f>
        <v>0</v>
      </c>
      <c r="F10" s="207">
        <f>SUM(Org_Rank_by_Attrib!I97:I137)</f>
        <v>35.379108280254783</v>
      </c>
      <c r="G10" s="209">
        <f>SUM(Org_Rank_by_Attrib!J97:J137)</f>
        <v>35.379108280254783</v>
      </c>
      <c r="H10" s="226">
        <f>SUM(Org_Rank_by_Attrib!K97:K137)</f>
        <v>0</v>
      </c>
      <c r="I10" s="207">
        <f>SUM(Org_Rank_by_Attrib!L97:L137)</f>
        <v>34.114649681528661</v>
      </c>
      <c r="J10" s="207">
        <f>SUM(Org_Rank_by_Attrib!M97:M137)</f>
        <v>0</v>
      </c>
      <c r="K10" s="207">
        <f>SUM(Org_Rank_by_Attrib!N97:N137)</f>
        <v>0</v>
      </c>
      <c r="L10" s="207">
        <f>SUM(Org_Rank_by_Attrib!O97:O137)</f>
        <v>0</v>
      </c>
      <c r="M10" s="207">
        <f>SUM(Org_Rank_by_Attrib!P97:P137)</f>
        <v>0</v>
      </c>
      <c r="N10" s="233">
        <f>SUM(Org_Rank_by_Attrib!Q97:Q137)</f>
        <v>0</v>
      </c>
      <c r="O10" s="230">
        <f>SUM(Org_Rank_by_Attrib!R97:R137)</f>
        <v>0.2315923566878981</v>
      </c>
      <c r="P10" s="207">
        <f>SUM(Org_Rank_by_Attrib!T97:T137)</f>
        <v>0</v>
      </c>
      <c r="Q10" s="207">
        <f>SUM(Org_Rank_by_Attrib!U97:U137)</f>
        <v>0.63923566878980886</v>
      </c>
      <c r="R10" s="207">
        <f>SUM(Org_Rank_by_Attrib!W97:W137)</f>
        <v>0.2315923566878981</v>
      </c>
      <c r="S10" s="207">
        <f>SUM(Org_Rank_by_Attrib!Y97:Y137)</f>
        <v>0.2315923566878981</v>
      </c>
      <c r="T10" s="207">
        <f>SUM(Org_Rank_by_Attrib!Z97:Z137)</f>
        <v>0.69019108280254771</v>
      </c>
      <c r="U10" s="207">
        <f>SUM(Org_Rank_by_Attrib!AA97:AA137)</f>
        <v>5.071082802547771</v>
      </c>
      <c r="V10" s="207">
        <f>SUM(Org_Rank_by_Attrib!AB97:AB137)</f>
        <v>2.9577070063694268</v>
      </c>
      <c r="W10" s="207">
        <f>SUM(Org_Rank_by_Attrib!AC97:AC137)</f>
        <v>38.840764331210188</v>
      </c>
      <c r="X10" s="209">
        <f>SUM(Org_Rank_by_Attrib!AD97:AD137)</f>
        <v>40.471337579617838</v>
      </c>
      <c r="Y10" s="230">
        <f>SUM(Org_Rank_by_Attrib!AE97:AE137)</f>
        <v>0</v>
      </c>
      <c r="Z10" s="226">
        <f>SUM(Org_Rank_by_Attrib!AF97:AF137)</f>
        <v>1.426751592356688</v>
      </c>
      <c r="AA10" s="207">
        <f>SUM(Org_Rank_by_Attrib!AG97:AG137)</f>
        <v>2.1146496815286628</v>
      </c>
      <c r="AB10" s="207">
        <f>SUM(Org_Rank_by_Attrib!AH97:AH137)</f>
        <v>36.969171974522297</v>
      </c>
      <c r="AC10" s="207">
        <f>SUM(Org_Rank_by_Attrib!AI97:AI137)</f>
        <v>4.127388535031848</v>
      </c>
      <c r="AD10" s="207">
        <f>SUM(Org_Rank_by_Attrib!AJ97:AJ137)</f>
        <v>44.611464968152859</v>
      </c>
      <c r="AE10" s="207">
        <f>SUM(Org_Rank_by_Attrib!AK97:AK137)</f>
        <v>37.339872611464969</v>
      </c>
      <c r="AF10" s="209">
        <f>SUM(Org_Rank_by_Attrib!AL97:AL137)</f>
        <v>0</v>
      </c>
      <c r="AG10" s="240">
        <v>100</v>
      </c>
    </row>
    <row r="11" spans="2:33" ht="20.100000000000001" customHeight="1">
      <c r="B11" s="222" t="s">
        <v>267</v>
      </c>
      <c r="C11" s="230">
        <f>SUM(Org_Rank_by_Attrib!F138:F145)</f>
        <v>0</v>
      </c>
      <c r="D11" s="207">
        <f>SUM(Org_Rank_by_Attrib!G138:G145)</f>
        <v>0</v>
      </c>
      <c r="E11" s="207">
        <f>SUM(Org_Rank_by_Attrib!H138:H145)</f>
        <v>0</v>
      </c>
      <c r="F11" s="207">
        <f>SUM(Org_Rank_by_Attrib!I138:I145)</f>
        <v>14.631578947368419</v>
      </c>
      <c r="G11" s="209">
        <f>SUM(Org_Rank_by_Attrib!J138:J145)</f>
        <v>14.631578947368419</v>
      </c>
      <c r="H11" s="226">
        <f>SUM(Org_Rank_by_Attrib!K138:K145)</f>
        <v>0</v>
      </c>
      <c r="I11" s="207">
        <f>SUM(Org_Rank_by_Attrib!L138:L145)</f>
        <v>0</v>
      </c>
      <c r="J11" s="207">
        <f>SUM(Org_Rank_by_Attrib!M138:M145)</f>
        <v>0</v>
      </c>
      <c r="K11" s="207">
        <f>SUM(Org_Rank_by_Attrib!N138:N145)</f>
        <v>0</v>
      </c>
      <c r="L11" s="207">
        <f>SUM(Org_Rank_by_Attrib!O138:O145)</f>
        <v>0</v>
      </c>
      <c r="M11" s="207">
        <f>SUM(Org_Rank_by_Attrib!P138:P145)</f>
        <v>14.631578947368419</v>
      </c>
      <c r="N11" s="233">
        <f>SUM(Org_Rank_by_Attrib!Q138:Q145)</f>
        <v>0</v>
      </c>
      <c r="O11" s="230">
        <f>SUM(Org_Rank_by_Attrib!R138:R145)</f>
        <v>0</v>
      </c>
      <c r="P11" s="207">
        <f>SUM(Org_Rank_by_Attrib!T138:T145)</f>
        <v>14.631578947368419</v>
      </c>
      <c r="Q11" s="207">
        <f>SUM(Org_Rank_by_Attrib!U138:U145)</f>
        <v>7.5</v>
      </c>
      <c r="R11" s="207">
        <f>SUM(Org_Rank_by_Attrib!W138:W145)</f>
        <v>4.8421052631578947</v>
      </c>
      <c r="S11" s="207">
        <f>SUM(Org_Rank_by_Attrib!Y138:Y145)</f>
        <v>0</v>
      </c>
      <c r="T11" s="207">
        <f>SUM(Org_Rank_by_Attrib!Z138:Z145)</f>
        <v>14.631578947368419</v>
      </c>
      <c r="U11" s="207">
        <f>SUM(Org_Rank_by_Attrib!AA138:AA145)</f>
        <v>5.8947368421052628</v>
      </c>
      <c r="V11" s="207">
        <f>SUM(Org_Rank_by_Attrib!AB138:AB145)</f>
        <v>2.1052631578947367</v>
      </c>
      <c r="W11" s="207">
        <f>SUM(Org_Rank_by_Attrib!AC138:AC145)</f>
        <v>2.1052631578947367</v>
      </c>
      <c r="X11" s="209">
        <f>SUM(Org_Rank_by_Attrib!AD138:AD145)</f>
        <v>5.8947368421052628</v>
      </c>
      <c r="Y11" s="230">
        <f>SUM(Org_Rank_by_Attrib!AE138:AE145)</f>
        <v>0</v>
      </c>
      <c r="Z11" s="226">
        <f>SUM(Org_Rank_by_Attrib!AF138:AF145)</f>
        <v>0.53157894736842104</v>
      </c>
      <c r="AA11" s="207">
        <f>SUM(Org_Rank_by_Attrib!AG138:AG145)</f>
        <v>2.1052631578947367</v>
      </c>
      <c r="AB11" s="207">
        <f>SUM(Org_Rank_by_Attrib!AH138:AH145)</f>
        <v>14.631578947368419</v>
      </c>
      <c r="AC11" s="207">
        <f>SUM(Org_Rank_by_Attrib!AI138:AI145)</f>
        <v>2.1052631578947367</v>
      </c>
      <c r="AD11" s="207">
        <f>SUM(Org_Rank_by_Attrib!AJ138:AJ145)</f>
        <v>0</v>
      </c>
      <c r="AE11" s="207">
        <f>SUM(Org_Rank_by_Attrib!AK138:AK145)</f>
        <v>17.789473684210524</v>
      </c>
      <c r="AF11" s="209">
        <f>SUM(Org_Rank_by_Attrib!AL138:AL145)</f>
        <v>0</v>
      </c>
      <c r="AG11" s="240">
        <v>100</v>
      </c>
    </row>
    <row r="12" spans="2:33" ht="20.100000000000001" customHeight="1">
      <c r="B12" s="222" t="s">
        <v>283</v>
      </c>
      <c r="C12" s="230">
        <f>SUM(Org_Rank_by_Attrib!F146:F148)</f>
        <v>41</v>
      </c>
      <c r="D12" s="207">
        <f>SUM(Org_Rank_by_Attrib!G146:G148)</f>
        <v>41</v>
      </c>
      <c r="E12" s="207">
        <f>SUM(Org_Rank_by_Attrib!H146:H148)</f>
        <v>0</v>
      </c>
      <c r="F12" s="207">
        <f>SUM(Org_Rank_by_Attrib!I146:I148)</f>
        <v>41</v>
      </c>
      <c r="G12" s="209">
        <f>SUM(Org_Rank_by_Attrib!J146:J148)</f>
        <v>41</v>
      </c>
      <c r="H12" s="226">
        <f>SUM(Org_Rank_by_Attrib!K146:K148)</f>
        <v>0</v>
      </c>
      <c r="I12" s="207">
        <f>SUM(Org_Rank_by_Attrib!L146:L148)</f>
        <v>0</v>
      </c>
      <c r="J12" s="207">
        <f>SUM(Org_Rank_by_Attrib!M146:M148)</f>
        <v>0</v>
      </c>
      <c r="K12" s="207">
        <f>SUM(Org_Rank_by_Attrib!N146:N148)</f>
        <v>0</v>
      </c>
      <c r="L12" s="207">
        <f>SUM(Org_Rank_by_Attrib!O146:O148)</f>
        <v>0</v>
      </c>
      <c r="M12" s="207">
        <f>SUM(Org_Rank_by_Attrib!P146:P148)</f>
        <v>0</v>
      </c>
      <c r="N12" s="233">
        <f>SUM(Org_Rank_by_Attrib!Q146:Q148)</f>
        <v>0</v>
      </c>
      <c r="O12" s="230">
        <f>SUM(Org_Rank_by_Attrib!R146:R148)</f>
        <v>41</v>
      </c>
      <c r="P12" s="207">
        <f>SUM(Org_Rank_by_Attrib!T146:T148)</f>
        <v>0</v>
      </c>
      <c r="Q12" s="207">
        <f>SUM(Org_Rank_by_Attrib!U146:U148)</f>
        <v>41</v>
      </c>
      <c r="R12" s="207">
        <f>SUM(Org_Rank_by_Attrib!W146:W148)</f>
        <v>41</v>
      </c>
      <c r="S12" s="207">
        <f>SUM(Org_Rank_by_Attrib!Y146:Y148)</f>
        <v>41</v>
      </c>
      <c r="T12" s="207">
        <f>SUM(Org_Rank_by_Attrib!Z146:Z148)</f>
        <v>41</v>
      </c>
      <c r="U12" s="207">
        <f>SUM(Org_Rank_by_Attrib!AA146:AA148)</f>
        <v>41</v>
      </c>
      <c r="V12" s="207">
        <f>SUM(Org_Rank_by_Attrib!AB146:AB148)</f>
        <v>41</v>
      </c>
      <c r="W12" s="207">
        <f>SUM(Org_Rank_by_Attrib!AC146:AC148)</f>
        <v>41</v>
      </c>
      <c r="X12" s="209">
        <f>SUM(Org_Rank_by_Attrib!AD146:AD148)</f>
        <v>41</v>
      </c>
      <c r="Y12" s="230">
        <f>SUM(Org_Rank_by_Attrib!AE146:AE148)</f>
        <v>0</v>
      </c>
      <c r="Z12" s="226">
        <f>SUM(Org_Rank_by_Attrib!AF146:AF148)</f>
        <v>0</v>
      </c>
      <c r="AA12" s="207">
        <f>SUM(Org_Rank_by_Attrib!AG146:AG148)</f>
        <v>0</v>
      </c>
      <c r="AB12" s="207">
        <f>SUM(Org_Rank_by_Attrib!AH146:AH148)</f>
        <v>41</v>
      </c>
      <c r="AC12" s="207">
        <f>SUM(Org_Rank_by_Attrib!AI146:AI148)</f>
        <v>0</v>
      </c>
      <c r="AD12" s="207">
        <f>SUM(Org_Rank_by_Attrib!AJ146:AJ148)</f>
        <v>0</v>
      </c>
      <c r="AE12" s="207">
        <f>SUM(Org_Rank_by_Attrib!AK146:AK148)</f>
        <v>41</v>
      </c>
      <c r="AF12" s="209">
        <f>SUM(Org_Rank_by_Attrib!AL146:AL148)</f>
        <v>0</v>
      </c>
      <c r="AG12" s="240">
        <v>100</v>
      </c>
    </row>
    <row r="13" spans="2:33" ht="20.100000000000001" customHeight="1">
      <c r="B13" s="222" t="s">
        <v>271</v>
      </c>
      <c r="C13" s="230">
        <f>SUM(Org_Rank_by_Attrib!F149:F150)</f>
        <v>18</v>
      </c>
      <c r="D13" s="207">
        <f>SUM(Org_Rank_by_Attrib!G149:G150)</f>
        <v>0</v>
      </c>
      <c r="E13" s="207">
        <f>SUM(Org_Rank_by_Attrib!H149:H150)</f>
        <v>0</v>
      </c>
      <c r="F13" s="207">
        <f>SUM(Org_Rank_by_Attrib!I149:I150)</f>
        <v>18</v>
      </c>
      <c r="G13" s="209">
        <f>SUM(Org_Rank_by_Attrib!J149:J150)</f>
        <v>18</v>
      </c>
      <c r="H13" s="226">
        <f>SUM(Org_Rank_by_Attrib!K149:K150)</f>
        <v>0</v>
      </c>
      <c r="I13" s="207">
        <f>SUM(Org_Rank_by_Attrib!L149:L150)</f>
        <v>0</v>
      </c>
      <c r="J13" s="207">
        <f>SUM(Org_Rank_by_Attrib!M149:M150)</f>
        <v>0</v>
      </c>
      <c r="K13" s="207">
        <f>SUM(Org_Rank_by_Attrib!N149:N150)</f>
        <v>0</v>
      </c>
      <c r="L13" s="207">
        <f>SUM(Org_Rank_by_Attrib!O149:O150)</f>
        <v>0</v>
      </c>
      <c r="M13" s="207">
        <f>SUM(Org_Rank_by_Attrib!P149:P150)</f>
        <v>0</v>
      </c>
      <c r="N13" s="233">
        <f>SUM(Org_Rank_by_Attrib!Q149:Q150)</f>
        <v>0</v>
      </c>
      <c r="O13" s="230">
        <f>SUM(Org_Rank_by_Attrib!R149:R150)</f>
        <v>18</v>
      </c>
      <c r="P13" s="207">
        <f>SUM(Org_Rank_by_Attrib!T149:T150)</f>
        <v>0</v>
      </c>
      <c r="Q13" s="207">
        <f>SUM(Org_Rank_by_Attrib!U149:U150)</f>
        <v>18</v>
      </c>
      <c r="R13" s="207">
        <f>SUM(Org_Rank_by_Attrib!W149:W150)</f>
        <v>18</v>
      </c>
      <c r="S13" s="207">
        <f>SUM(Org_Rank_by_Attrib!Y149:Y150)</f>
        <v>18</v>
      </c>
      <c r="T13" s="207">
        <f>SUM(Org_Rank_by_Attrib!Z149:Z150)</f>
        <v>18</v>
      </c>
      <c r="U13" s="207">
        <f>SUM(Org_Rank_by_Attrib!AA149:AA150)</f>
        <v>18</v>
      </c>
      <c r="V13" s="207">
        <f>SUM(Org_Rank_by_Attrib!AB149:AB150)</f>
        <v>18</v>
      </c>
      <c r="W13" s="207">
        <f>SUM(Org_Rank_by_Attrib!AC149:AC150)</f>
        <v>18</v>
      </c>
      <c r="X13" s="209">
        <f>SUM(Org_Rank_by_Attrib!AD149:AD150)</f>
        <v>18</v>
      </c>
      <c r="Y13" s="230">
        <f>SUM(Org_Rank_by_Attrib!AE149:AE150)</f>
        <v>0</v>
      </c>
      <c r="Z13" s="226">
        <f>SUM(Org_Rank_by_Attrib!AF149:AF150)</f>
        <v>0</v>
      </c>
      <c r="AA13" s="207">
        <f>SUM(Org_Rank_by_Attrib!AG149:AG150)</f>
        <v>0</v>
      </c>
      <c r="AB13" s="207">
        <f>SUM(Org_Rank_by_Attrib!AH149:AH150)</f>
        <v>18</v>
      </c>
      <c r="AC13" s="207">
        <f>SUM(Org_Rank_by_Attrib!AI149:AI150)</f>
        <v>0</v>
      </c>
      <c r="AD13" s="207">
        <f>SUM(Org_Rank_by_Attrib!AJ149:AJ150)</f>
        <v>0</v>
      </c>
      <c r="AE13" s="207">
        <f>SUM(Org_Rank_by_Attrib!AK149:AK150)</f>
        <v>36</v>
      </c>
      <c r="AF13" s="209">
        <f>SUM(Org_Rank_by_Attrib!AL149:AL150)</f>
        <v>0</v>
      </c>
      <c r="AG13" s="240">
        <v>100</v>
      </c>
    </row>
    <row r="14" spans="2:33" ht="20.100000000000001" customHeight="1">
      <c r="B14" s="222" t="s">
        <v>266</v>
      </c>
      <c r="C14" s="230">
        <f>SUM(Org_Rank_by_Attrib!F151:F152)</f>
        <v>17</v>
      </c>
      <c r="D14" s="207">
        <f>SUM(Org_Rank_by_Attrib!G151:G152)</f>
        <v>0</v>
      </c>
      <c r="E14" s="207">
        <f>SUM(Org_Rank_by_Attrib!H151:H152)</f>
        <v>0</v>
      </c>
      <c r="F14" s="207">
        <f>SUM(Org_Rank_by_Attrib!I151:I152)</f>
        <v>17</v>
      </c>
      <c r="G14" s="209">
        <f>SUM(Org_Rank_by_Attrib!J151:J152)</f>
        <v>17</v>
      </c>
      <c r="H14" s="226">
        <f>SUM(Org_Rank_by_Attrib!K151:K152)</f>
        <v>0</v>
      </c>
      <c r="I14" s="207">
        <f>SUM(Org_Rank_by_Attrib!L151:L152)</f>
        <v>0</v>
      </c>
      <c r="J14" s="207">
        <f>SUM(Org_Rank_by_Attrib!M151:M152)</f>
        <v>0</v>
      </c>
      <c r="K14" s="207">
        <f>SUM(Org_Rank_by_Attrib!N151:N152)</f>
        <v>0</v>
      </c>
      <c r="L14" s="207">
        <f>SUM(Org_Rank_by_Attrib!O151:O152)</f>
        <v>0</v>
      </c>
      <c r="M14" s="207">
        <f>SUM(Org_Rank_by_Attrib!P151:P152)</f>
        <v>0</v>
      </c>
      <c r="N14" s="233">
        <f>SUM(Org_Rank_by_Attrib!Q151:Q152)</f>
        <v>0</v>
      </c>
      <c r="O14" s="230">
        <f>SUM(Org_Rank_by_Attrib!R151:R152)</f>
        <v>17</v>
      </c>
      <c r="P14" s="207">
        <f>SUM(Org_Rank_by_Attrib!T151:T152)</f>
        <v>0</v>
      </c>
      <c r="Q14" s="207">
        <f>SUM(Org_Rank_by_Attrib!U151:U152)</f>
        <v>41</v>
      </c>
      <c r="R14" s="207">
        <f>SUM(Org_Rank_by_Attrib!W151:W152)</f>
        <v>17</v>
      </c>
      <c r="S14" s="207">
        <f>SUM(Org_Rank_by_Attrib!Y151:Y152)</f>
        <v>17</v>
      </c>
      <c r="T14" s="207">
        <f>SUM(Org_Rank_by_Attrib!Z151:Z152)</f>
        <v>41</v>
      </c>
      <c r="U14" s="207">
        <f>SUM(Org_Rank_by_Attrib!AA151:AA152)</f>
        <v>21</v>
      </c>
      <c r="V14" s="207">
        <f>SUM(Org_Rank_by_Attrib!AB151:AB152)</f>
        <v>17</v>
      </c>
      <c r="W14" s="207">
        <f>SUM(Org_Rank_by_Attrib!AC151:AC152)</f>
        <v>17</v>
      </c>
      <c r="X14" s="209">
        <f>SUM(Org_Rank_by_Attrib!AD151:AD152)</f>
        <v>21</v>
      </c>
      <c r="Y14" s="230">
        <f>SUM(Org_Rank_by_Attrib!AE151:AE152)</f>
        <v>0</v>
      </c>
      <c r="Z14" s="226">
        <f>SUM(Org_Rank_by_Attrib!AF151:AF152)</f>
        <v>0</v>
      </c>
      <c r="AA14" s="207">
        <f>SUM(Org_Rank_by_Attrib!AG151:AG152)</f>
        <v>0</v>
      </c>
      <c r="AB14" s="207">
        <f>SUM(Org_Rank_by_Attrib!AH151:AH152)</f>
        <v>0</v>
      </c>
      <c r="AC14" s="207">
        <f>SUM(Org_Rank_by_Attrib!AI151:AI152)</f>
        <v>18</v>
      </c>
      <c r="AD14" s="207">
        <f>SUM(Org_Rank_by_Attrib!AJ151:AJ152)</f>
        <v>0</v>
      </c>
      <c r="AE14" s="207">
        <f>SUM(Org_Rank_by_Attrib!AK151:AK152)</f>
        <v>17</v>
      </c>
      <c r="AF14" s="209">
        <f>SUM(Org_Rank_by_Attrib!AL151:AL152)</f>
        <v>0</v>
      </c>
      <c r="AG14" s="240">
        <v>100</v>
      </c>
    </row>
    <row r="15" spans="2:33" ht="20.100000000000001" customHeight="1">
      <c r="B15" s="222" t="s">
        <v>433</v>
      </c>
      <c r="C15" s="230">
        <f>SUM(Org_Rank_by_Attrib!F153:F156)</f>
        <v>40</v>
      </c>
      <c r="D15" s="207">
        <f>SUM(Org_Rank_by_Attrib!G153:G156)</f>
        <v>32</v>
      </c>
      <c r="E15" s="207">
        <f>SUM(Org_Rank_by_Attrib!H153:H156)</f>
        <v>0</v>
      </c>
      <c r="F15" s="207">
        <f>SUM(Org_Rank_by_Attrib!I153:I156)</f>
        <v>44</v>
      </c>
      <c r="G15" s="209">
        <f>SUM(Org_Rank_by_Attrib!J153:J156)</f>
        <v>44</v>
      </c>
      <c r="H15" s="226">
        <f>SUM(Org_Rank_by_Attrib!K153:K156)</f>
        <v>0</v>
      </c>
      <c r="I15" s="207">
        <f>SUM(Org_Rank_by_Attrib!L153:L156)</f>
        <v>0</v>
      </c>
      <c r="J15" s="207">
        <f>SUM(Org_Rank_by_Attrib!M153:M156)</f>
        <v>0</v>
      </c>
      <c r="K15" s="207">
        <f>SUM(Org_Rank_by_Attrib!N153:N156)</f>
        <v>0</v>
      </c>
      <c r="L15" s="207">
        <f>SUM(Org_Rank_by_Attrib!O153:O156)</f>
        <v>0</v>
      </c>
      <c r="M15" s="207">
        <f>SUM(Org_Rank_by_Attrib!P153:P156)</f>
        <v>0</v>
      </c>
      <c r="N15" s="233">
        <f>SUM(Org_Rank_by_Attrib!Q153:Q156)</f>
        <v>0</v>
      </c>
      <c r="O15" s="230">
        <f>SUM(Org_Rank_by_Attrib!R153:R156)</f>
        <v>40</v>
      </c>
      <c r="P15" s="207">
        <f>SUM(Org_Rank_by_Attrib!T153:T156)</f>
        <v>0</v>
      </c>
      <c r="Q15" s="207">
        <f>SUM(Org_Rank_by_Attrib!U153:U156)</f>
        <v>52</v>
      </c>
      <c r="R15" s="207">
        <f>SUM(Org_Rank_by_Attrib!W153:W156)</f>
        <v>40</v>
      </c>
      <c r="S15" s="207">
        <f>SUM(Org_Rank_by_Attrib!Y153:Y156)</f>
        <v>40</v>
      </c>
      <c r="T15" s="207">
        <f>SUM(Org_Rank_by_Attrib!Z153:Z156)</f>
        <v>40</v>
      </c>
      <c r="U15" s="207">
        <f>SUM(Org_Rank_by_Attrib!AA153:AA156)</f>
        <v>40</v>
      </c>
      <c r="V15" s="207">
        <f>SUM(Org_Rank_by_Attrib!AB153:AB156)</f>
        <v>40</v>
      </c>
      <c r="W15" s="207">
        <f>SUM(Org_Rank_by_Attrib!AC153:AC156)</f>
        <v>40</v>
      </c>
      <c r="X15" s="209">
        <f>SUM(Org_Rank_by_Attrib!AD153:AD156)</f>
        <v>40</v>
      </c>
      <c r="Y15" s="230">
        <f>SUM(Org_Rank_by_Attrib!AE153:AE156)</f>
        <v>0</v>
      </c>
      <c r="Z15" s="226">
        <f>SUM(Org_Rank_by_Attrib!AF153:AF156)</f>
        <v>0</v>
      </c>
      <c r="AA15" s="207">
        <f>SUM(Org_Rank_by_Attrib!AG153:AG156)</f>
        <v>0</v>
      </c>
      <c r="AB15" s="207">
        <f>SUM(Org_Rank_by_Attrib!AH153:AH156)</f>
        <v>20</v>
      </c>
      <c r="AC15" s="207">
        <f>SUM(Org_Rank_by_Attrib!AI153:AI156)</f>
        <v>0</v>
      </c>
      <c r="AD15" s="207">
        <f>SUM(Org_Rank_by_Attrib!AJ153:AJ156)</f>
        <v>0</v>
      </c>
      <c r="AE15" s="207">
        <f>SUM(Org_Rank_by_Attrib!AK153:AK156)</f>
        <v>44</v>
      </c>
      <c r="AF15" s="209">
        <f>SUM(Org_Rank_by_Attrib!AL153:AL156)</f>
        <v>0</v>
      </c>
      <c r="AG15" s="240">
        <v>100</v>
      </c>
    </row>
    <row r="16" spans="2:33" ht="20.100000000000001" customHeight="1">
      <c r="B16" s="222" t="s">
        <v>638</v>
      </c>
      <c r="C16" s="230">
        <f>SUM(Org_Rank_by_Attrib!F157:F174)</f>
        <v>0</v>
      </c>
      <c r="D16" s="207">
        <f>SUM(Org_Rank_by_Attrib!G157:G174)</f>
        <v>0</v>
      </c>
      <c r="E16" s="207">
        <f>SUM(Org_Rank_by_Attrib!H157:H174)</f>
        <v>0</v>
      </c>
      <c r="F16" s="207">
        <f>SUM(Org_Rank_by_Attrib!I157:I174)</f>
        <v>0</v>
      </c>
      <c r="G16" s="209">
        <f>SUM(Org_Rank_by_Attrib!J157:J174)</f>
        <v>0</v>
      </c>
      <c r="H16" s="226">
        <f>SUM(Org_Rank_by_Attrib!K157:K174)</f>
        <v>0</v>
      </c>
      <c r="I16" s="207">
        <f>SUM(Org_Rank_by_Attrib!L157:L174)</f>
        <v>0</v>
      </c>
      <c r="J16" s="207">
        <f>SUM(Org_Rank_by_Attrib!M157:M174)</f>
        <v>0</v>
      </c>
      <c r="K16" s="207">
        <f>SUM(Org_Rank_by_Attrib!N157:N174)</f>
        <v>0</v>
      </c>
      <c r="L16" s="207">
        <f>SUM(Org_Rank_by_Attrib!O157:O174)</f>
        <v>4.507042253521127</v>
      </c>
      <c r="M16" s="207">
        <f>SUM(Org_Rank_by_Attrib!P157:P174)</f>
        <v>0</v>
      </c>
      <c r="N16" s="233">
        <f>SUM(Org_Rank_by_Attrib!Q157:Q174)</f>
        <v>0</v>
      </c>
      <c r="O16" s="230">
        <f>SUM(Org_Rank_by_Attrib!R157:R174)</f>
        <v>0</v>
      </c>
      <c r="P16" s="207">
        <f>SUM(Org_Rank_by_Attrib!T157:T174)</f>
        <v>0</v>
      </c>
      <c r="Q16" s="207">
        <f>SUM(Org_Rank_by_Attrib!U157:U174)</f>
        <v>0</v>
      </c>
      <c r="R16" s="207">
        <f>SUM(Org_Rank_by_Attrib!W157:W174)</f>
        <v>1.3661971830985915</v>
      </c>
      <c r="S16" s="207">
        <f>SUM(Org_Rank_by_Attrib!Y157:Y174)</f>
        <v>0</v>
      </c>
      <c r="T16" s="207">
        <f>SUM(Org_Rank_by_Attrib!Z157:Z174)</f>
        <v>0</v>
      </c>
      <c r="U16" s="207">
        <f>SUM(Org_Rank_by_Attrib!AA157:AA174)</f>
        <v>0.27267605633802822</v>
      </c>
      <c r="V16" s="207">
        <f>SUM(Org_Rank_by_Attrib!AB157:AB174)</f>
        <v>0</v>
      </c>
      <c r="W16" s="207">
        <f>SUM(Org_Rank_by_Attrib!AC157:AC174)</f>
        <v>2.028169014084507</v>
      </c>
      <c r="X16" s="209">
        <f>SUM(Org_Rank_by_Attrib!AD157:AD174)</f>
        <v>2.028169014084507</v>
      </c>
      <c r="Y16" s="230">
        <f>SUM(Org_Rank_by_Attrib!AE157:AE174)</f>
        <v>0</v>
      </c>
      <c r="Z16" s="226">
        <f>SUM(Org_Rank_by_Attrib!AF157:AF174)</f>
        <v>0</v>
      </c>
      <c r="AA16" s="207">
        <f>SUM(Org_Rank_by_Attrib!AG157:AG174)</f>
        <v>0</v>
      </c>
      <c r="AB16" s="207">
        <f>SUM(Org_Rank_by_Attrib!AH157:AH174)</f>
        <v>17.75492957746479</v>
      </c>
      <c r="AC16" s="207">
        <f>SUM(Org_Rank_by_Attrib!AI157:AI174)</f>
        <v>0</v>
      </c>
      <c r="AD16" s="207">
        <f>SUM(Org_Rank_by_Attrib!AJ157:AJ174)</f>
        <v>0</v>
      </c>
      <c r="AE16" s="207">
        <f>SUM(Org_Rank_by_Attrib!AK157:AK174)</f>
        <v>2.028169014084507</v>
      </c>
      <c r="AF16" s="209">
        <f>SUM(Org_Rank_by_Attrib!AL157:AL174)</f>
        <v>0</v>
      </c>
      <c r="AG16" s="240">
        <v>100</v>
      </c>
    </row>
    <row r="17" spans="2:33" ht="20.100000000000001" customHeight="1">
      <c r="B17" s="222" t="s">
        <v>1106</v>
      </c>
      <c r="C17" s="230">
        <f>SUM(Org_Rank_by_Attrib!F175:F177)</f>
        <v>0</v>
      </c>
      <c r="D17" s="207">
        <f>SUM(Org_Rank_by_Attrib!G175:G177)</f>
        <v>0</v>
      </c>
      <c r="E17" s="207">
        <f>SUM(Org_Rank_by_Attrib!H175:H177)</f>
        <v>0</v>
      </c>
      <c r="F17" s="207">
        <f>SUM(Org_Rank_by_Attrib!I175:I177)</f>
        <v>1.4690909090909092</v>
      </c>
      <c r="G17" s="209">
        <f>SUM(Org_Rank_by_Attrib!J175:J177)</f>
        <v>1.4690909090909092</v>
      </c>
      <c r="H17" s="226">
        <f>SUM(Org_Rank_by_Attrib!K175:K177)</f>
        <v>0</v>
      </c>
      <c r="I17" s="207">
        <f>SUM(Org_Rank_by_Attrib!L175:L177)</f>
        <v>0</v>
      </c>
      <c r="J17" s="207">
        <f>SUM(Org_Rank_by_Attrib!M175:M177)</f>
        <v>0</v>
      </c>
      <c r="K17" s="207">
        <f>SUM(Org_Rank_by_Attrib!N175:N177)</f>
        <v>0</v>
      </c>
      <c r="L17" s="207">
        <f>SUM(Org_Rank_by_Attrib!O175:O177)</f>
        <v>0</v>
      </c>
      <c r="M17" s="207">
        <f>SUM(Org_Rank_by_Attrib!P175:P177)</f>
        <v>0</v>
      </c>
      <c r="N17" s="233">
        <f>SUM(Org_Rank_by_Attrib!Q175:Q177)</f>
        <v>0</v>
      </c>
      <c r="O17" s="230">
        <f>SUM(Org_Rank_by_Attrib!R175:R177)</f>
        <v>0</v>
      </c>
      <c r="P17" s="207">
        <f>SUM(Org_Rank_by_Attrib!T175:T177)</f>
        <v>0</v>
      </c>
      <c r="Q17" s="207">
        <f>SUM(Org_Rank_by_Attrib!U175:U177)</f>
        <v>0</v>
      </c>
      <c r="R17" s="207">
        <f>SUM(Org_Rank_by_Attrib!W175:W177)</f>
        <v>1.6363636363636362</v>
      </c>
      <c r="S17" s="207">
        <f>SUM(Org_Rank_by_Attrib!Y175:Y177)</f>
        <v>0</v>
      </c>
      <c r="T17" s="207">
        <f>SUM(Org_Rank_by_Attrib!Z175:Z177)</f>
        <v>0</v>
      </c>
      <c r="U17" s="207">
        <f>SUM(Org_Rank_by_Attrib!AA175:AA177)</f>
        <v>28.636363636363633</v>
      </c>
      <c r="V17" s="207">
        <f>SUM(Org_Rank_by_Attrib!AB175:AB177)</f>
        <v>0</v>
      </c>
      <c r="W17" s="207">
        <f>SUM(Org_Rank_by_Attrib!AC175:AC177)</f>
        <v>24.378181818181815</v>
      </c>
      <c r="X17" s="209">
        <f>SUM(Org_Rank_by_Attrib!AD175:AD177)</f>
        <v>31.196363636363632</v>
      </c>
      <c r="Y17" s="230">
        <f>SUM(Org_Rank_by_Attrib!AE175:AE177)</f>
        <v>0</v>
      </c>
      <c r="Z17" s="226">
        <f>SUM(Org_Rank_by_Attrib!AF175:AF177)</f>
        <v>0</v>
      </c>
      <c r="AA17" s="207">
        <f>SUM(Org_Rank_by_Attrib!AG175:AG177)</f>
        <v>0</v>
      </c>
      <c r="AB17" s="207">
        <f>SUM(Org_Rank_by_Attrib!AH175:AH177)</f>
        <v>0</v>
      </c>
      <c r="AC17" s="207">
        <f>SUM(Org_Rank_by_Attrib!AI175:AI177)</f>
        <v>0</v>
      </c>
      <c r="AD17" s="207">
        <f>SUM(Org_Rank_by_Attrib!AJ175:AJ177)</f>
        <v>0</v>
      </c>
      <c r="AE17" s="207">
        <f>SUM(Org_Rank_by_Attrib!AK175:AK177)</f>
        <v>1.4690909090909092</v>
      </c>
      <c r="AF17" s="209">
        <f>SUM(Org_Rank_by_Attrib!AL175:AL177)</f>
        <v>0</v>
      </c>
      <c r="AG17" s="240">
        <v>100</v>
      </c>
    </row>
    <row r="18" spans="2:33" ht="20.100000000000001" customHeight="1">
      <c r="B18" s="222" t="s">
        <v>936</v>
      </c>
      <c r="C18" s="230">
        <f>SUM(Org_Rank_by_Attrib!F178:F179)</f>
        <v>0</v>
      </c>
      <c r="D18" s="207">
        <f>SUM(Org_Rank_by_Attrib!G178:G179)</f>
        <v>0</v>
      </c>
      <c r="E18" s="207">
        <f>SUM(Org_Rank_by_Attrib!H178:H179)</f>
        <v>0</v>
      </c>
      <c r="F18" s="207">
        <f>SUM(Org_Rank_by_Attrib!I178:I179)</f>
        <v>0</v>
      </c>
      <c r="G18" s="209">
        <f>SUM(Org_Rank_by_Attrib!J178:J179)</f>
        <v>0</v>
      </c>
      <c r="H18" s="226">
        <f>SUM(Org_Rank_by_Attrib!K178:K179)</f>
        <v>0</v>
      </c>
      <c r="I18" s="207">
        <f>SUM(Org_Rank_by_Attrib!L178:L179)</f>
        <v>0</v>
      </c>
      <c r="J18" s="207">
        <f>SUM(Org_Rank_by_Attrib!M178:M179)</f>
        <v>0</v>
      </c>
      <c r="K18" s="207">
        <f>SUM(Org_Rank_by_Attrib!N178:N179)</f>
        <v>0</v>
      </c>
      <c r="L18" s="207">
        <f>SUM(Org_Rank_by_Attrib!O178:O179)</f>
        <v>0</v>
      </c>
      <c r="M18" s="207">
        <f>SUM(Org_Rank_by_Attrib!P178:P179)</f>
        <v>0</v>
      </c>
      <c r="N18" s="233">
        <f>SUM(Org_Rank_by_Attrib!Q178:Q179)</f>
        <v>0</v>
      </c>
      <c r="O18" s="230">
        <f>SUM(Org_Rank_by_Attrib!R178:R179)</f>
        <v>3</v>
      </c>
      <c r="P18" s="207">
        <f>SUM(Org_Rank_by_Attrib!T178:T179)</f>
        <v>0</v>
      </c>
      <c r="Q18" s="207">
        <f>SUM(Org_Rank_by_Attrib!U178:U179)</f>
        <v>6.52</v>
      </c>
      <c r="R18" s="207">
        <f>SUM(Org_Rank_by_Attrib!W178:W179)</f>
        <v>8</v>
      </c>
      <c r="S18" s="207">
        <f>SUM(Org_Rank_by_Attrib!Y178:Y179)</f>
        <v>0</v>
      </c>
      <c r="T18" s="207">
        <f>SUM(Org_Rank_by_Attrib!Z178:Z179)</f>
        <v>0</v>
      </c>
      <c r="U18" s="207">
        <f>SUM(Org_Rank_by_Attrib!AA178:AA179)</f>
        <v>32</v>
      </c>
      <c r="V18" s="207">
        <f>SUM(Org_Rank_by_Attrib!AB178:AB179)</f>
        <v>0</v>
      </c>
      <c r="W18" s="207">
        <f>SUM(Org_Rank_by_Attrib!AC178:AC179)</f>
        <v>0</v>
      </c>
      <c r="X18" s="209">
        <f>SUM(Org_Rank_by_Attrib!AD178:AD179)</f>
        <v>32</v>
      </c>
      <c r="Y18" s="230">
        <f>SUM(Org_Rank_by_Attrib!AE178:AE179)</f>
        <v>0</v>
      </c>
      <c r="Z18" s="226">
        <f>SUM(Org_Rank_by_Attrib!AF178:AF179)</f>
        <v>0</v>
      </c>
      <c r="AA18" s="207">
        <f>SUM(Org_Rank_by_Attrib!AG178:AG179)</f>
        <v>0</v>
      </c>
      <c r="AB18" s="207">
        <f>SUM(Org_Rank_by_Attrib!AH178:AH179)</f>
        <v>0</v>
      </c>
      <c r="AC18" s="207">
        <f>SUM(Org_Rank_by_Attrib!AI178:AI179)</f>
        <v>12.5</v>
      </c>
      <c r="AD18" s="207">
        <f>SUM(Org_Rank_by_Attrib!AJ178:AJ179)</f>
        <v>0</v>
      </c>
      <c r="AE18" s="207">
        <f>SUM(Org_Rank_by_Attrib!AK178:AK179)</f>
        <v>18</v>
      </c>
      <c r="AF18" s="209">
        <f>SUM(Org_Rank_by_Attrib!AL178:AL179)</f>
        <v>0</v>
      </c>
      <c r="AG18" s="240">
        <v>100</v>
      </c>
    </row>
    <row r="19" spans="2:33" ht="20.100000000000001" customHeight="1">
      <c r="B19" s="222" t="s">
        <v>278</v>
      </c>
      <c r="C19" s="230">
        <f>SUM(Org_Rank_by_Attrib!F180:F182)</f>
        <v>11.076923076923077</v>
      </c>
      <c r="D19" s="207">
        <f>SUM(Org_Rank_by_Attrib!G180:G182)</f>
        <v>11.076923076923077</v>
      </c>
      <c r="E19" s="207">
        <f>SUM(Org_Rank_by_Attrib!H180:H182)</f>
        <v>0</v>
      </c>
      <c r="F19" s="207">
        <f>SUM(Org_Rank_by_Attrib!I180:I182)</f>
        <v>14.76923076923077</v>
      </c>
      <c r="G19" s="209">
        <f>SUM(Org_Rank_by_Attrib!J180:J182)</f>
        <v>14.76923076923077</v>
      </c>
      <c r="H19" s="226">
        <f>SUM(Org_Rank_by_Attrib!K180:K182)</f>
        <v>0</v>
      </c>
      <c r="I19" s="207">
        <f>SUM(Org_Rank_by_Attrib!L180:L182)</f>
        <v>0</v>
      </c>
      <c r="J19" s="207">
        <f>SUM(Org_Rank_by_Attrib!M180:M182)</f>
        <v>0</v>
      </c>
      <c r="K19" s="207">
        <f>SUM(Org_Rank_by_Attrib!N180:N182)</f>
        <v>0</v>
      </c>
      <c r="L19" s="207">
        <f>SUM(Org_Rank_by_Attrib!O180:O182)</f>
        <v>0</v>
      </c>
      <c r="M19" s="207">
        <f>SUM(Org_Rank_by_Attrib!P180:P182)</f>
        <v>0</v>
      </c>
      <c r="N19" s="233">
        <f>SUM(Org_Rank_by_Attrib!Q180:Q182)</f>
        <v>0</v>
      </c>
      <c r="O19" s="230">
        <f>SUM(Org_Rank_by_Attrib!R180:R182)</f>
        <v>11.076923076923077</v>
      </c>
      <c r="P19" s="207">
        <f>SUM(Org_Rank_by_Attrib!T180:T182)</f>
        <v>0</v>
      </c>
      <c r="Q19" s="207">
        <f>SUM(Org_Rank_by_Attrib!U180:U182)</f>
        <v>11.076923076923077</v>
      </c>
      <c r="R19" s="207">
        <f>SUM(Org_Rank_by_Attrib!W180:W182)</f>
        <v>11.076923076923077</v>
      </c>
      <c r="S19" s="207">
        <f>SUM(Org_Rank_by_Attrib!Y180:Y182)</f>
        <v>11.076923076923077</v>
      </c>
      <c r="T19" s="207">
        <f>SUM(Org_Rank_by_Attrib!Z180:Z182)</f>
        <v>11.076923076923077</v>
      </c>
      <c r="U19" s="207">
        <f>SUM(Org_Rank_by_Attrib!AA180:AA182)</f>
        <v>12.63076923076923</v>
      </c>
      <c r="V19" s="207">
        <f>SUM(Org_Rank_by_Attrib!AB180:AB182)</f>
        <v>12.63076923076923</v>
      </c>
      <c r="W19" s="207">
        <f>SUM(Org_Rank_by_Attrib!AC180:AC182)</f>
        <v>12.63076923076923</v>
      </c>
      <c r="X19" s="209">
        <f>SUM(Org_Rank_by_Attrib!AD180:AD182)</f>
        <v>12.63076923076923</v>
      </c>
      <c r="Y19" s="230">
        <f>SUM(Org_Rank_by_Attrib!AE180:AE182)</f>
        <v>0</v>
      </c>
      <c r="Z19" s="226">
        <f>SUM(Org_Rank_by_Attrib!AF180:AF182)</f>
        <v>0</v>
      </c>
      <c r="AA19" s="207">
        <f>SUM(Org_Rank_by_Attrib!AG180:AG182)</f>
        <v>0</v>
      </c>
      <c r="AB19" s="207">
        <f>SUM(Org_Rank_by_Attrib!AH180:AH182)</f>
        <v>17.23076923076923</v>
      </c>
      <c r="AC19" s="207">
        <f>SUM(Org_Rank_by_Attrib!AI180:AI182)</f>
        <v>0</v>
      </c>
      <c r="AD19" s="207">
        <f>SUM(Org_Rank_by_Attrib!AJ180:AJ182)</f>
        <v>0</v>
      </c>
      <c r="AE19" s="207">
        <f>SUM(Org_Rank_by_Attrib!AK180:AK182)</f>
        <v>14.76923076923077</v>
      </c>
      <c r="AF19" s="209">
        <f>SUM(Org_Rank_by_Attrib!AL180:AL182)</f>
        <v>0</v>
      </c>
      <c r="AG19" s="240">
        <v>100</v>
      </c>
    </row>
    <row r="20" spans="2:33" ht="20.100000000000001" customHeight="1">
      <c r="B20" s="222" t="s">
        <v>586</v>
      </c>
      <c r="C20" s="230">
        <f>SUM(Org_Rank_by_Attrib!F183:F184)</f>
        <v>0</v>
      </c>
      <c r="D20" s="207">
        <f>SUM(Org_Rank_by_Attrib!G183:G184)</f>
        <v>0</v>
      </c>
      <c r="E20" s="207">
        <f>SUM(Org_Rank_by_Attrib!H183:H184)</f>
        <v>0</v>
      </c>
      <c r="F20" s="207">
        <f>SUM(Org_Rank_by_Attrib!I183:I184)</f>
        <v>13</v>
      </c>
      <c r="G20" s="209">
        <f>SUM(Org_Rank_by_Attrib!J183:J184)</f>
        <v>13</v>
      </c>
      <c r="H20" s="226">
        <f>SUM(Org_Rank_by_Attrib!K183:K184)</f>
        <v>0</v>
      </c>
      <c r="I20" s="207">
        <f>SUM(Org_Rank_by_Attrib!L183:L184)</f>
        <v>0</v>
      </c>
      <c r="J20" s="207">
        <f>SUM(Org_Rank_by_Attrib!M183:M184)</f>
        <v>0</v>
      </c>
      <c r="K20" s="207">
        <f>SUM(Org_Rank_by_Attrib!N183:N184)</f>
        <v>0</v>
      </c>
      <c r="L20" s="207">
        <f>SUM(Org_Rank_by_Attrib!O183:O184)</f>
        <v>0</v>
      </c>
      <c r="M20" s="207">
        <f>SUM(Org_Rank_by_Attrib!P183:P184)</f>
        <v>0</v>
      </c>
      <c r="N20" s="233">
        <f>SUM(Org_Rank_by_Attrib!Q183:Q184)</f>
        <v>0</v>
      </c>
      <c r="O20" s="230">
        <f>SUM(Org_Rank_by_Attrib!R183:R184)</f>
        <v>0</v>
      </c>
      <c r="P20" s="207">
        <f>SUM(Org_Rank_by_Attrib!T183:T184)</f>
        <v>0</v>
      </c>
      <c r="Q20" s="207">
        <f>SUM(Org_Rank_by_Attrib!U183:U184)</f>
        <v>0</v>
      </c>
      <c r="R20" s="207">
        <f>SUM(Org_Rank_by_Attrib!W183:W184)</f>
        <v>0</v>
      </c>
      <c r="S20" s="207">
        <f>SUM(Org_Rank_by_Attrib!Y183:Y184)</f>
        <v>0</v>
      </c>
      <c r="T20" s="207">
        <f>SUM(Org_Rank_by_Attrib!Z183:Z184)</f>
        <v>0</v>
      </c>
      <c r="U20" s="207">
        <f>SUM(Org_Rank_by_Attrib!AA183:AA184)</f>
        <v>0</v>
      </c>
      <c r="V20" s="207">
        <f>SUM(Org_Rank_by_Attrib!AB183:AB184)</f>
        <v>0</v>
      </c>
      <c r="W20" s="207">
        <f>SUM(Org_Rank_by_Attrib!AC183:AC184)</f>
        <v>0</v>
      </c>
      <c r="X20" s="209">
        <f>SUM(Org_Rank_by_Attrib!AD183:AD184)</f>
        <v>0</v>
      </c>
      <c r="Y20" s="230">
        <f>SUM(Org_Rank_by_Attrib!AE183:AE184)</f>
        <v>0</v>
      </c>
      <c r="Z20" s="226">
        <f>SUM(Org_Rank_by_Attrib!AF183:AF184)</f>
        <v>0</v>
      </c>
      <c r="AA20" s="207">
        <f>SUM(Org_Rank_by_Attrib!AG183:AG184)</f>
        <v>0</v>
      </c>
      <c r="AB20" s="207">
        <f>SUM(Org_Rank_by_Attrib!AH183:AH184)</f>
        <v>0</v>
      </c>
      <c r="AC20" s="207">
        <f>SUM(Org_Rank_by_Attrib!AI183:AI184)</f>
        <v>0</v>
      </c>
      <c r="AD20" s="207">
        <f>SUM(Org_Rank_by_Attrib!AJ183:AJ184)</f>
        <v>0</v>
      </c>
      <c r="AE20" s="207">
        <f>SUM(Org_Rank_by_Attrib!AK183:AK184)</f>
        <v>13</v>
      </c>
      <c r="AF20" s="209">
        <f>SUM(Org_Rank_by_Attrib!AL183:AL184)</f>
        <v>0</v>
      </c>
      <c r="AG20" s="240">
        <v>100</v>
      </c>
    </row>
    <row r="21" spans="2:33" ht="20.100000000000001" customHeight="1">
      <c r="B21" s="222" t="s">
        <v>545</v>
      </c>
      <c r="C21" s="230">
        <f>SUM(Org_Rank_by_Attrib!F185:F192)</f>
        <v>0</v>
      </c>
      <c r="D21" s="207">
        <f>SUM(Org_Rank_by_Attrib!G185:G192)</f>
        <v>0</v>
      </c>
      <c r="E21" s="207">
        <f>SUM(Org_Rank_by_Attrib!H185:H192)</f>
        <v>0</v>
      </c>
      <c r="F21" s="207">
        <f>SUM(Org_Rank_by_Attrib!I185:I192)</f>
        <v>7.8365714285714283</v>
      </c>
      <c r="G21" s="209">
        <f>SUM(Org_Rank_by_Attrib!J185:J192)</f>
        <v>7.8365714285714283</v>
      </c>
      <c r="H21" s="226">
        <f>SUM(Org_Rank_by_Attrib!K185:K192)</f>
        <v>0</v>
      </c>
      <c r="I21" s="207">
        <f>SUM(Org_Rank_by_Attrib!L185:L192)</f>
        <v>0</v>
      </c>
      <c r="J21" s="207">
        <f>SUM(Org_Rank_by_Attrib!M185:M192)</f>
        <v>0</v>
      </c>
      <c r="K21" s="207">
        <f>SUM(Org_Rank_by_Attrib!N185:N192)</f>
        <v>0</v>
      </c>
      <c r="L21" s="207">
        <f>SUM(Org_Rank_by_Attrib!O185:O192)</f>
        <v>0</v>
      </c>
      <c r="M21" s="207">
        <f>SUM(Org_Rank_by_Attrib!P185:P192)</f>
        <v>0</v>
      </c>
      <c r="N21" s="233">
        <f>SUM(Org_Rank_by_Attrib!Q185:Q192)</f>
        <v>0</v>
      </c>
      <c r="O21" s="230">
        <f>SUM(Org_Rank_by_Attrib!R185:R192)</f>
        <v>0</v>
      </c>
      <c r="P21" s="207">
        <f>SUM(Org_Rank_by_Attrib!T185:T192)</f>
        <v>0</v>
      </c>
      <c r="Q21" s="207">
        <f>SUM(Org_Rank_by_Attrib!U185:U192)</f>
        <v>5.1428571428571423</v>
      </c>
      <c r="R21" s="207">
        <f>SUM(Org_Rank_by_Attrib!W185:W192)</f>
        <v>0.2857142857142857</v>
      </c>
      <c r="S21" s="207">
        <f>SUM(Org_Rank_by_Attrib!Y185:Y192)</f>
        <v>0.79999999999999993</v>
      </c>
      <c r="T21" s="207">
        <f>SUM(Org_Rank_by_Attrib!Z185:Z192)</f>
        <v>0</v>
      </c>
      <c r="U21" s="207">
        <f>SUM(Org_Rank_by_Attrib!AA185:AA192)</f>
        <v>8.6857142857142851</v>
      </c>
      <c r="V21" s="207">
        <f>SUM(Org_Rank_by_Attrib!AB185:AB192)</f>
        <v>4.1142857142857139</v>
      </c>
      <c r="W21" s="207">
        <f>SUM(Org_Rank_by_Attrib!AC185:AC192)</f>
        <v>10.971428571428572</v>
      </c>
      <c r="X21" s="209">
        <f>SUM(Org_Rank_by_Attrib!AD185:AD192)</f>
        <v>13.257142857142856</v>
      </c>
      <c r="Y21" s="230">
        <f>SUM(Org_Rank_by_Attrib!AE185:AE192)</f>
        <v>0.2857142857142857</v>
      </c>
      <c r="Z21" s="226">
        <f>SUM(Org_Rank_by_Attrib!AF185:AF192)</f>
        <v>0</v>
      </c>
      <c r="AA21" s="207">
        <f>SUM(Org_Rank_by_Attrib!AG185:AG192)</f>
        <v>4.1142857142857139</v>
      </c>
      <c r="AB21" s="207">
        <f>SUM(Org_Rank_by_Attrib!AH185:AH192)</f>
        <v>5.1428571428571423</v>
      </c>
      <c r="AC21" s="207">
        <f>SUM(Org_Rank_by_Attrib!AI185:AI192)</f>
        <v>5.1428571428571423</v>
      </c>
      <c r="AD21" s="207">
        <f>SUM(Org_Rank_by_Attrib!AJ185:AJ192)</f>
        <v>0</v>
      </c>
      <c r="AE21" s="207">
        <f>SUM(Org_Rank_by_Attrib!AK185:AK192)</f>
        <v>28.522285714285715</v>
      </c>
      <c r="AF21" s="209">
        <f>SUM(Org_Rank_by_Attrib!AL185:AL192)</f>
        <v>0</v>
      </c>
      <c r="AG21" s="240">
        <v>100</v>
      </c>
    </row>
    <row r="22" spans="2:33" ht="20.100000000000001" customHeight="1">
      <c r="B22" s="222" t="s">
        <v>554</v>
      </c>
      <c r="C22" s="230">
        <f>SUM(Org_Rank_by_Attrib!F193:F208)</f>
        <v>0</v>
      </c>
      <c r="D22" s="207">
        <f>SUM(Org_Rank_by_Attrib!G193:G208)</f>
        <v>0</v>
      </c>
      <c r="E22" s="207">
        <f>SUM(Org_Rank_by_Attrib!H193:H208)</f>
        <v>0</v>
      </c>
      <c r="F22" s="207">
        <f>SUM(Org_Rank_by_Attrib!I193:I208)</f>
        <v>41.485294117647065</v>
      </c>
      <c r="G22" s="209">
        <f>SUM(Org_Rank_by_Attrib!J193:J208)</f>
        <v>41.485294117647065</v>
      </c>
      <c r="H22" s="226">
        <f>SUM(Org_Rank_by_Attrib!K193:K208)</f>
        <v>0</v>
      </c>
      <c r="I22" s="207">
        <f>SUM(Org_Rank_by_Attrib!L193:L208)</f>
        <v>30.588235294117649</v>
      </c>
      <c r="J22" s="207">
        <f>SUM(Org_Rank_by_Attrib!M193:M208)</f>
        <v>0</v>
      </c>
      <c r="K22" s="207">
        <f>SUM(Org_Rank_by_Attrib!N193:N208)</f>
        <v>0</v>
      </c>
      <c r="L22" s="207">
        <f>SUM(Org_Rank_by_Attrib!O193:O208)</f>
        <v>0</v>
      </c>
      <c r="M22" s="207">
        <f>SUM(Org_Rank_by_Attrib!P193:P208)</f>
        <v>10.088235294117649</v>
      </c>
      <c r="N22" s="233">
        <f>SUM(Org_Rank_by_Attrib!Q193:Q208)</f>
        <v>0</v>
      </c>
      <c r="O22" s="230">
        <f>SUM(Org_Rank_by_Attrib!R193:R208)</f>
        <v>0</v>
      </c>
      <c r="P22" s="207">
        <f>SUM(Org_Rank_by_Attrib!T193:T208)</f>
        <v>10.088235294117649</v>
      </c>
      <c r="Q22" s="207">
        <f>SUM(Org_Rank_by_Attrib!U193:U208)</f>
        <v>0.52941176470588225</v>
      </c>
      <c r="R22" s="207">
        <f>SUM(Org_Rank_by_Attrib!W193:W208)</f>
        <v>1.088235294117647</v>
      </c>
      <c r="S22" s="207">
        <f>SUM(Org_Rank_by_Attrib!Y193:Y208)</f>
        <v>0</v>
      </c>
      <c r="T22" s="207">
        <f>SUM(Org_Rank_by_Attrib!Z193:Z208)</f>
        <v>10.088235294117649</v>
      </c>
      <c r="U22" s="207">
        <f>SUM(Org_Rank_by_Attrib!AA193:AA208)</f>
        <v>3.1205882352941172</v>
      </c>
      <c r="V22" s="207">
        <f>SUM(Org_Rank_by_Attrib!AB193:AB208)</f>
        <v>3.1205882352941172</v>
      </c>
      <c r="W22" s="207">
        <f>SUM(Org_Rank_by_Attrib!AC193:AC208)</f>
        <v>37.297058823529412</v>
      </c>
      <c r="X22" s="209">
        <f>SUM(Org_Rank_by_Attrib!AD193:AD208)</f>
        <v>37.297058823529412</v>
      </c>
      <c r="Y22" s="230">
        <f>SUM(Org_Rank_by_Attrib!AE193:AE208)</f>
        <v>0</v>
      </c>
      <c r="Z22" s="226">
        <f>SUM(Org_Rank_by_Attrib!AF193:AF208)</f>
        <v>0</v>
      </c>
      <c r="AA22" s="207">
        <f>SUM(Org_Rank_by_Attrib!AG193:AG208)</f>
        <v>2.117647058823529</v>
      </c>
      <c r="AB22" s="207">
        <f>SUM(Org_Rank_by_Attrib!AH193:AH208)</f>
        <v>41.795882352941177</v>
      </c>
      <c r="AC22" s="207">
        <f>SUM(Org_Rank_by_Attrib!AI193:AI208)</f>
        <v>1.1764705882352942</v>
      </c>
      <c r="AD22" s="207">
        <f>SUM(Org_Rank_by_Attrib!AJ193:AJ208)</f>
        <v>30.588235294117649</v>
      </c>
      <c r="AE22" s="207">
        <f>SUM(Org_Rank_by_Attrib!AK193:AK208)</f>
        <v>41.485294117647065</v>
      </c>
      <c r="AF22" s="209">
        <f>SUM(Org_Rank_by_Attrib!AL193:AL208)</f>
        <v>0</v>
      </c>
      <c r="AG22" s="240">
        <v>100</v>
      </c>
    </row>
    <row r="23" spans="2:33" ht="20.100000000000001" customHeight="1" thickBot="1">
      <c r="B23" s="223" t="s">
        <v>277</v>
      </c>
      <c r="C23" s="231">
        <f>SUM(Org_Rank_by_Attrib!F209:F212)</f>
        <v>21.333333333333336</v>
      </c>
      <c r="D23" s="210">
        <f>SUM(Org_Rank_by_Attrib!G209:G212)</f>
        <v>0</v>
      </c>
      <c r="E23" s="210">
        <f>SUM(Org_Rank_by_Attrib!H209:H212)</f>
        <v>0</v>
      </c>
      <c r="F23" s="210">
        <f>SUM(Org_Rank_by_Attrib!I209:I212)</f>
        <v>21.333333333333336</v>
      </c>
      <c r="G23" s="211">
        <f>SUM(Org_Rank_by_Attrib!J209:J212)</f>
        <v>21.333333333333336</v>
      </c>
      <c r="H23" s="227">
        <f>SUM(Org_Rank_by_Attrib!K209:K212)</f>
        <v>0</v>
      </c>
      <c r="I23" s="210">
        <f>SUM(Org_Rank_by_Attrib!L209:L212)</f>
        <v>0</v>
      </c>
      <c r="J23" s="210">
        <f>SUM(Org_Rank_by_Attrib!M209:M212)</f>
        <v>0</v>
      </c>
      <c r="K23" s="210">
        <f>SUM(Org_Rank_by_Attrib!N209:N212)</f>
        <v>0</v>
      </c>
      <c r="L23" s="210">
        <f>SUM(Org_Rank_by_Attrib!O209:O212)</f>
        <v>0</v>
      </c>
      <c r="M23" s="210">
        <f>SUM(Org_Rank_by_Attrib!P209:P212)</f>
        <v>0</v>
      </c>
      <c r="N23" s="234">
        <f>SUM(Org_Rank_by_Attrib!Q209:Q212)</f>
        <v>0</v>
      </c>
      <c r="O23" s="231">
        <f>SUM(Org_Rank_by_Attrib!R209:R212)</f>
        <v>21.333333333333336</v>
      </c>
      <c r="P23" s="210">
        <f>SUM(Org_Rank_by_Attrib!T209:T212)</f>
        <v>0</v>
      </c>
      <c r="Q23" s="210">
        <f>SUM(Org_Rank_by_Attrib!U209:U212)</f>
        <v>21.333333333333336</v>
      </c>
      <c r="R23" s="210">
        <f>SUM(Org_Rank_by_Attrib!W209:W212)</f>
        <v>21.333333333333336</v>
      </c>
      <c r="S23" s="210">
        <f>SUM(Org_Rank_by_Attrib!Y209:Y212)</f>
        <v>21.333333333333336</v>
      </c>
      <c r="T23" s="210">
        <f>SUM(Org_Rank_by_Attrib!Z209:Z212)</f>
        <v>21.333333333333336</v>
      </c>
      <c r="U23" s="210">
        <f>SUM(Org_Rank_by_Attrib!AA209:AA212)</f>
        <v>21.333333333333336</v>
      </c>
      <c r="V23" s="210">
        <f>SUM(Org_Rank_by_Attrib!AB209:AB212)</f>
        <v>21.333333333333336</v>
      </c>
      <c r="W23" s="210">
        <f>SUM(Org_Rank_by_Attrib!AC209:AC212)</f>
        <v>21.333333333333336</v>
      </c>
      <c r="X23" s="211">
        <f>SUM(Org_Rank_by_Attrib!AD209:AD212)</f>
        <v>21.333333333333336</v>
      </c>
      <c r="Y23" s="231">
        <f>SUM(Org_Rank_by_Attrib!AE209:AE212)</f>
        <v>0</v>
      </c>
      <c r="Z23" s="227">
        <f>SUM(Org_Rank_by_Attrib!AF209:AF212)</f>
        <v>0</v>
      </c>
      <c r="AA23" s="210">
        <f>SUM(Org_Rank_by_Attrib!AG209:AG212)</f>
        <v>0</v>
      </c>
      <c r="AB23" s="210">
        <f>SUM(Org_Rank_by_Attrib!AH209:AH212)</f>
        <v>21.333333333333336</v>
      </c>
      <c r="AC23" s="210">
        <f>SUM(Org_Rank_by_Attrib!AI209:AI212)</f>
        <v>13.866666666666667</v>
      </c>
      <c r="AD23" s="210">
        <f>SUM(Org_Rank_by_Attrib!AJ209:AJ212)</f>
        <v>0</v>
      </c>
      <c r="AE23" s="210">
        <f>SUM(Org_Rank_by_Attrib!AK209:AK212)</f>
        <v>21.333333333333336</v>
      </c>
      <c r="AF23" s="211">
        <f>SUM(Org_Rank_by_Attrib!AL209:AL212)</f>
        <v>0</v>
      </c>
      <c r="AG23" s="240">
        <v>100</v>
      </c>
    </row>
    <row r="24" spans="2:33" ht="24" thickTop="1">
      <c r="B24" s="219"/>
    </row>
  </sheetData>
  <conditionalFormatting sqref="C3:Y23 AF4:AF23 AG3:AG23 AA3:AE23 Z4:Z23">
    <cfRule type="colorScale" priority="9">
      <colorScale>
        <cfvo type="min"/>
        <cfvo type="percentile" val="50"/>
        <cfvo type="max"/>
        <color rgb="FFF8696B"/>
        <color rgb="FFFCFCFF"/>
        <color rgb="FF63BE7B"/>
      </colorScale>
    </cfRule>
  </conditionalFormatting>
  <conditionalFormatting sqref="C4:AG23">
    <cfRule type="colorScale" priority="4">
      <colorScale>
        <cfvo type="min"/>
        <cfvo type="percentile" val="50"/>
        <cfvo type="max"/>
        <color rgb="FFF8696B"/>
        <color rgb="FFFCFCFF"/>
        <color rgb="FF63BE7B"/>
      </colorScale>
    </cfRule>
    <cfRule type="dataBar" priority="5">
      <dataBar>
        <cfvo type="min"/>
        <cfvo type="max"/>
        <color rgb="FF638EC6"/>
      </dataBar>
      <extLst>
        <ext xmlns:x14="http://schemas.microsoft.com/office/spreadsheetml/2009/9/main" uri="{B025F937-C7B1-47D3-B67F-A62EFF666E3E}">
          <x14:id>{F5DFD675-0DAE-4E05-BCF3-205BF4A45D8B}</x14:id>
        </ext>
      </extLst>
    </cfRule>
  </conditionalFormatting>
  <conditionalFormatting sqref="AF3">
    <cfRule type="colorScale" priority="7">
      <colorScale>
        <cfvo type="min"/>
        <cfvo type="percentile" val="50"/>
        <cfvo type="max"/>
        <color rgb="FFF8696B"/>
        <color rgb="FFFCFCFF"/>
        <color rgb="FF63BE7B"/>
      </colorScale>
    </cfRule>
  </conditionalFormatting>
  <conditionalFormatting sqref="Z3">
    <cfRule type="colorScale" priority="3">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F5DFD675-0DAE-4E05-BCF3-205BF4A45D8B}">
            <x14:dataBar minLength="0" maxLength="100" gradient="0">
              <x14:cfvo type="autoMin"/>
              <x14:cfvo type="autoMax"/>
              <x14:negativeFillColor rgb="FFFF0000"/>
              <x14:axisColor rgb="FF000000"/>
            </x14:dataBar>
          </x14:cfRule>
          <xm:sqref>C4:AG23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3043-DBFB-4C1F-B524-EC519C904495}">
  <sheetPr>
    <tabColor theme="5"/>
  </sheetPr>
  <dimension ref="A1:CX292"/>
  <sheetViews>
    <sheetView zoomScale="70" zoomScaleNormal="70" workbookViewId="0">
      <pane xSplit="5" ySplit="2" topLeftCell="F12" activePane="bottomRight" state="frozen"/>
      <selection activeCell="O26" sqref="O26"/>
      <selection pane="topRight" activeCell="O26" sqref="O26"/>
      <selection pane="bottomLeft" activeCell="O26" sqref="O26"/>
      <selection pane="bottomRight" activeCell="AA12" sqref="AA12"/>
    </sheetView>
  </sheetViews>
  <sheetFormatPr defaultColWidth="17.44140625" defaultRowHeight="18"/>
  <cols>
    <col min="1" max="1" width="32.44140625" style="197" customWidth="1"/>
    <col min="2" max="2" width="22.44140625" style="197" hidden="1" customWidth="1"/>
    <col min="3" max="3" width="31.77734375" style="197" hidden="1" customWidth="1"/>
    <col min="4" max="4" width="22.44140625" style="197" hidden="1" customWidth="1"/>
    <col min="5" max="5" width="140" style="196" bestFit="1" customWidth="1"/>
    <col min="6" max="7" width="6" style="193" bestFit="1" customWidth="1"/>
    <col min="8" max="8" width="4.88671875" style="193" bestFit="1" customWidth="1"/>
    <col min="9" max="10" width="6" style="193" bestFit="1" customWidth="1"/>
    <col min="11" max="17" width="4.88671875" style="193" bestFit="1" customWidth="1"/>
    <col min="18" max="19" width="6" style="193" bestFit="1" customWidth="1"/>
    <col min="20" max="20" width="4.88671875" style="193" bestFit="1" customWidth="1"/>
    <col min="21" max="21" width="6" style="193" bestFit="1" customWidth="1"/>
    <col min="22" max="22" width="4.88671875" style="193" bestFit="1" customWidth="1"/>
    <col min="23" max="23" width="6" style="193" bestFit="1" customWidth="1"/>
    <col min="24" max="24" width="4.88671875" style="193" bestFit="1" customWidth="1"/>
    <col min="25" max="30" width="6" style="193" bestFit="1" customWidth="1"/>
    <col min="31" max="31" width="4.88671875" style="193" bestFit="1" customWidth="1"/>
    <col min="32" max="35" width="6" style="193" bestFit="1" customWidth="1"/>
    <col min="36" max="36" width="4.88671875" style="193" bestFit="1" customWidth="1"/>
    <col min="37" max="37" width="6" style="193" bestFit="1" customWidth="1"/>
    <col min="38" max="38" width="4.88671875" style="193" bestFit="1" customWidth="1"/>
    <col min="39" max="39" width="20.77734375" style="97" bestFit="1" customWidth="1"/>
    <col min="40" max="40" width="41.44140625" style="97" customWidth="1"/>
    <col min="41" max="41" width="35.88671875" style="97" customWidth="1"/>
    <col min="42" max="42" width="41.5546875" style="97" customWidth="1"/>
    <col min="43" max="43" width="11.44140625" style="97" bestFit="1" customWidth="1"/>
    <col min="44" max="44" width="29.6640625" style="97" bestFit="1" customWidth="1"/>
    <col min="45" max="45" width="24.88671875" style="97" bestFit="1" customWidth="1"/>
    <col min="46" max="46" width="28.21875" style="97" customWidth="1"/>
    <col min="47" max="47" width="137.109375" style="97" customWidth="1"/>
    <col min="48" max="48" width="28.88671875" style="97" customWidth="1"/>
    <col min="49" max="49" width="11.44140625" style="97" bestFit="1" customWidth="1"/>
    <col min="50" max="50" width="12.109375" style="97" bestFit="1" customWidth="1"/>
    <col min="51" max="51" width="11.5546875" style="97" bestFit="1" customWidth="1"/>
    <col min="52" max="52" width="26.109375" style="97" customWidth="1"/>
    <col min="53" max="53" width="67.77734375" style="97" bestFit="1" customWidth="1"/>
    <col min="54" max="55" width="47" style="97" customWidth="1"/>
    <col min="56" max="56" width="61.109375" style="97" customWidth="1"/>
    <col min="57" max="57" width="47" style="97" customWidth="1"/>
    <col min="58" max="58" width="115.44140625" style="97" customWidth="1"/>
    <col min="59" max="59" width="37.21875" style="97" customWidth="1"/>
    <col min="60" max="60" width="56.109375" style="97" customWidth="1"/>
    <col min="61" max="61" width="64.33203125" style="97" customWidth="1"/>
    <col min="62" max="62" width="46.44140625" style="97" customWidth="1"/>
    <col min="63" max="63" width="12.109375" style="97" bestFit="1" customWidth="1"/>
    <col min="64" max="64" width="19" style="97" customWidth="1"/>
    <col min="65" max="65" width="12.109375" style="97" bestFit="1" customWidth="1"/>
    <col min="66" max="67" width="17.44140625" style="97" customWidth="1"/>
    <col min="68" max="68" width="17.21875" style="97" bestFit="1" customWidth="1"/>
    <col min="69" max="69" width="75.6640625" style="97" customWidth="1"/>
    <col min="70" max="70" width="43.6640625" style="97" customWidth="1"/>
    <col min="71" max="71" width="44.77734375" style="97" customWidth="1"/>
    <col min="72" max="72" width="47" style="97" customWidth="1"/>
    <col min="73" max="73" width="53.88671875" style="97" customWidth="1"/>
    <col min="74" max="74" width="60" style="97" customWidth="1"/>
    <col min="75" max="75" width="32" style="97" customWidth="1"/>
    <col min="76" max="76" width="23.88671875" style="97" customWidth="1"/>
    <col min="77" max="77" width="34.44140625" style="97" customWidth="1"/>
    <col min="78" max="78" width="32.109375" style="97" customWidth="1"/>
    <col min="79" max="81" width="42.88671875" style="97" customWidth="1"/>
    <col min="82" max="82" width="59.77734375" style="97" customWidth="1"/>
    <col min="83" max="83" width="38.77734375" style="97" customWidth="1"/>
    <col min="84" max="84" width="55.109375" style="97" customWidth="1"/>
    <col min="85" max="85" width="55.33203125" style="97" customWidth="1"/>
    <col min="86" max="86" width="26.109375" style="97" customWidth="1"/>
    <col min="87" max="87" width="152" style="97" customWidth="1"/>
    <col min="88" max="88" width="36.77734375" style="97" customWidth="1"/>
    <col min="89" max="89" width="47.44140625" style="97" customWidth="1"/>
    <col min="90" max="90" width="18.77734375" style="97" bestFit="1" customWidth="1"/>
    <col min="91" max="91" width="21.33203125" style="97" customWidth="1"/>
    <col min="92" max="92" width="27.21875" style="97" bestFit="1" customWidth="1"/>
    <col min="93" max="93" width="34.109375" style="97" customWidth="1"/>
    <col min="94" max="94" width="73.21875" style="97" customWidth="1"/>
    <col min="95" max="95" width="39.5546875" style="97" customWidth="1"/>
    <col min="96" max="96" width="19.77734375" style="97" customWidth="1"/>
    <col min="97" max="97" width="45.109375" style="97" customWidth="1"/>
    <col min="98" max="98" width="94.21875" style="97" customWidth="1"/>
    <col min="99" max="99" width="33.88671875" style="97" customWidth="1"/>
    <col min="100" max="100" width="26.5546875" style="97" customWidth="1"/>
    <col min="101" max="101" width="16.5546875" style="97" bestFit="1" customWidth="1"/>
    <col min="102" max="102" width="86.77734375" style="97" customWidth="1"/>
    <col min="103" max="16384" width="17.44140625" style="97"/>
  </cols>
  <sheetData>
    <row r="1" spans="1:102">
      <c r="A1" s="82"/>
      <c r="B1" s="82"/>
      <c r="C1" s="82"/>
      <c r="D1" s="82"/>
      <c r="E1" s="165"/>
    </row>
    <row r="2" spans="1:102" s="85" customFormat="1" ht="312.89999999999998" customHeight="1">
      <c r="A2" s="164" t="s">
        <v>263</v>
      </c>
      <c r="B2" s="164" t="s">
        <v>564</v>
      </c>
      <c r="C2" s="164" t="s">
        <v>578</v>
      </c>
      <c r="D2" s="164" t="s">
        <v>366</v>
      </c>
      <c r="E2" s="164" t="s">
        <v>145</v>
      </c>
      <c r="F2" s="194" t="s">
        <v>1473</v>
      </c>
      <c r="G2" s="194" t="s">
        <v>1474</v>
      </c>
      <c r="H2" s="194" t="s">
        <v>1385</v>
      </c>
      <c r="I2" s="194" t="s">
        <v>1384</v>
      </c>
      <c r="J2" s="194" t="s">
        <v>1475</v>
      </c>
      <c r="K2" s="194" t="s">
        <v>1379</v>
      </c>
      <c r="L2" s="194" t="s">
        <v>1388</v>
      </c>
      <c r="M2" s="194" t="s">
        <v>1206</v>
      </c>
      <c r="N2" s="194" t="s">
        <v>241</v>
      </c>
      <c r="O2" s="194" t="s">
        <v>1361</v>
      </c>
      <c r="P2" s="194" t="s">
        <v>1363</v>
      </c>
      <c r="Q2" s="194" t="s">
        <v>1362</v>
      </c>
      <c r="R2" s="194" t="s">
        <v>187</v>
      </c>
      <c r="S2" s="194" t="s">
        <v>81</v>
      </c>
      <c r="T2" s="194" t="s">
        <v>234</v>
      </c>
      <c r="U2" s="194" t="s">
        <v>224</v>
      </c>
      <c r="V2" s="194" t="s">
        <v>54</v>
      </c>
      <c r="W2" s="194" t="s">
        <v>259</v>
      </c>
      <c r="X2" s="194" t="s">
        <v>43</v>
      </c>
      <c r="Y2" s="194" t="s">
        <v>903</v>
      </c>
      <c r="Z2" s="194" t="s">
        <v>36</v>
      </c>
      <c r="AA2" s="194" t="s">
        <v>1476</v>
      </c>
      <c r="AB2" s="194" t="s">
        <v>1479</v>
      </c>
      <c r="AC2" s="194" t="s">
        <v>1478</v>
      </c>
      <c r="AD2" s="194" t="s">
        <v>148</v>
      </c>
      <c r="AE2" s="194" t="s">
        <v>90</v>
      </c>
      <c r="AF2" s="194" t="s">
        <v>1512</v>
      </c>
      <c r="AG2" s="194" t="s">
        <v>1365</v>
      </c>
      <c r="AH2" s="194" t="s">
        <v>1364</v>
      </c>
      <c r="AI2" s="194" t="s">
        <v>256</v>
      </c>
      <c r="AJ2" s="194" t="s">
        <v>255</v>
      </c>
      <c r="AK2" s="194" t="s">
        <v>856</v>
      </c>
      <c r="AL2" s="194" t="s">
        <v>1360</v>
      </c>
    </row>
    <row r="3" spans="1:102">
      <c r="A3" s="82" t="s">
        <v>161</v>
      </c>
      <c r="B3" s="82" t="s">
        <v>565</v>
      </c>
      <c r="C3" s="82" t="s">
        <v>607</v>
      </c>
      <c r="D3" s="82" t="s">
        <v>618</v>
      </c>
      <c r="E3" s="165" t="s">
        <v>610</v>
      </c>
      <c r="F3" s="195">
        <f>MAX(Detailed_Demanding_x_Doc_Attrib!I51:L51)</f>
        <v>0</v>
      </c>
      <c r="G3" s="195">
        <f>MAX(Detailed_Demanding_x_Doc_Attrib!N51:O51)</f>
        <v>0</v>
      </c>
      <c r="H3" s="195">
        <f>Detailed_Demanding_x_Doc_Attrib!P51</f>
        <v>0</v>
      </c>
      <c r="I3" s="195">
        <f>MAX(Detailed_Demanding_x_Doc_Attrib!Q51, F3, G3, H3, K3, L3, M3, P3)</f>
        <v>1.8518518518518516</v>
      </c>
      <c r="J3" s="195">
        <f>MAX(F3:I3)</f>
        <v>1.8518518518518516</v>
      </c>
      <c r="K3" s="195">
        <f>Detailed_Demanding_x_Doc_Attrib!R51</f>
        <v>0</v>
      </c>
      <c r="L3" s="195">
        <f>Detailed_Demanding_x_Doc_Attrib!S51</f>
        <v>0</v>
      </c>
      <c r="M3" s="195">
        <f>Detailed_Demanding_x_Doc_Attrib!T51</f>
        <v>0</v>
      </c>
      <c r="N3" s="195">
        <f>Detailed_Demanding_x_Doc_Attrib!U51</f>
        <v>0</v>
      </c>
      <c r="O3" s="195">
        <f>Detailed_Demanding_x_Doc_Attrib!V51</f>
        <v>0</v>
      </c>
      <c r="P3" s="195">
        <f>Detailed_Demanding_x_Doc_Attrib!W51</f>
        <v>0</v>
      </c>
      <c r="Q3" s="195">
        <f>Detailed_Demanding_x_Doc_Attrib!X51</f>
        <v>0</v>
      </c>
      <c r="R3" s="195">
        <f>MAX(Detailed_Demanding_x_Doc_Attrib!Z51:AB51,Detailed_Demanding_x_Doc_Attrib!I51:L51,M3,Q3)</f>
        <v>0</v>
      </c>
      <c r="S3" s="195">
        <f>MAX(Detailed_Demanding_x_Doc_Attrib!AC51,Detailed_Demanding_x_Doc_Attrib!I51:L51)</f>
        <v>0</v>
      </c>
      <c r="T3" s="195">
        <f>MAX(Detailed_Demanding_x_Doc_Attrib!AD51:AF51,P3,K3)</f>
        <v>0</v>
      </c>
      <c r="U3" s="195">
        <f>MAX(Detailed_Demanding_x_Doc_Attrib!AG51:AH51, Detailed_Demanding_x_Doc_Attrib!I51:L51, Detailed_Demanding_x_Doc_Attrib!R51)</f>
        <v>0</v>
      </c>
      <c r="V3" s="195">
        <f>MAX(Detailed_Demanding_x_Doc_Attrib!AJ51,Detailed_Demanding_x_Doc_Attrib!I51:L51)</f>
        <v>0</v>
      </c>
      <c r="W3" s="195">
        <f>MAX(Detailed_Demanding_x_Doc_Attrib!AM51:AW51,Detailed_Demanding_x_Doc_Attrib!I51:L51,K3)</f>
        <v>0</v>
      </c>
      <c r="X3" s="195">
        <f>MAX(Detailed_Demanding_x_Doc_Attrib!AX51,Detailed_Demanding_x_Doc_Attrib!I51:L51)</f>
        <v>0</v>
      </c>
      <c r="Y3" s="195">
        <f>MAX(Detailed_Demanding_x_Doc_Attrib!AY51,Detailed_Demanding_x_Doc_Attrib!I51:L51)</f>
        <v>0</v>
      </c>
      <c r="Z3" s="195">
        <f>MAX(Detailed_Demanding_x_Doc_Attrib!BC51:BE51,Detailed_Demanding_x_Doc_Attrib!I51:L51,Detailed_Demanding_x_Doc_Attrib!T51, Detailed_Demanding_x_Doc_Attrib!W51, Detailed_Demanding_x_Doc_Attrib!BP51)</f>
        <v>0</v>
      </c>
      <c r="AA3" s="195">
        <f>MAX(Detailed_Demanding_x_Doc_Attrib!BJ51:BQ51,Detailed_Demanding_x_Doc_Attrib!I51:L51,Detailed_Demanding_x_Doc_Attrib!BV51,Detailed_Demanding_x_Doc_Attrib!BS51:BT51)</f>
        <v>0</v>
      </c>
      <c r="AB3" s="195">
        <f>MAX(Detailed_Demanding_x_Doc_Attrib!BO51:BV51,Detailed_Demanding_x_Doc_Attrib!I51:L51, Detailed_Demanding_x_Doc_Attrib!T51, Detailed_Demanding_x_Doc_Attrib!BS51:BT51)</f>
        <v>0</v>
      </c>
      <c r="AC3" s="195">
        <f>MAX(Detailed_Demanding_x_Doc_Attrib!BF51:BI51, Detailed_Demanding_x_Doc_Attrib!BP51:BQ51, Detailed_Demanding_x_Doc_Attrib!BW51:BX51, Detailed_Demanding_x_Doc_Attrib!BV51, Detailed_Demanding_x_Doc_Attrib!BS51:BT51, Detailed_Demanding_x_Doc_Attrib!S51, Detailed_Demanding_x_Doc_Attrib!T51, Detailed_Demanding_x_Doc_Attrib!I51:L51)</f>
        <v>0</v>
      </c>
      <c r="AD3" s="195">
        <f>MAX(Detailed_Demanding_x_Doc_Attrib!BF51:BX51,Detailed_Demanding_x_Doc_Attrib!I51:L51, Detailed_Demanding_x_Doc_Attrib!S51, Detailed_Demanding_x_Doc_Attrib!T51)</f>
        <v>0</v>
      </c>
      <c r="AE3" s="195">
        <f>Detailed_Demanding_x_Doc_Attrib!BY51</f>
        <v>0</v>
      </c>
      <c r="AF3" s="195">
        <f>MAX(Detailed_Demanding_x_Doc_Attrib!BZ51, Detailed_Demanding_x_Doc_Attrib!BR51)</f>
        <v>0</v>
      </c>
      <c r="AG3" s="195">
        <f>MAX(Detailed_Demanding_x_Doc_Attrib!CA51, Detailed_Demanding_x_Doc_Attrib!BS51)</f>
        <v>0</v>
      </c>
      <c r="AH3" s="195">
        <f>MAX(Detailed_Demanding_x_Doc_Attrib!CB51,Detailed_Demanding_x_Doc_Attrib!I51, Detailed_Demanding_x_Doc_Attrib!S51, Detailed_Demanding_x_Doc_Attrib!W51)</f>
        <v>0</v>
      </c>
      <c r="AI3" s="195">
        <f>MAX(Detailed_Demanding_x_Doc_Attrib!CC51)</f>
        <v>0</v>
      </c>
      <c r="AJ3" s="195">
        <f>MAX(Detailed_Demanding_x_Doc_Attrib!CD51,Detailed_Demanding_x_Doc_Attrib!S51)</f>
        <v>0</v>
      </c>
      <c r="AK3" s="195">
        <f>MAX(Detailed_Demanding_x_Doc_Attrib!CE51, Detailed_Demanding_x_Doc_Attrib!I51:Q51, Detailed_Demanding_x_Doc_Attrib!S51, Detailed_Demanding_x_Doc_Attrib!T51, Detailed_Demanding_x_Doc_Attrib!W51)</f>
        <v>1.8518518518518516</v>
      </c>
      <c r="AL3" s="195">
        <f>MAX(Detailed_Demanding_x_Doc_Attrib!CF51:CF51)</f>
        <v>0</v>
      </c>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row>
    <row r="4" spans="1:102">
      <c r="A4" s="82" t="s">
        <v>161</v>
      </c>
      <c r="B4" s="82" t="s">
        <v>565</v>
      </c>
      <c r="C4" s="82" t="s">
        <v>607</v>
      </c>
      <c r="D4" s="82" t="s">
        <v>618</v>
      </c>
      <c r="E4" s="165" t="s">
        <v>609</v>
      </c>
      <c r="F4" s="195">
        <f>MAX(Detailed_Demanding_x_Doc_Attrib!I52:L52)</f>
        <v>0</v>
      </c>
      <c r="G4" s="195">
        <f>MAX(Detailed_Demanding_x_Doc_Attrib!N52:O52)</f>
        <v>0</v>
      </c>
      <c r="H4" s="195">
        <f>Detailed_Demanding_x_Doc_Attrib!P52</f>
        <v>0</v>
      </c>
      <c r="I4" s="195">
        <f>MAX(Detailed_Demanding_x_Doc_Attrib!Q52, F4, G4, H4, K4, L4, M4, P4)</f>
        <v>2.9629629629629628</v>
      </c>
      <c r="J4" s="195">
        <f t="shared" ref="J4:J67" si="0">MAX(F4:I4)</f>
        <v>2.9629629629629628</v>
      </c>
      <c r="K4" s="195">
        <f>Detailed_Demanding_x_Doc_Attrib!R52</f>
        <v>0</v>
      </c>
      <c r="L4" s="195">
        <f>Detailed_Demanding_x_Doc_Attrib!S52</f>
        <v>0</v>
      </c>
      <c r="M4" s="195">
        <f>Detailed_Demanding_x_Doc_Attrib!T52</f>
        <v>0</v>
      </c>
      <c r="N4" s="195">
        <f>Detailed_Demanding_x_Doc_Attrib!U52</f>
        <v>0</v>
      </c>
      <c r="O4" s="195">
        <f>Detailed_Demanding_x_Doc_Attrib!V52</f>
        <v>0</v>
      </c>
      <c r="P4" s="195">
        <f>Detailed_Demanding_x_Doc_Attrib!W52</f>
        <v>0</v>
      </c>
      <c r="Q4" s="195">
        <f>Detailed_Demanding_x_Doc_Attrib!X52</f>
        <v>0</v>
      </c>
      <c r="R4" s="195">
        <f>MAX(Detailed_Demanding_x_Doc_Attrib!Z52:AB52,Detailed_Demanding_x_Doc_Attrib!I52:L52,M4,Q4)</f>
        <v>0</v>
      </c>
      <c r="S4" s="195">
        <f>MAX(Detailed_Demanding_x_Doc_Attrib!AC52,Detailed_Demanding_x_Doc_Attrib!I52:L52)</f>
        <v>0</v>
      </c>
      <c r="T4" s="195">
        <f>MAX(Detailed_Demanding_x_Doc_Attrib!AD52:AF52,P4,K4)</f>
        <v>0</v>
      </c>
      <c r="U4" s="195">
        <f>MAX(Detailed_Demanding_x_Doc_Attrib!AG52:AH52, Detailed_Demanding_x_Doc_Attrib!I52:L52, Detailed_Demanding_x_Doc_Attrib!R52)</f>
        <v>0</v>
      </c>
      <c r="V4" s="195">
        <f>MAX(Detailed_Demanding_x_Doc_Attrib!AJ52,Detailed_Demanding_x_Doc_Attrib!I52:L52)</f>
        <v>0</v>
      </c>
      <c r="W4" s="195">
        <f>MAX(Detailed_Demanding_x_Doc_Attrib!AM52:AW52,Detailed_Demanding_x_Doc_Attrib!I52:L52,K4)</f>
        <v>0</v>
      </c>
      <c r="X4" s="195">
        <f>MAX(Detailed_Demanding_x_Doc_Attrib!AX52,Detailed_Demanding_x_Doc_Attrib!I52:L52)</f>
        <v>0</v>
      </c>
      <c r="Y4" s="195">
        <f>MAX(Detailed_Demanding_x_Doc_Attrib!AY52,Detailed_Demanding_x_Doc_Attrib!I52:L52)</f>
        <v>0</v>
      </c>
      <c r="Z4" s="195">
        <f>MAX(Detailed_Demanding_x_Doc_Attrib!BC52:BE52,Detailed_Demanding_x_Doc_Attrib!I52:L52,Detailed_Demanding_x_Doc_Attrib!T52, Detailed_Demanding_x_Doc_Attrib!W52, Detailed_Demanding_x_Doc_Attrib!BP52)</f>
        <v>0</v>
      </c>
      <c r="AA4" s="195">
        <f>MAX(Detailed_Demanding_x_Doc_Attrib!BJ52:BQ52,Detailed_Demanding_x_Doc_Attrib!I52:L52,Detailed_Demanding_x_Doc_Attrib!BV52,Detailed_Demanding_x_Doc_Attrib!BS52:BT52)</f>
        <v>0</v>
      </c>
      <c r="AB4" s="195">
        <f>MAX(Detailed_Demanding_x_Doc_Attrib!BO52:BV52,Detailed_Demanding_x_Doc_Attrib!I52:L52, Detailed_Demanding_x_Doc_Attrib!T52, Detailed_Demanding_x_Doc_Attrib!BS52:BT52)</f>
        <v>0</v>
      </c>
      <c r="AC4" s="195">
        <f>MAX(Detailed_Demanding_x_Doc_Attrib!BF52:BI52, Detailed_Demanding_x_Doc_Attrib!BP52:BQ52, Detailed_Demanding_x_Doc_Attrib!BW52:BX52, Detailed_Demanding_x_Doc_Attrib!BV52, Detailed_Demanding_x_Doc_Attrib!BS52:BT52, Detailed_Demanding_x_Doc_Attrib!S52, Detailed_Demanding_x_Doc_Attrib!T52, Detailed_Demanding_x_Doc_Attrib!I52:L52)</f>
        <v>0</v>
      </c>
      <c r="AD4" s="195">
        <f>MAX(Detailed_Demanding_x_Doc_Attrib!BF52:BX52,Detailed_Demanding_x_Doc_Attrib!I52:L52, Detailed_Demanding_x_Doc_Attrib!S52, Detailed_Demanding_x_Doc_Attrib!T52)</f>
        <v>0</v>
      </c>
      <c r="AE4" s="195">
        <f>Detailed_Demanding_x_Doc_Attrib!BY52</f>
        <v>0</v>
      </c>
      <c r="AF4" s="195">
        <f>MAX(Detailed_Demanding_x_Doc_Attrib!BZ52, Detailed_Demanding_x_Doc_Attrib!BR52)</f>
        <v>0</v>
      </c>
      <c r="AG4" s="195">
        <f>MAX(Detailed_Demanding_x_Doc_Attrib!CA52, Detailed_Demanding_x_Doc_Attrib!BS52)</f>
        <v>0</v>
      </c>
      <c r="AH4" s="195">
        <f>MAX(Detailed_Demanding_x_Doc_Attrib!CB52,Detailed_Demanding_x_Doc_Attrib!I52, Detailed_Demanding_x_Doc_Attrib!S52, Detailed_Demanding_x_Doc_Attrib!W52)</f>
        <v>0</v>
      </c>
      <c r="AI4" s="195">
        <f>MAX(Detailed_Demanding_x_Doc_Attrib!CC52)</f>
        <v>18.518518518518515</v>
      </c>
      <c r="AJ4" s="195">
        <f>MAX(Detailed_Demanding_x_Doc_Attrib!CD52,Detailed_Demanding_x_Doc_Attrib!S52)</f>
        <v>0</v>
      </c>
      <c r="AK4" s="195">
        <f>MAX(Detailed_Demanding_x_Doc_Attrib!CE52, Detailed_Demanding_x_Doc_Attrib!I52:Q52, Detailed_Demanding_x_Doc_Attrib!S52, Detailed_Demanding_x_Doc_Attrib!T52, Detailed_Demanding_x_Doc_Attrib!W52)</f>
        <v>2.9629629629629628</v>
      </c>
      <c r="AL4" s="195">
        <f>MAX(Detailed_Demanding_x_Doc_Attrib!CF52:CF52)</f>
        <v>0</v>
      </c>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row>
    <row r="5" spans="1:102">
      <c r="A5" s="82" t="s">
        <v>161</v>
      </c>
      <c r="B5" s="82" t="s">
        <v>565</v>
      </c>
      <c r="C5" s="82" t="s">
        <v>607</v>
      </c>
      <c r="D5" s="82" t="s">
        <v>618</v>
      </c>
      <c r="E5" s="165" t="s">
        <v>612</v>
      </c>
      <c r="F5" s="195">
        <f>MAX(Detailed_Demanding_x_Doc_Attrib!I53:L53)</f>
        <v>0</v>
      </c>
      <c r="G5" s="195">
        <f>MAX(Detailed_Demanding_x_Doc_Attrib!N53:O53)</f>
        <v>0</v>
      </c>
      <c r="H5" s="195">
        <f>Detailed_Demanding_x_Doc_Attrib!P53</f>
        <v>0</v>
      </c>
      <c r="I5" s="195">
        <f>MAX(Detailed_Demanding_x_Doc_Attrib!Q53, F5, G5, H5, K5, L5, M5, P5)</f>
        <v>0.29925925925925922</v>
      </c>
      <c r="J5" s="195">
        <f t="shared" si="0"/>
        <v>0.29925925925925922</v>
      </c>
      <c r="K5" s="195">
        <f>Detailed_Demanding_x_Doc_Attrib!R53</f>
        <v>0</v>
      </c>
      <c r="L5" s="195">
        <f>Detailed_Demanding_x_Doc_Attrib!S53</f>
        <v>0</v>
      </c>
      <c r="M5" s="195">
        <f>Detailed_Demanding_x_Doc_Attrib!T53</f>
        <v>0</v>
      </c>
      <c r="N5" s="195">
        <f>Detailed_Demanding_x_Doc_Attrib!U53</f>
        <v>0</v>
      </c>
      <c r="O5" s="195">
        <f>Detailed_Demanding_x_Doc_Attrib!V53</f>
        <v>0</v>
      </c>
      <c r="P5" s="195">
        <f>Detailed_Demanding_x_Doc_Attrib!W53</f>
        <v>0</v>
      </c>
      <c r="Q5" s="195">
        <f>Detailed_Demanding_x_Doc_Attrib!X53</f>
        <v>0</v>
      </c>
      <c r="R5" s="195">
        <f>MAX(Detailed_Demanding_x_Doc_Attrib!Z53:AB53,Detailed_Demanding_x_Doc_Attrib!I53:L53,M5,Q5)</f>
        <v>0</v>
      </c>
      <c r="S5" s="195">
        <f>MAX(Detailed_Demanding_x_Doc_Attrib!AC53,Detailed_Demanding_x_Doc_Attrib!I53:L53)</f>
        <v>0</v>
      </c>
      <c r="T5" s="195">
        <f>MAX(Detailed_Demanding_x_Doc_Attrib!AD53:AF53,P5,K5)</f>
        <v>0</v>
      </c>
      <c r="U5" s="195">
        <f>MAX(Detailed_Demanding_x_Doc_Attrib!AG53:AH53, Detailed_Demanding_x_Doc_Attrib!I53:L53, Detailed_Demanding_x_Doc_Attrib!R53)</f>
        <v>0</v>
      </c>
      <c r="V5" s="195">
        <f>MAX(Detailed_Demanding_x_Doc_Attrib!AJ53,Detailed_Demanding_x_Doc_Attrib!I53:L53)</f>
        <v>0</v>
      </c>
      <c r="W5" s="195">
        <f>MAX(Detailed_Demanding_x_Doc_Attrib!AM53:AW53,Detailed_Demanding_x_Doc_Attrib!I53:L53,K5)</f>
        <v>0</v>
      </c>
      <c r="X5" s="195">
        <f>MAX(Detailed_Demanding_x_Doc_Attrib!AX53,Detailed_Demanding_x_Doc_Attrib!I53:L53)</f>
        <v>0</v>
      </c>
      <c r="Y5" s="195">
        <f>MAX(Detailed_Demanding_x_Doc_Attrib!AY53,Detailed_Demanding_x_Doc_Attrib!I53:L53)</f>
        <v>0</v>
      </c>
      <c r="Z5" s="195">
        <f>MAX(Detailed_Demanding_x_Doc_Attrib!BC53:BE53,Detailed_Demanding_x_Doc_Attrib!I53:L53,Detailed_Demanding_x_Doc_Attrib!T53, Detailed_Demanding_x_Doc_Attrib!W53, Detailed_Demanding_x_Doc_Attrib!BP53)</f>
        <v>0</v>
      </c>
      <c r="AA5" s="195">
        <f>MAX(Detailed_Demanding_x_Doc_Attrib!BJ53:BQ53,Detailed_Demanding_x_Doc_Attrib!I53:L53,Detailed_Demanding_x_Doc_Attrib!BV53,Detailed_Demanding_x_Doc_Attrib!BS53:BT53)</f>
        <v>0</v>
      </c>
      <c r="AB5" s="195">
        <f>MAX(Detailed_Demanding_x_Doc_Attrib!BO53:BV53,Detailed_Demanding_x_Doc_Attrib!I53:L53, Detailed_Demanding_x_Doc_Attrib!T53, Detailed_Demanding_x_Doc_Attrib!BS53:BT53)</f>
        <v>0</v>
      </c>
      <c r="AC5" s="195">
        <f>MAX(Detailed_Demanding_x_Doc_Attrib!BF53:BI53, Detailed_Demanding_x_Doc_Attrib!BP53:BQ53, Detailed_Demanding_x_Doc_Attrib!BW53:BX53, Detailed_Demanding_x_Doc_Attrib!BV53, Detailed_Demanding_x_Doc_Attrib!BS53:BT53, Detailed_Demanding_x_Doc_Attrib!S53, Detailed_Demanding_x_Doc_Attrib!T53, Detailed_Demanding_x_Doc_Attrib!I53:L53)</f>
        <v>0</v>
      </c>
      <c r="AD5" s="195">
        <f>MAX(Detailed_Demanding_x_Doc_Attrib!BF53:BX53,Detailed_Demanding_x_Doc_Attrib!I53:L53, Detailed_Demanding_x_Doc_Attrib!S53, Detailed_Demanding_x_Doc_Attrib!T53)</f>
        <v>0</v>
      </c>
      <c r="AE5" s="195">
        <f>Detailed_Demanding_x_Doc_Attrib!BY53</f>
        <v>0</v>
      </c>
      <c r="AF5" s="195">
        <f>MAX(Detailed_Demanding_x_Doc_Attrib!BZ53, Detailed_Demanding_x_Doc_Attrib!BR53)</f>
        <v>0</v>
      </c>
      <c r="AG5" s="195">
        <f>MAX(Detailed_Demanding_x_Doc_Attrib!CA53, Detailed_Demanding_x_Doc_Attrib!BS53)</f>
        <v>0</v>
      </c>
      <c r="AH5" s="195">
        <f>MAX(Detailed_Demanding_x_Doc_Attrib!CB53,Detailed_Demanding_x_Doc_Attrib!I53, Detailed_Demanding_x_Doc_Attrib!S53, Detailed_Demanding_x_Doc_Attrib!W53)</f>
        <v>0</v>
      </c>
      <c r="AI5" s="195">
        <f>MAX(Detailed_Demanding_x_Doc_Attrib!CC53)</f>
        <v>0.29925925925925922</v>
      </c>
      <c r="AJ5" s="195">
        <f>MAX(Detailed_Demanding_x_Doc_Attrib!CD53,Detailed_Demanding_x_Doc_Attrib!S53)</f>
        <v>0</v>
      </c>
      <c r="AK5" s="195">
        <f>MAX(Detailed_Demanding_x_Doc_Attrib!CE53, Detailed_Demanding_x_Doc_Attrib!I53:Q53, Detailed_Demanding_x_Doc_Attrib!S53, Detailed_Demanding_x_Doc_Attrib!T53, Detailed_Demanding_x_Doc_Attrib!W53)</f>
        <v>0.29925925925925922</v>
      </c>
      <c r="AL5" s="195">
        <f>MAX(Detailed_Demanding_x_Doc_Attrib!CF53:CF53)</f>
        <v>0</v>
      </c>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row>
    <row r="6" spans="1:102">
      <c r="A6" s="82" t="s">
        <v>161</v>
      </c>
      <c r="B6" s="82" t="s">
        <v>645</v>
      </c>
      <c r="C6" s="82" t="s">
        <v>607</v>
      </c>
      <c r="D6" s="82" t="s">
        <v>638</v>
      </c>
      <c r="E6" s="165" t="s">
        <v>703</v>
      </c>
      <c r="F6" s="195">
        <f>MAX(Detailed_Demanding_x_Doc_Attrib!I54:L54)</f>
        <v>0</v>
      </c>
      <c r="G6" s="195">
        <f>MAX(Detailed_Demanding_x_Doc_Attrib!N54:O54)</f>
        <v>0</v>
      </c>
      <c r="H6" s="195">
        <f>Detailed_Demanding_x_Doc_Attrib!P54</f>
        <v>0</v>
      </c>
      <c r="I6" s="195">
        <f>MAX(Detailed_Demanding_x_Doc_Attrib!Q54, F6, G6, H6, K6, L6, M6, P6)</f>
        <v>0</v>
      </c>
      <c r="J6" s="195">
        <f t="shared" si="0"/>
        <v>0</v>
      </c>
      <c r="K6" s="195">
        <f>Detailed_Demanding_x_Doc_Attrib!R54</f>
        <v>0</v>
      </c>
      <c r="L6" s="195">
        <f>Detailed_Demanding_x_Doc_Attrib!S54</f>
        <v>0</v>
      </c>
      <c r="M6" s="195">
        <f>Detailed_Demanding_x_Doc_Attrib!T54</f>
        <v>0</v>
      </c>
      <c r="N6" s="195">
        <f>Detailed_Demanding_x_Doc_Attrib!U54</f>
        <v>0</v>
      </c>
      <c r="O6" s="195">
        <f>Detailed_Demanding_x_Doc_Attrib!V54</f>
        <v>0</v>
      </c>
      <c r="P6" s="195">
        <f>Detailed_Demanding_x_Doc_Attrib!W54</f>
        <v>0</v>
      </c>
      <c r="Q6" s="195">
        <f>Detailed_Demanding_x_Doc_Attrib!X54</f>
        <v>0</v>
      </c>
      <c r="R6" s="195">
        <f>MAX(Detailed_Demanding_x_Doc_Attrib!Z54:AB54,Detailed_Demanding_x_Doc_Attrib!I54:L54,M6,Q6)</f>
        <v>0</v>
      </c>
      <c r="S6" s="195">
        <f>MAX(Detailed_Demanding_x_Doc_Attrib!AC54,Detailed_Demanding_x_Doc_Attrib!I54:L54)</f>
        <v>0</v>
      </c>
      <c r="T6" s="195">
        <f>MAX(Detailed_Demanding_x_Doc_Attrib!AD54:AF54,P6,K6)</f>
        <v>0</v>
      </c>
      <c r="U6" s="195">
        <f>MAX(Detailed_Demanding_x_Doc_Attrib!AG54:AH54, Detailed_Demanding_x_Doc_Attrib!I54:L54, Detailed_Demanding_x_Doc_Attrib!R54)</f>
        <v>0</v>
      </c>
      <c r="V6" s="195">
        <f>MAX(Detailed_Demanding_x_Doc_Attrib!AJ54,Detailed_Demanding_x_Doc_Attrib!I54:L54)</f>
        <v>0</v>
      </c>
      <c r="W6" s="195">
        <f>MAX(Detailed_Demanding_x_Doc_Attrib!AM54:AW54,Detailed_Demanding_x_Doc_Attrib!I54:L54,K6)</f>
        <v>0</v>
      </c>
      <c r="X6" s="195">
        <f>MAX(Detailed_Demanding_x_Doc_Attrib!AX54,Detailed_Demanding_x_Doc_Attrib!I54:L54)</f>
        <v>0</v>
      </c>
      <c r="Y6" s="195">
        <f>MAX(Detailed_Demanding_x_Doc_Attrib!AY54,Detailed_Demanding_x_Doc_Attrib!I54:L54)</f>
        <v>0</v>
      </c>
      <c r="Z6" s="195">
        <f>MAX(Detailed_Demanding_x_Doc_Attrib!BC54:BE54,Detailed_Demanding_x_Doc_Attrib!I54:L54,Detailed_Demanding_x_Doc_Attrib!T54, Detailed_Demanding_x_Doc_Attrib!W54, Detailed_Demanding_x_Doc_Attrib!BP54)</f>
        <v>0</v>
      </c>
      <c r="AA6" s="195">
        <f>MAX(Detailed_Demanding_x_Doc_Attrib!BJ54:BQ54,Detailed_Demanding_x_Doc_Attrib!I54:L54,Detailed_Demanding_x_Doc_Attrib!BV54,Detailed_Demanding_x_Doc_Attrib!BS54:BT54)</f>
        <v>0</v>
      </c>
      <c r="AB6" s="195">
        <f>MAX(Detailed_Demanding_x_Doc_Attrib!BO54:BV54,Detailed_Demanding_x_Doc_Attrib!I54:L54, Detailed_Demanding_x_Doc_Attrib!T54, Detailed_Demanding_x_Doc_Attrib!BS54:BT54)</f>
        <v>0</v>
      </c>
      <c r="AC6" s="195">
        <f>MAX(Detailed_Demanding_x_Doc_Attrib!BF54:BI54, Detailed_Demanding_x_Doc_Attrib!BP54:BQ54, Detailed_Demanding_x_Doc_Attrib!BW54:BX54, Detailed_Demanding_x_Doc_Attrib!BV54, Detailed_Demanding_x_Doc_Attrib!BS54:BT54, Detailed_Demanding_x_Doc_Attrib!S54, Detailed_Demanding_x_Doc_Attrib!T54, Detailed_Demanding_x_Doc_Attrib!I54:L54)</f>
        <v>0</v>
      </c>
      <c r="AD6" s="195">
        <f>MAX(Detailed_Demanding_x_Doc_Attrib!BF54:BX54,Detailed_Demanding_x_Doc_Attrib!I54:L54, Detailed_Demanding_x_Doc_Attrib!S54, Detailed_Demanding_x_Doc_Attrib!T54)</f>
        <v>0</v>
      </c>
      <c r="AE6" s="195">
        <f>Detailed_Demanding_x_Doc_Attrib!BY54</f>
        <v>0</v>
      </c>
      <c r="AF6" s="195">
        <f>MAX(Detailed_Demanding_x_Doc_Attrib!BZ54, Detailed_Demanding_x_Doc_Attrib!BR54)</f>
        <v>0</v>
      </c>
      <c r="AG6" s="195">
        <f>MAX(Detailed_Demanding_x_Doc_Attrib!CA54, Detailed_Demanding_x_Doc_Attrib!BS54)</f>
        <v>0</v>
      </c>
      <c r="AH6" s="195">
        <f>MAX(Detailed_Demanding_x_Doc_Attrib!CB54,Detailed_Demanding_x_Doc_Attrib!I54, Detailed_Demanding_x_Doc_Attrib!S54, Detailed_Demanding_x_Doc_Attrib!W54)</f>
        <v>1.7777777777777777</v>
      </c>
      <c r="AI6" s="195">
        <f>MAX(Detailed_Demanding_x_Doc_Attrib!CC54)</f>
        <v>0</v>
      </c>
      <c r="AJ6" s="195">
        <f>MAX(Detailed_Demanding_x_Doc_Attrib!CD54,Detailed_Demanding_x_Doc_Attrib!S54)</f>
        <v>0</v>
      </c>
      <c r="AK6" s="195">
        <f>MAX(Detailed_Demanding_x_Doc_Attrib!CE54, Detailed_Demanding_x_Doc_Attrib!I54:Q54, Detailed_Demanding_x_Doc_Attrib!S54, Detailed_Demanding_x_Doc_Attrib!T54, Detailed_Demanding_x_Doc_Attrib!W54)</f>
        <v>0</v>
      </c>
      <c r="AL6" s="195">
        <f>MAX(Detailed_Demanding_x_Doc_Attrib!CF54:CF54)</f>
        <v>0</v>
      </c>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row>
    <row r="7" spans="1:102">
      <c r="A7" s="82" t="s">
        <v>161</v>
      </c>
      <c r="B7" s="82" t="s">
        <v>565</v>
      </c>
      <c r="C7" s="82" t="s">
        <v>607</v>
      </c>
      <c r="D7" s="82" t="s">
        <v>618</v>
      </c>
      <c r="E7" s="165" t="s">
        <v>616</v>
      </c>
      <c r="F7" s="195">
        <f>MAX(Detailed_Demanding_x_Doc_Attrib!I55:L55)</f>
        <v>0.44444444444444442</v>
      </c>
      <c r="G7" s="195">
        <f>MAX(Detailed_Demanding_x_Doc_Attrib!N55:O55)</f>
        <v>0</v>
      </c>
      <c r="H7" s="195">
        <f>Detailed_Demanding_x_Doc_Attrib!P55</f>
        <v>0</v>
      </c>
      <c r="I7" s="195">
        <f>MAX(Detailed_Demanding_x_Doc_Attrib!Q55, F7, G7, H7, K7, L7, M7, P7)</f>
        <v>0.59259259259259256</v>
      </c>
      <c r="J7" s="195">
        <f t="shared" si="0"/>
        <v>0.59259259259259256</v>
      </c>
      <c r="K7" s="195">
        <f>Detailed_Demanding_x_Doc_Attrib!R55</f>
        <v>0</v>
      </c>
      <c r="L7" s="195">
        <f>Detailed_Demanding_x_Doc_Attrib!S55</f>
        <v>0</v>
      </c>
      <c r="M7" s="195">
        <f>Detailed_Demanding_x_Doc_Attrib!T55</f>
        <v>0</v>
      </c>
      <c r="N7" s="195">
        <f>Detailed_Demanding_x_Doc_Attrib!U55</f>
        <v>0</v>
      </c>
      <c r="O7" s="195">
        <f>Detailed_Demanding_x_Doc_Attrib!V55</f>
        <v>0</v>
      </c>
      <c r="P7" s="195">
        <f>Detailed_Demanding_x_Doc_Attrib!W55</f>
        <v>0</v>
      </c>
      <c r="Q7" s="195">
        <f>Detailed_Demanding_x_Doc_Attrib!X55</f>
        <v>0</v>
      </c>
      <c r="R7" s="195">
        <f>MAX(Detailed_Demanding_x_Doc_Attrib!Z55:AB55,Detailed_Demanding_x_Doc_Attrib!I55:L55,M7,Q7)</f>
        <v>0.44444444444444442</v>
      </c>
      <c r="S7" s="195">
        <f>MAX(Detailed_Demanding_x_Doc_Attrib!AC55,Detailed_Demanding_x_Doc_Attrib!I55:L55)</f>
        <v>0.44444444444444442</v>
      </c>
      <c r="T7" s="195">
        <f>MAX(Detailed_Demanding_x_Doc_Attrib!AD55:AF55,P7,K7)</f>
        <v>0</v>
      </c>
      <c r="U7" s="195">
        <f>MAX(Detailed_Demanding_x_Doc_Attrib!AG55:AH55, Detailed_Demanding_x_Doc_Attrib!I55:L55, Detailed_Demanding_x_Doc_Attrib!R55)</f>
        <v>0.44444444444444442</v>
      </c>
      <c r="V7" s="195">
        <f>MAX(Detailed_Demanding_x_Doc_Attrib!AJ55,Detailed_Demanding_x_Doc_Attrib!I55:L55)</f>
        <v>0.44444444444444442</v>
      </c>
      <c r="W7" s="195">
        <f>MAX(Detailed_Demanding_x_Doc_Attrib!AM55:AW55,Detailed_Demanding_x_Doc_Attrib!I55:L55,K7)</f>
        <v>0.44444444444444442</v>
      </c>
      <c r="X7" s="195">
        <f>MAX(Detailed_Demanding_x_Doc_Attrib!AX55,Detailed_Demanding_x_Doc_Attrib!I55:L55)</f>
        <v>0.44444444444444442</v>
      </c>
      <c r="Y7" s="195">
        <f>MAX(Detailed_Demanding_x_Doc_Attrib!AY55,Detailed_Demanding_x_Doc_Attrib!I55:L55)</f>
        <v>0.44444444444444442</v>
      </c>
      <c r="Z7" s="195">
        <f>MAX(Detailed_Demanding_x_Doc_Attrib!BC55:BE55,Detailed_Demanding_x_Doc_Attrib!I55:L55,Detailed_Demanding_x_Doc_Attrib!T55, Detailed_Demanding_x_Doc_Attrib!W55, Detailed_Demanding_x_Doc_Attrib!BP55)</f>
        <v>0.44444444444444442</v>
      </c>
      <c r="AA7" s="195">
        <f>MAX(Detailed_Demanding_x_Doc_Attrib!BJ55:BQ55,Detailed_Demanding_x_Doc_Attrib!I55:L55,Detailed_Demanding_x_Doc_Attrib!BV55,Detailed_Demanding_x_Doc_Attrib!BS55:BT55)</f>
        <v>0.44444444444444442</v>
      </c>
      <c r="AB7" s="195">
        <f>MAX(Detailed_Demanding_x_Doc_Attrib!BO55:BV55,Detailed_Demanding_x_Doc_Attrib!I55:L55, Detailed_Demanding_x_Doc_Attrib!T55, Detailed_Demanding_x_Doc_Attrib!BS55:BT55)</f>
        <v>0.44444444444444442</v>
      </c>
      <c r="AC7" s="195">
        <f>MAX(Detailed_Demanding_x_Doc_Attrib!BF55:BI55, Detailed_Demanding_x_Doc_Attrib!BP55:BQ55, Detailed_Demanding_x_Doc_Attrib!BW55:BX55, Detailed_Demanding_x_Doc_Attrib!BV55, Detailed_Demanding_x_Doc_Attrib!BS55:BT55, Detailed_Demanding_x_Doc_Attrib!S55, Detailed_Demanding_x_Doc_Attrib!T55, Detailed_Demanding_x_Doc_Attrib!I55:L55)</f>
        <v>0.44444444444444442</v>
      </c>
      <c r="AD7" s="195">
        <f>MAX(Detailed_Demanding_x_Doc_Attrib!BF55:BX55,Detailed_Demanding_x_Doc_Attrib!I55:L55, Detailed_Demanding_x_Doc_Attrib!S55, Detailed_Demanding_x_Doc_Attrib!T55)</f>
        <v>0.44444444444444442</v>
      </c>
      <c r="AE7" s="195">
        <f>Detailed_Demanding_x_Doc_Attrib!BY55</f>
        <v>0</v>
      </c>
      <c r="AF7" s="195">
        <f>MAX(Detailed_Demanding_x_Doc_Attrib!BZ55, Detailed_Demanding_x_Doc_Attrib!BR55)</f>
        <v>0</v>
      </c>
      <c r="AG7" s="195">
        <f>MAX(Detailed_Demanding_x_Doc_Attrib!CA55, Detailed_Demanding_x_Doc_Attrib!BS55)</f>
        <v>0</v>
      </c>
      <c r="AH7" s="195">
        <f>MAX(Detailed_Demanding_x_Doc_Attrib!CB55,Detailed_Demanding_x_Doc_Attrib!I55, Detailed_Demanding_x_Doc_Attrib!S55, Detailed_Demanding_x_Doc_Attrib!W55)</f>
        <v>0.44444444444444442</v>
      </c>
      <c r="AI7" s="195">
        <f>MAX(Detailed_Demanding_x_Doc_Attrib!CC55)</f>
        <v>0</v>
      </c>
      <c r="AJ7" s="195">
        <f>MAX(Detailed_Demanding_x_Doc_Attrib!CD55,Detailed_Demanding_x_Doc_Attrib!S55)</f>
        <v>0</v>
      </c>
      <c r="AK7" s="195">
        <f>MAX(Detailed_Demanding_x_Doc_Attrib!CE55, Detailed_Demanding_x_Doc_Attrib!I55:Q55, Detailed_Demanding_x_Doc_Attrib!S55, Detailed_Demanding_x_Doc_Attrib!T55, Detailed_Demanding_x_Doc_Attrib!W55)</f>
        <v>0.59259259259259256</v>
      </c>
      <c r="AL7" s="195">
        <f>MAX(Detailed_Demanding_x_Doc_Attrib!CF55:CF55)</f>
        <v>0</v>
      </c>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row>
    <row r="8" spans="1:102">
      <c r="A8" s="82" t="s">
        <v>161</v>
      </c>
      <c r="B8" s="82" t="s">
        <v>565</v>
      </c>
      <c r="C8" s="82" t="s">
        <v>364</v>
      </c>
      <c r="D8" s="82" t="s">
        <v>618</v>
      </c>
      <c r="E8" s="165" t="s">
        <v>549</v>
      </c>
      <c r="F8" s="195">
        <f>MAX(Detailed_Demanding_x_Doc_Attrib!I56:L56)</f>
        <v>0</v>
      </c>
      <c r="G8" s="195">
        <f>MAX(Detailed_Demanding_x_Doc_Attrib!N56:O56)</f>
        <v>0</v>
      </c>
      <c r="H8" s="195">
        <f>Detailed_Demanding_x_Doc_Attrib!P56</f>
        <v>0</v>
      </c>
      <c r="I8" s="195">
        <f>MAX(Detailed_Demanding_x_Doc_Attrib!Q56, F8, G8, H8, K8, L8, M8, P8)</f>
        <v>4.4444444444444446</v>
      </c>
      <c r="J8" s="195">
        <f t="shared" si="0"/>
        <v>4.4444444444444446</v>
      </c>
      <c r="K8" s="195">
        <f>Detailed_Demanding_x_Doc_Attrib!R56</f>
        <v>0</v>
      </c>
      <c r="L8" s="195">
        <f>Detailed_Demanding_x_Doc_Attrib!S56</f>
        <v>0</v>
      </c>
      <c r="M8" s="195">
        <f>Detailed_Demanding_x_Doc_Attrib!T56</f>
        <v>0</v>
      </c>
      <c r="N8" s="195">
        <f>Detailed_Demanding_x_Doc_Attrib!U56</f>
        <v>0</v>
      </c>
      <c r="O8" s="195">
        <f>Detailed_Demanding_x_Doc_Attrib!V56</f>
        <v>0</v>
      </c>
      <c r="P8" s="195">
        <f>Detailed_Demanding_x_Doc_Attrib!W56</f>
        <v>0</v>
      </c>
      <c r="Q8" s="195">
        <f>Detailed_Demanding_x_Doc_Attrib!X56</f>
        <v>0</v>
      </c>
      <c r="R8" s="195">
        <f>MAX(Detailed_Demanding_x_Doc_Attrib!Z56:AB56,Detailed_Demanding_x_Doc_Attrib!I56:L56,M8,Q8)</f>
        <v>0</v>
      </c>
      <c r="S8" s="195">
        <f>MAX(Detailed_Demanding_x_Doc_Attrib!AC56,Detailed_Demanding_x_Doc_Attrib!I56:L56)</f>
        <v>0</v>
      </c>
      <c r="T8" s="195">
        <f>MAX(Detailed_Demanding_x_Doc_Attrib!AD56:AF56,P8,K8)</f>
        <v>0</v>
      </c>
      <c r="U8" s="195">
        <f>MAX(Detailed_Demanding_x_Doc_Attrib!AG56:AH56, Detailed_Demanding_x_Doc_Attrib!I56:L56, Detailed_Demanding_x_Doc_Attrib!R56)</f>
        <v>0</v>
      </c>
      <c r="V8" s="195">
        <f>MAX(Detailed_Demanding_x_Doc_Attrib!AJ56,Detailed_Demanding_x_Doc_Attrib!I56:L56)</f>
        <v>0</v>
      </c>
      <c r="W8" s="195">
        <f>MAX(Detailed_Demanding_x_Doc_Attrib!AM56:AW56,Detailed_Demanding_x_Doc_Attrib!I56:L56,K8)</f>
        <v>0</v>
      </c>
      <c r="X8" s="195">
        <f>MAX(Detailed_Demanding_x_Doc_Attrib!AX56,Detailed_Demanding_x_Doc_Attrib!I56:L56)</f>
        <v>0</v>
      </c>
      <c r="Y8" s="195">
        <f>MAX(Detailed_Demanding_x_Doc_Attrib!AY56,Detailed_Demanding_x_Doc_Attrib!I56:L56)</f>
        <v>0</v>
      </c>
      <c r="Z8" s="195">
        <f>MAX(Detailed_Demanding_x_Doc_Attrib!BC56:BE56,Detailed_Demanding_x_Doc_Attrib!I56:L56,Detailed_Demanding_x_Doc_Attrib!T56, Detailed_Demanding_x_Doc_Attrib!W56, Detailed_Demanding_x_Doc_Attrib!BP56)</f>
        <v>0</v>
      </c>
      <c r="AA8" s="195">
        <f>MAX(Detailed_Demanding_x_Doc_Attrib!BJ56:BQ56,Detailed_Demanding_x_Doc_Attrib!I56:L56,Detailed_Demanding_x_Doc_Attrib!BV56,Detailed_Demanding_x_Doc_Attrib!BS56:BT56)</f>
        <v>0</v>
      </c>
      <c r="AB8" s="195">
        <f>MAX(Detailed_Demanding_x_Doc_Attrib!BO56:BV56,Detailed_Demanding_x_Doc_Attrib!I56:L56, Detailed_Demanding_x_Doc_Attrib!T56, Detailed_Demanding_x_Doc_Attrib!BS56:BT56)</f>
        <v>0</v>
      </c>
      <c r="AC8" s="195">
        <f>MAX(Detailed_Demanding_x_Doc_Attrib!BF56:BI56, Detailed_Demanding_x_Doc_Attrib!BP56:BQ56, Detailed_Demanding_x_Doc_Attrib!BW56:BX56, Detailed_Demanding_x_Doc_Attrib!BV56, Detailed_Demanding_x_Doc_Attrib!BS56:BT56, Detailed_Demanding_x_Doc_Attrib!S56, Detailed_Demanding_x_Doc_Attrib!T56, Detailed_Demanding_x_Doc_Attrib!I56:L56)</f>
        <v>0</v>
      </c>
      <c r="AD8" s="195">
        <f>MAX(Detailed_Demanding_x_Doc_Attrib!BF56:BX56,Detailed_Demanding_x_Doc_Attrib!I56:L56, Detailed_Demanding_x_Doc_Attrib!S56, Detailed_Demanding_x_Doc_Attrib!T56)</f>
        <v>0</v>
      </c>
      <c r="AE8" s="195">
        <f>Detailed_Demanding_x_Doc_Attrib!BY56</f>
        <v>6.666666666666667</v>
      </c>
      <c r="AF8" s="195">
        <f>MAX(Detailed_Demanding_x_Doc_Attrib!BZ56, Detailed_Demanding_x_Doc_Attrib!BR56)</f>
        <v>0</v>
      </c>
      <c r="AG8" s="195">
        <f>MAX(Detailed_Demanding_x_Doc_Attrib!CA56, Detailed_Demanding_x_Doc_Attrib!BS56)</f>
        <v>0</v>
      </c>
      <c r="AH8" s="195">
        <f>MAX(Detailed_Demanding_x_Doc_Attrib!CB56,Detailed_Demanding_x_Doc_Attrib!I56, Detailed_Demanding_x_Doc_Attrib!S56, Detailed_Demanding_x_Doc_Attrib!W56)</f>
        <v>0</v>
      </c>
      <c r="AI8" s="195">
        <f>MAX(Detailed_Demanding_x_Doc_Attrib!CC56)</f>
        <v>0</v>
      </c>
      <c r="AJ8" s="195">
        <f>MAX(Detailed_Demanding_x_Doc_Attrib!CD56,Detailed_Demanding_x_Doc_Attrib!S56)</f>
        <v>0</v>
      </c>
      <c r="AK8" s="195">
        <f>MAX(Detailed_Demanding_x_Doc_Attrib!CE56, Detailed_Demanding_x_Doc_Attrib!I56:Q56, Detailed_Demanding_x_Doc_Attrib!S56, Detailed_Demanding_x_Doc_Attrib!T56, Detailed_Demanding_x_Doc_Attrib!W56)</f>
        <v>4.4444444444444446</v>
      </c>
      <c r="AL8" s="195">
        <f>MAX(Detailed_Demanding_x_Doc_Attrib!CF56:CF56)</f>
        <v>0</v>
      </c>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row>
    <row r="9" spans="1:102">
      <c r="A9" s="82" t="s">
        <v>161</v>
      </c>
      <c r="B9" s="82" t="s">
        <v>565</v>
      </c>
      <c r="C9" s="82" t="s">
        <v>364</v>
      </c>
      <c r="D9" s="82" t="s">
        <v>618</v>
      </c>
      <c r="E9" s="165" t="s">
        <v>451</v>
      </c>
      <c r="F9" s="195">
        <f>MAX(Detailed_Demanding_x_Doc_Attrib!I57:L57)</f>
        <v>0</v>
      </c>
      <c r="G9" s="195">
        <f>MAX(Detailed_Demanding_x_Doc_Attrib!N57:O57)</f>
        <v>0</v>
      </c>
      <c r="H9" s="195">
        <f>Detailed_Demanding_x_Doc_Attrib!P57</f>
        <v>0</v>
      </c>
      <c r="I9" s="195">
        <f>MAX(Detailed_Demanding_x_Doc_Attrib!Q57, F9, G9, H9, K9, L9, M9, P9)</f>
        <v>0.74814814814814812</v>
      </c>
      <c r="J9" s="195">
        <f t="shared" si="0"/>
        <v>0.74814814814814812</v>
      </c>
      <c r="K9" s="195">
        <f>Detailed_Demanding_x_Doc_Attrib!R57</f>
        <v>0</v>
      </c>
      <c r="L9" s="195">
        <f>Detailed_Demanding_x_Doc_Attrib!S57</f>
        <v>0</v>
      </c>
      <c r="M9" s="195">
        <f>Detailed_Demanding_x_Doc_Attrib!T57</f>
        <v>0</v>
      </c>
      <c r="N9" s="195">
        <f>Detailed_Demanding_x_Doc_Attrib!U57</f>
        <v>0</v>
      </c>
      <c r="O9" s="195">
        <f>Detailed_Demanding_x_Doc_Attrib!V57</f>
        <v>0</v>
      </c>
      <c r="P9" s="195">
        <f>Detailed_Demanding_x_Doc_Attrib!W57</f>
        <v>0</v>
      </c>
      <c r="Q9" s="195">
        <f>Detailed_Demanding_x_Doc_Attrib!X57</f>
        <v>0</v>
      </c>
      <c r="R9" s="195">
        <f>MAX(Detailed_Demanding_x_Doc_Attrib!Z57:AB57,Detailed_Demanding_x_Doc_Attrib!I57:L57,M9,Q9)</f>
        <v>0</v>
      </c>
      <c r="S9" s="195">
        <f>MAX(Detailed_Demanding_x_Doc_Attrib!AC57,Detailed_Demanding_x_Doc_Attrib!I57:L57)</f>
        <v>0</v>
      </c>
      <c r="T9" s="195">
        <f>MAX(Detailed_Demanding_x_Doc_Attrib!AD57:AF57,P9,K9)</f>
        <v>0</v>
      </c>
      <c r="U9" s="195">
        <f>MAX(Detailed_Demanding_x_Doc_Attrib!AG57:AH57, Detailed_Demanding_x_Doc_Attrib!I57:L57, Detailed_Demanding_x_Doc_Attrib!R57)</f>
        <v>0</v>
      </c>
      <c r="V9" s="195">
        <f>MAX(Detailed_Demanding_x_Doc_Attrib!AJ57,Detailed_Demanding_x_Doc_Attrib!I57:L57)</f>
        <v>0</v>
      </c>
      <c r="W9" s="195">
        <f>MAX(Detailed_Demanding_x_Doc_Attrib!AM57:AW57,Detailed_Demanding_x_Doc_Attrib!I57:L57,K9)</f>
        <v>0</v>
      </c>
      <c r="X9" s="195">
        <f>MAX(Detailed_Demanding_x_Doc_Attrib!AX57,Detailed_Demanding_x_Doc_Attrib!I57:L57)</f>
        <v>0</v>
      </c>
      <c r="Y9" s="195">
        <f>MAX(Detailed_Demanding_x_Doc_Attrib!AY57,Detailed_Demanding_x_Doc_Attrib!I57:L57)</f>
        <v>0</v>
      </c>
      <c r="Z9" s="195">
        <f>MAX(Detailed_Demanding_x_Doc_Attrib!BC57:BE57,Detailed_Demanding_x_Doc_Attrib!I57:L57,Detailed_Demanding_x_Doc_Attrib!T57, Detailed_Demanding_x_Doc_Attrib!W57, Detailed_Demanding_x_Doc_Attrib!BP57)</f>
        <v>0</v>
      </c>
      <c r="AA9" s="195">
        <f>MAX(Detailed_Demanding_x_Doc_Attrib!BJ57:BQ57,Detailed_Demanding_x_Doc_Attrib!I57:L57,Detailed_Demanding_x_Doc_Attrib!BV57,Detailed_Demanding_x_Doc_Attrib!BS57:BT57)</f>
        <v>0</v>
      </c>
      <c r="AB9" s="195">
        <f>MAX(Detailed_Demanding_x_Doc_Attrib!BO57:BV57,Detailed_Demanding_x_Doc_Attrib!I57:L57, Detailed_Demanding_x_Doc_Attrib!T57, Detailed_Demanding_x_Doc_Attrib!BS57:BT57)</f>
        <v>0</v>
      </c>
      <c r="AC9" s="195">
        <f>MAX(Detailed_Demanding_x_Doc_Attrib!BF57:BI57, Detailed_Demanding_x_Doc_Attrib!BP57:BQ57, Detailed_Demanding_x_Doc_Attrib!BW57:BX57, Detailed_Demanding_x_Doc_Attrib!BV57, Detailed_Demanding_x_Doc_Attrib!BS57:BT57, Detailed_Demanding_x_Doc_Attrib!S57, Detailed_Demanding_x_Doc_Attrib!T57, Detailed_Demanding_x_Doc_Attrib!I57:L57)</f>
        <v>0</v>
      </c>
      <c r="AD9" s="195">
        <f>MAX(Detailed_Demanding_x_Doc_Attrib!BF57:BX57,Detailed_Demanding_x_Doc_Attrib!I57:L57, Detailed_Demanding_x_Doc_Attrib!S57, Detailed_Demanding_x_Doc_Attrib!T57)</f>
        <v>0</v>
      </c>
      <c r="AE9" s="195">
        <f>Detailed_Demanding_x_Doc_Attrib!BY57</f>
        <v>0</v>
      </c>
      <c r="AF9" s="195">
        <f>MAX(Detailed_Demanding_x_Doc_Attrib!BZ57, Detailed_Demanding_x_Doc_Attrib!BR57)</f>
        <v>0</v>
      </c>
      <c r="AG9" s="195">
        <f>MAX(Detailed_Demanding_x_Doc_Attrib!CA57, Detailed_Demanding_x_Doc_Attrib!BS57)</f>
        <v>0</v>
      </c>
      <c r="AH9" s="195">
        <f>MAX(Detailed_Demanding_x_Doc_Attrib!CB57,Detailed_Demanding_x_Doc_Attrib!I57, Detailed_Demanding_x_Doc_Attrib!S57, Detailed_Demanding_x_Doc_Attrib!W57)</f>
        <v>0</v>
      </c>
      <c r="AI9" s="195">
        <f>MAX(Detailed_Demanding_x_Doc_Attrib!CC57)</f>
        <v>0</v>
      </c>
      <c r="AJ9" s="195">
        <f>MAX(Detailed_Demanding_x_Doc_Attrib!CD57,Detailed_Demanding_x_Doc_Attrib!S57)</f>
        <v>0</v>
      </c>
      <c r="AK9" s="195">
        <f>MAX(Detailed_Demanding_x_Doc_Attrib!CE57, Detailed_Demanding_x_Doc_Attrib!I57:Q57, Detailed_Demanding_x_Doc_Attrib!S57, Detailed_Demanding_x_Doc_Attrib!T57, Detailed_Demanding_x_Doc_Attrib!W57)</f>
        <v>0.74814814814814812</v>
      </c>
      <c r="AL9" s="195">
        <f>MAX(Detailed_Demanding_x_Doc_Attrib!CF57:CF57)</f>
        <v>0</v>
      </c>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row>
    <row r="10" spans="1:102">
      <c r="A10" s="82" t="s">
        <v>161</v>
      </c>
      <c r="B10" s="82" t="s">
        <v>565</v>
      </c>
      <c r="C10" s="82" t="s">
        <v>607</v>
      </c>
      <c r="D10" s="82" t="s">
        <v>618</v>
      </c>
      <c r="E10" s="165" t="s">
        <v>614</v>
      </c>
      <c r="F10" s="195">
        <f>MAX(Detailed_Demanding_x_Doc_Attrib!I58:L58)</f>
        <v>0</v>
      </c>
      <c r="G10" s="195">
        <f>MAX(Detailed_Demanding_x_Doc_Attrib!N58:O58)</f>
        <v>0</v>
      </c>
      <c r="H10" s="195">
        <f>Detailed_Demanding_x_Doc_Attrib!P58</f>
        <v>0</v>
      </c>
      <c r="I10" s="195">
        <f>MAX(Detailed_Demanding_x_Doc_Attrib!Q58, F10, G10, H10, K10, L10, M10, P10)</f>
        <v>1.4814814814814814</v>
      </c>
      <c r="J10" s="195">
        <f t="shared" si="0"/>
        <v>1.4814814814814814</v>
      </c>
      <c r="K10" s="195">
        <f>Detailed_Demanding_x_Doc_Attrib!R58</f>
        <v>0</v>
      </c>
      <c r="L10" s="195">
        <f>Detailed_Demanding_x_Doc_Attrib!S58</f>
        <v>0</v>
      </c>
      <c r="M10" s="195">
        <f>Detailed_Demanding_x_Doc_Attrib!T58</f>
        <v>0</v>
      </c>
      <c r="N10" s="195">
        <f>Detailed_Demanding_x_Doc_Attrib!U58</f>
        <v>0</v>
      </c>
      <c r="O10" s="195">
        <f>Detailed_Demanding_x_Doc_Attrib!V58</f>
        <v>0</v>
      </c>
      <c r="P10" s="195">
        <f>Detailed_Demanding_x_Doc_Attrib!W58</f>
        <v>0</v>
      </c>
      <c r="Q10" s="195">
        <f>Detailed_Demanding_x_Doc_Attrib!X58</f>
        <v>0</v>
      </c>
      <c r="R10" s="195">
        <f>MAX(Detailed_Demanding_x_Doc_Attrib!Z58:AB58,Detailed_Demanding_x_Doc_Attrib!I58:L58,M10,Q10)</f>
        <v>0</v>
      </c>
      <c r="S10" s="195">
        <f>MAX(Detailed_Demanding_x_Doc_Attrib!AC58,Detailed_Demanding_x_Doc_Attrib!I58:L58)</f>
        <v>0</v>
      </c>
      <c r="T10" s="195">
        <f>MAX(Detailed_Demanding_x_Doc_Attrib!AD58:AF58,P10,K10)</f>
        <v>0</v>
      </c>
      <c r="U10" s="195">
        <f>MAX(Detailed_Demanding_x_Doc_Attrib!AG58:AH58, Detailed_Demanding_x_Doc_Attrib!I58:L58, Detailed_Demanding_x_Doc_Attrib!R58)</f>
        <v>0</v>
      </c>
      <c r="V10" s="195">
        <f>MAX(Detailed_Demanding_x_Doc_Attrib!AJ58,Detailed_Demanding_x_Doc_Attrib!I58:L58)</f>
        <v>0</v>
      </c>
      <c r="W10" s="195">
        <f>MAX(Detailed_Demanding_x_Doc_Attrib!AM58:AW58,Detailed_Demanding_x_Doc_Attrib!I58:L58,K10)</f>
        <v>0</v>
      </c>
      <c r="X10" s="195">
        <f>MAX(Detailed_Demanding_x_Doc_Attrib!AX58,Detailed_Demanding_x_Doc_Attrib!I58:L58)</f>
        <v>0</v>
      </c>
      <c r="Y10" s="195">
        <f>MAX(Detailed_Demanding_x_Doc_Attrib!AY58,Detailed_Demanding_x_Doc_Attrib!I58:L58)</f>
        <v>0</v>
      </c>
      <c r="Z10" s="195">
        <f>MAX(Detailed_Demanding_x_Doc_Attrib!BC58:BE58,Detailed_Demanding_x_Doc_Attrib!I58:L58,Detailed_Demanding_x_Doc_Attrib!T58, Detailed_Demanding_x_Doc_Attrib!W58, Detailed_Demanding_x_Doc_Attrib!BP58)</f>
        <v>0</v>
      </c>
      <c r="AA10" s="195">
        <f>MAX(Detailed_Demanding_x_Doc_Attrib!BJ58:BQ58,Detailed_Demanding_x_Doc_Attrib!I58:L58,Detailed_Demanding_x_Doc_Attrib!BV58,Detailed_Demanding_x_Doc_Attrib!BS58:BT58)</f>
        <v>0</v>
      </c>
      <c r="AB10" s="195">
        <f>MAX(Detailed_Demanding_x_Doc_Attrib!BO58:BV58,Detailed_Demanding_x_Doc_Attrib!I58:L58, Detailed_Demanding_x_Doc_Attrib!T58, Detailed_Demanding_x_Doc_Attrib!BS58:BT58)</f>
        <v>0</v>
      </c>
      <c r="AC10" s="195">
        <f>MAX(Detailed_Demanding_x_Doc_Attrib!BF58:BI58, Detailed_Demanding_x_Doc_Attrib!BP58:BQ58, Detailed_Demanding_x_Doc_Attrib!BW58:BX58, Detailed_Demanding_x_Doc_Attrib!BV58, Detailed_Demanding_x_Doc_Attrib!BS58:BT58, Detailed_Demanding_x_Doc_Attrib!S58, Detailed_Demanding_x_Doc_Attrib!T58, Detailed_Demanding_x_Doc_Attrib!I58:L58)</f>
        <v>0</v>
      </c>
      <c r="AD10" s="195">
        <f>MAX(Detailed_Demanding_x_Doc_Attrib!BF58:BX58,Detailed_Demanding_x_Doc_Attrib!I58:L58, Detailed_Demanding_x_Doc_Attrib!S58, Detailed_Demanding_x_Doc_Attrib!T58)</f>
        <v>0</v>
      </c>
      <c r="AE10" s="195">
        <f>Detailed_Demanding_x_Doc_Attrib!BY58</f>
        <v>0</v>
      </c>
      <c r="AF10" s="195">
        <f>MAX(Detailed_Demanding_x_Doc_Attrib!BZ58, Detailed_Demanding_x_Doc_Attrib!BR58)</f>
        <v>0</v>
      </c>
      <c r="AG10" s="195">
        <f>MAX(Detailed_Demanding_x_Doc_Attrib!CA58, Detailed_Demanding_x_Doc_Attrib!BS58)</f>
        <v>0</v>
      </c>
      <c r="AH10" s="195">
        <f>MAX(Detailed_Demanding_x_Doc_Attrib!CB58,Detailed_Demanding_x_Doc_Attrib!I58, Detailed_Demanding_x_Doc_Attrib!S58, Detailed_Demanding_x_Doc_Attrib!W58)</f>
        <v>0</v>
      </c>
      <c r="AI10" s="195">
        <f>MAX(Detailed_Demanding_x_Doc_Attrib!CC58)</f>
        <v>0</v>
      </c>
      <c r="AJ10" s="195">
        <f>MAX(Detailed_Demanding_x_Doc_Attrib!CD58,Detailed_Demanding_x_Doc_Attrib!S58)</f>
        <v>0</v>
      </c>
      <c r="AK10" s="195">
        <f>MAX(Detailed_Demanding_x_Doc_Attrib!CE58, Detailed_Demanding_x_Doc_Attrib!I58:Q58, Detailed_Demanding_x_Doc_Attrib!S58, Detailed_Demanding_x_Doc_Attrib!T58, Detailed_Demanding_x_Doc_Attrib!W58)</f>
        <v>1.4814814814814814</v>
      </c>
      <c r="AL10" s="195">
        <f>MAX(Detailed_Demanding_x_Doc_Attrib!CF58:CF58)</f>
        <v>0</v>
      </c>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row>
    <row r="11" spans="1:102">
      <c r="A11" s="82" t="s">
        <v>265</v>
      </c>
      <c r="B11" s="82" t="s">
        <v>566</v>
      </c>
      <c r="C11" s="82" t="s">
        <v>607</v>
      </c>
      <c r="D11" s="82" t="s">
        <v>618</v>
      </c>
      <c r="E11" s="165" t="s">
        <v>956</v>
      </c>
      <c r="F11" s="195">
        <f>MAX(Detailed_Demanding_x_Doc_Attrib!I59:L59)</f>
        <v>0</v>
      </c>
      <c r="G11" s="195">
        <f>MAX(Detailed_Demanding_x_Doc_Attrib!N59:O59)</f>
        <v>0</v>
      </c>
      <c r="H11" s="195">
        <f>Detailed_Demanding_x_Doc_Attrib!P59</f>
        <v>0</v>
      </c>
      <c r="I11" s="195">
        <f>MAX(Detailed_Demanding_x_Doc_Attrib!Q59, F11, G11, H11, K11, L11, M11, P11)</f>
        <v>0</v>
      </c>
      <c r="J11" s="195">
        <f t="shared" si="0"/>
        <v>0</v>
      </c>
      <c r="K11" s="195">
        <f>Detailed_Demanding_x_Doc_Attrib!R59</f>
        <v>0</v>
      </c>
      <c r="L11" s="195">
        <f>Detailed_Demanding_x_Doc_Attrib!S59</f>
        <v>0</v>
      </c>
      <c r="M11" s="195">
        <f>Detailed_Demanding_x_Doc_Attrib!T59</f>
        <v>0</v>
      </c>
      <c r="N11" s="195">
        <f>Detailed_Demanding_x_Doc_Attrib!U59</f>
        <v>0</v>
      </c>
      <c r="O11" s="195">
        <f>Detailed_Demanding_x_Doc_Attrib!V59</f>
        <v>0</v>
      </c>
      <c r="P11" s="195">
        <f>Detailed_Demanding_x_Doc_Attrib!W59</f>
        <v>0</v>
      </c>
      <c r="Q11" s="195">
        <f>Detailed_Demanding_x_Doc_Attrib!X59</f>
        <v>0</v>
      </c>
      <c r="R11" s="195">
        <f>MAX(Detailed_Demanding_x_Doc_Attrib!Z59:AB59,Detailed_Demanding_x_Doc_Attrib!I59:L59,M11,Q11)</f>
        <v>0</v>
      </c>
      <c r="S11" s="195">
        <f>MAX(Detailed_Demanding_x_Doc_Attrib!AC59,Detailed_Demanding_x_Doc_Attrib!I59:L59)</f>
        <v>0</v>
      </c>
      <c r="T11" s="195">
        <f>MAX(Detailed_Demanding_x_Doc_Attrib!AD59:AF59,P11,K11)</f>
        <v>0</v>
      </c>
      <c r="U11" s="195">
        <f>MAX(Detailed_Demanding_x_Doc_Attrib!AG59:AH59, Detailed_Demanding_x_Doc_Attrib!I59:L59, Detailed_Demanding_x_Doc_Attrib!R59)</f>
        <v>0</v>
      </c>
      <c r="V11" s="195">
        <f>MAX(Detailed_Demanding_x_Doc_Attrib!AJ59,Detailed_Demanding_x_Doc_Attrib!I59:L59)</f>
        <v>0</v>
      </c>
      <c r="W11" s="195">
        <f>MAX(Detailed_Demanding_x_Doc_Attrib!AM59:AW59,Detailed_Demanding_x_Doc_Attrib!I59:L59,K11)</f>
        <v>0</v>
      </c>
      <c r="X11" s="195">
        <f>MAX(Detailed_Demanding_x_Doc_Attrib!AX59,Detailed_Demanding_x_Doc_Attrib!I59:L59)</f>
        <v>0</v>
      </c>
      <c r="Y11" s="195">
        <f>MAX(Detailed_Demanding_x_Doc_Attrib!AY59,Detailed_Demanding_x_Doc_Attrib!I59:L59)</f>
        <v>0</v>
      </c>
      <c r="Z11" s="195">
        <f>MAX(Detailed_Demanding_x_Doc_Attrib!BC59:BE59,Detailed_Demanding_x_Doc_Attrib!I59:L59,Detailed_Demanding_x_Doc_Attrib!T59, Detailed_Demanding_x_Doc_Attrib!W59, Detailed_Demanding_x_Doc_Attrib!BP59)</f>
        <v>0</v>
      </c>
      <c r="AA11" s="195">
        <f>MAX(Detailed_Demanding_x_Doc_Attrib!BJ59:BQ59,Detailed_Demanding_x_Doc_Attrib!I59:L59,Detailed_Demanding_x_Doc_Attrib!BV59,Detailed_Demanding_x_Doc_Attrib!BS59:BT59)</f>
        <v>1.5652173913043477</v>
      </c>
      <c r="AB11" s="195">
        <f>MAX(Detailed_Demanding_x_Doc_Attrib!BO59:BV59,Detailed_Demanding_x_Doc_Attrib!I59:L59, Detailed_Demanding_x_Doc_Attrib!T59, Detailed_Demanding_x_Doc_Attrib!BS59:BT59)</f>
        <v>0</v>
      </c>
      <c r="AC11" s="195">
        <f>MAX(Detailed_Demanding_x_Doc_Attrib!BF59:BI59, Detailed_Demanding_x_Doc_Attrib!BP59:BQ59, Detailed_Demanding_x_Doc_Attrib!BW59:BX59, Detailed_Demanding_x_Doc_Attrib!BV59, Detailed_Demanding_x_Doc_Attrib!BS59:BT59, Detailed_Demanding_x_Doc_Attrib!S59, Detailed_Demanding_x_Doc_Attrib!T59, Detailed_Demanding_x_Doc_Attrib!I59:L59)</f>
        <v>0</v>
      </c>
      <c r="AD11" s="195">
        <f>MAX(Detailed_Demanding_x_Doc_Attrib!BF59:BX59,Detailed_Demanding_x_Doc_Attrib!I59:L59, Detailed_Demanding_x_Doc_Attrib!S59, Detailed_Demanding_x_Doc_Attrib!T59)</f>
        <v>1.5652173913043477</v>
      </c>
      <c r="AE11" s="195">
        <f>Detailed_Demanding_x_Doc_Attrib!BY59</f>
        <v>0</v>
      </c>
      <c r="AF11" s="195">
        <f>MAX(Detailed_Demanding_x_Doc_Attrib!BZ59, Detailed_Demanding_x_Doc_Attrib!BR59)</f>
        <v>0</v>
      </c>
      <c r="AG11" s="195">
        <f>MAX(Detailed_Demanding_x_Doc_Attrib!CA59, Detailed_Demanding_x_Doc_Attrib!BS59)</f>
        <v>0</v>
      </c>
      <c r="AH11" s="195">
        <f>MAX(Detailed_Demanding_x_Doc_Attrib!CB59,Detailed_Demanding_x_Doc_Attrib!I59, Detailed_Demanding_x_Doc_Attrib!S59, Detailed_Demanding_x_Doc_Attrib!W59)</f>
        <v>0</v>
      </c>
      <c r="AI11" s="195">
        <f>MAX(Detailed_Demanding_x_Doc_Attrib!CC59)</f>
        <v>0</v>
      </c>
      <c r="AJ11" s="195">
        <f>MAX(Detailed_Demanding_x_Doc_Attrib!CD59,Detailed_Demanding_x_Doc_Attrib!S59)</f>
        <v>0</v>
      </c>
      <c r="AK11" s="195">
        <f>MAX(Detailed_Demanding_x_Doc_Attrib!CE59, Detailed_Demanding_x_Doc_Attrib!I59:Q59, Detailed_Demanding_x_Doc_Attrib!S59, Detailed_Demanding_x_Doc_Attrib!T59, Detailed_Demanding_x_Doc_Attrib!W59)</f>
        <v>0</v>
      </c>
      <c r="AL11" s="195">
        <f>MAX(Detailed_Demanding_x_Doc_Attrib!CF59:CF59)</f>
        <v>0</v>
      </c>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row>
    <row r="12" spans="1:102">
      <c r="A12" s="82" t="s">
        <v>265</v>
      </c>
      <c r="B12" s="82" t="s">
        <v>567</v>
      </c>
      <c r="C12" s="82" t="s">
        <v>364</v>
      </c>
      <c r="D12" s="82" t="s">
        <v>360</v>
      </c>
      <c r="E12" s="165" t="s">
        <v>1031</v>
      </c>
      <c r="F12" s="195">
        <f>MAX(Detailed_Demanding_x_Doc_Attrib!I60:L60)</f>
        <v>0</v>
      </c>
      <c r="G12" s="195">
        <f>MAX(Detailed_Demanding_x_Doc_Attrib!N60:O60)</f>
        <v>0</v>
      </c>
      <c r="H12" s="195">
        <f>Detailed_Demanding_x_Doc_Attrib!P60</f>
        <v>0</v>
      </c>
      <c r="I12" s="195">
        <f>MAX(Detailed_Demanding_x_Doc_Attrib!Q60, F12, G12, H12, K12, L12, M12, P12)</f>
        <v>0</v>
      </c>
      <c r="J12" s="195">
        <f t="shared" si="0"/>
        <v>0</v>
      </c>
      <c r="K12" s="195">
        <f>Detailed_Demanding_x_Doc_Attrib!R60</f>
        <v>0</v>
      </c>
      <c r="L12" s="195">
        <f>Detailed_Demanding_x_Doc_Attrib!S60</f>
        <v>0</v>
      </c>
      <c r="M12" s="195">
        <f>Detailed_Demanding_x_Doc_Attrib!T60</f>
        <v>0</v>
      </c>
      <c r="N12" s="195">
        <f>Detailed_Demanding_x_Doc_Attrib!U60</f>
        <v>0</v>
      </c>
      <c r="O12" s="195">
        <f>Detailed_Demanding_x_Doc_Attrib!V60</f>
        <v>2.7826086956521738</v>
      </c>
      <c r="P12" s="195">
        <f>Detailed_Demanding_x_Doc_Attrib!W60</f>
        <v>0</v>
      </c>
      <c r="Q12" s="195">
        <f>Detailed_Demanding_x_Doc_Attrib!X60</f>
        <v>0</v>
      </c>
      <c r="R12" s="195">
        <f>MAX(Detailed_Demanding_x_Doc_Attrib!Z60:AB60,Detailed_Demanding_x_Doc_Attrib!I60:L60,M12,Q12)</f>
        <v>0</v>
      </c>
      <c r="S12" s="195">
        <f>MAX(Detailed_Demanding_x_Doc_Attrib!AC60,Detailed_Demanding_x_Doc_Attrib!I60:L60)</f>
        <v>0</v>
      </c>
      <c r="T12" s="195">
        <f>MAX(Detailed_Demanding_x_Doc_Attrib!AD60:AF60,P12,K12)</f>
        <v>0</v>
      </c>
      <c r="U12" s="195">
        <f>MAX(Detailed_Demanding_x_Doc_Attrib!AG60:AH60, Detailed_Demanding_x_Doc_Attrib!I60:L60, Detailed_Demanding_x_Doc_Attrib!R60)</f>
        <v>0.35130434782608694</v>
      </c>
      <c r="V12" s="195">
        <f>MAX(Detailed_Demanding_x_Doc_Attrib!AJ60,Detailed_Demanding_x_Doc_Attrib!I60:L60)</f>
        <v>0</v>
      </c>
      <c r="W12" s="195">
        <f>MAX(Detailed_Demanding_x_Doc_Attrib!AM60:AW60,Detailed_Demanding_x_Doc_Attrib!I60:L60,K12)</f>
        <v>0</v>
      </c>
      <c r="X12" s="195">
        <f>MAX(Detailed_Demanding_x_Doc_Attrib!AX60,Detailed_Demanding_x_Doc_Attrib!I60:L60)</f>
        <v>0</v>
      </c>
      <c r="Y12" s="195">
        <f>MAX(Detailed_Demanding_x_Doc_Attrib!AY60,Detailed_Demanding_x_Doc_Attrib!I60:L60)</f>
        <v>0</v>
      </c>
      <c r="Z12" s="195">
        <f>MAX(Detailed_Demanding_x_Doc_Attrib!BC60:BE60,Detailed_Demanding_x_Doc_Attrib!I60:L60,Detailed_Demanding_x_Doc_Attrib!T60, Detailed_Demanding_x_Doc_Attrib!W60, Detailed_Demanding_x_Doc_Attrib!BP60)</f>
        <v>0</v>
      </c>
      <c r="AA12" s="195">
        <f>MAX(Detailed_Demanding_x_Doc_Attrib!BJ60:BQ60,Detailed_Demanding_x_Doc_Attrib!I60:L60,Detailed_Demanding_x_Doc_Attrib!BV60,Detailed_Demanding_x_Doc_Attrib!BS60:BT60)</f>
        <v>0</v>
      </c>
      <c r="AB12" s="195">
        <f>MAX(Detailed_Demanding_x_Doc_Attrib!BO60:BV60,Detailed_Demanding_x_Doc_Attrib!I60:L60, Detailed_Demanding_x_Doc_Attrib!T60, Detailed_Demanding_x_Doc_Attrib!BS60:BT60)</f>
        <v>1.3913043478260869</v>
      </c>
      <c r="AC12" s="195">
        <f>MAX(Detailed_Demanding_x_Doc_Attrib!BF60:BI60, Detailed_Demanding_x_Doc_Attrib!BP60:BQ60, Detailed_Demanding_x_Doc_Attrib!BW60:BX60, Detailed_Demanding_x_Doc_Attrib!BV60, Detailed_Demanding_x_Doc_Attrib!BS60:BT60, Detailed_Demanding_x_Doc_Attrib!S60, Detailed_Demanding_x_Doc_Attrib!T60, Detailed_Demanding_x_Doc_Attrib!I60:L60)</f>
        <v>2.0869565217391304</v>
      </c>
      <c r="AD12" s="195">
        <f>MAX(Detailed_Demanding_x_Doc_Attrib!BF60:BX60,Detailed_Demanding_x_Doc_Attrib!I60:L60, Detailed_Demanding_x_Doc_Attrib!S60, Detailed_Demanding_x_Doc_Attrib!T60)</f>
        <v>2.0869565217391304</v>
      </c>
      <c r="AE12" s="195">
        <f>Detailed_Demanding_x_Doc_Attrib!BY60</f>
        <v>0</v>
      </c>
      <c r="AF12" s="195">
        <f>MAX(Detailed_Demanding_x_Doc_Attrib!BZ60, Detailed_Demanding_x_Doc_Attrib!BR60)</f>
        <v>1.3913043478260869</v>
      </c>
      <c r="AG12" s="195">
        <f>MAX(Detailed_Demanding_x_Doc_Attrib!CA60, Detailed_Demanding_x_Doc_Attrib!BS60)</f>
        <v>0</v>
      </c>
      <c r="AH12" s="195">
        <f>MAX(Detailed_Demanding_x_Doc_Attrib!CB60,Detailed_Demanding_x_Doc_Attrib!I60, Detailed_Demanding_x_Doc_Attrib!S60, Detailed_Demanding_x_Doc_Attrib!W60)</f>
        <v>0</v>
      </c>
      <c r="AI12" s="195">
        <f>MAX(Detailed_Demanding_x_Doc_Attrib!CC60)</f>
        <v>0</v>
      </c>
      <c r="AJ12" s="195">
        <f>MAX(Detailed_Demanding_x_Doc_Attrib!CD60,Detailed_Demanding_x_Doc_Attrib!S60)</f>
        <v>0</v>
      </c>
      <c r="AK12" s="195">
        <f>MAX(Detailed_Demanding_x_Doc_Attrib!CE60, Detailed_Demanding_x_Doc_Attrib!I60:Q60, Detailed_Demanding_x_Doc_Attrib!S60, Detailed_Demanding_x_Doc_Attrib!T60, Detailed_Demanding_x_Doc_Attrib!W60)</f>
        <v>0</v>
      </c>
      <c r="AL12" s="195">
        <f>MAX(Detailed_Demanding_x_Doc_Attrib!CF60:CF60)</f>
        <v>0</v>
      </c>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row>
    <row r="13" spans="1:102">
      <c r="A13" s="82" t="s">
        <v>265</v>
      </c>
      <c r="B13" s="82" t="s">
        <v>567</v>
      </c>
      <c r="C13" s="82" t="s">
        <v>364</v>
      </c>
      <c r="D13" s="82" t="s">
        <v>360</v>
      </c>
      <c r="E13" s="165" t="s">
        <v>1032</v>
      </c>
      <c r="F13" s="195">
        <f>MAX(Detailed_Demanding_x_Doc_Attrib!I61:L61)</f>
        <v>0</v>
      </c>
      <c r="G13" s="195">
        <f>MAX(Detailed_Demanding_x_Doc_Attrib!N61:O61)</f>
        <v>0</v>
      </c>
      <c r="H13" s="195">
        <f>Detailed_Demanding_x_Doc_Attrib!P61</f>
        <v>0</v>
      </c>
      <c r="I13" s="195">
        <f>MAX(Detailed_Demanding_x_Doc_Attrib!Q61, F13, G13, H13, K13, L13, M13, P13)</f>
        <v>0</v>
      </c>
      <c r="J13" s="195">
        <f t="shared" si="0"/>
        <v>0</v>
      </c>
      <c r="K13" s="195">
        <f>Detailed_Demanding_x_Doc_Attrib!R61</f>
        <v>0</v>
      </c>
      <c r="L13" s="195">
        <f>Detailed_Demanding_x_Doc_Attrib!S61</f>
        <v>0</v>
      </c>
      <c r="M13" s="195">
        <f>Detailed_Demanding_x_Doc_Attrib!T61</f>
        <v>0</v>
      </c>
      <c r="N13" s="195">
        <f>Detailed_Demanding_x_Doc_Attrib!U61</f>
        <v>0</v>
      </c>
      <c r="O13" s="195">
        <f>Detailed_Demanding_x_Doc_Attrib!V61</f>
        <v>0</v>
      </c>
      <c r="P13" s="195">
        <f>Detailed_Demanding_x_Doc_Attrib!W61</f>
        <v>0</v>
      </c>
      <c r="Q13" s="195">
        <f>Detailed_Demanding_x_Doc_Attrib!X61</f>
        <v>0</v>
      </c>
      <c r="R13" s="195">
        <f>MAX(Detailed_Demanding_x_Doc_Attrib!Z61:AB61,Detailed_Demanding_x_Doc_Attrib!I61:L61,M13,Q13)</f>
        <v>0</v>
      </c>
      <c r="S13" s="195">
        <f>MAX(Detailed_Demanding_x_Doc_Attrib!AC61,Detailed_Demanding_x_Doc_Attrib!I61:L61)</f>
        <v>0</v>
      </c>
      <c r="T13" s="195">
        <f>MAX(Detailed_Demanding_x_Doc_Attrib!AD61:AF61,P13,K13)</f>
        <v>0</v>
      </c>
      <c r="U13" s="195">
        <f>MAX(Detailed_Demanding_x_Doc_Attrib!AG61:AH61, Detailed_Demanding_x_Doc_Attrib!I61:L61, Detailed_Demanding_x_Doc_Attrib!R61)</f>
        <v>3.8043478260869561</v>
      </c>
      <c r="V13" s="195">
        <f>MAX(Detailed_Demanding_x_Doc_Attrib!AJ61,Detailed_Demanding_x_Doc_Attrib!I61:L61)</f>
        <v>0</v>
      </c>
      <c r="W13" s="195">
        <f>MAX(Detailed_Demanding_x_Doc_Attrib!AM61:AW61,Detailed_Demanding_x_Doc_Attrib!I61:L61,K13)</f>
        <v>1.7391304347826086</v>
      </c>
      <c r="X13" s="195">
        <f>MAX(Detailed_Demanding_x_Doc_Attrib!AX61,Detailed_Demanding_x_Doc_Attrib!I61:L61)</f>
        <v>0</v>
      </c>
      <c r="Y13" s="195">
        <f>MAX(Detailed_Demanding_x_Doc_Attrib!AY61,Detailed_Demanding_x_Doc_Attrib!I61:L61)</f>
        <v>0</v>
      </c>
      <c r="Z13" s="195">
        <f>MAX(Detailed_Demanding_x_Doc_Attrib!BC61:BE61,Detailed_Demanding_x_Doc_Attrib!I61:L61,Detailed_Demanding_x_Doc_Attrib!T61, Detailed_Demanding_x_Doc_Attrib!W61, Detailed_Demanding_x_Doc_Attrib!BP61)</f>
        <v>0</v>
      </c>
      <c r="AA13" s="195">
        <f>MAX(Detailed_Demanding_x_Doc_Attrib!BJ61:BQ61,Detailed_Demanding_x_Doc_Attrib!I61:L61,Detailed_Demanding_x_Doc_Attrib!BV61,Detailed_Demanding_x_Doc_Attrib!BS61:BT61)</f>
        <v>0</v>
      </c>
      <c r="AB13" s="195">
        <f>MAX(Detailed_Demanding_x_Doc_Attrib!BO61:BV61,Detailed_Demanding_x_Doc_Attrib!I61:L61, Detailed_Demanding_x_Doc_Attrib!T61, Detailed_Demanding_x_Doc_Attrib!BS61:BT61)</f>
        <v>3.4782608695652173</v>
      </c>
      <c r="AC13" s="195">
        <f>MAX(Detailed_Demanding_x_Doc_Attrib!BF61:BI61, Detailed_Demanding_x_Doc_Attrib!BP61:BQ61, Detailed_Demanding_x_Doc_Attrib!BW61:BX61, Detailed_Demanding_x_Doc_Attrib!BV61, Detailed_Demanding_x_Doc_Attrib!BS61:BT61, Detailed_Demanding_x_Doc_Attrib!S61, Detailed_Demanding_x_Doc_Attrib!T61, Detailed_Demanding_x_Doc_Attrib!I61:L61)</f>
        <v>4.3478260869565215</v>
      </c>
      <c r="AD13" s="195">
        <f>MAX(Detailed_Demanding_x_Doc_Attrib!BF61:BX61,Detailed_Demanding_x_Doc_Attrib!I61:L61, Detailed_Demanding_x_Doc_Attrib!S61, Detailed_Demanding_x_Doc_Attrib!T61)</f>
        <v>4.3478260869565215</v>
      </c>
      <c r="AE13" s="195">
        <f>Detailed_Demanding_x_Doc_Attrib!BY61</f>
        <v>0</v>
      </c>
      <c r="AF13" s="195">
        <f>MAX(Detailed_Demanding_x_Doc_Attrib!BZ61, Detailed_Demanding_x_Doc_Attrib!BR61)</f>
        <v>3.4782608695652173</v>
      </c>
      <c r="AG13" s="195">
        <f>MAX(Detailed_Demanding_x_Doc_Attrib!CA61, Detailed_Demanding_x_Doc_Attrib!BS61)</f>
        <v>0</v>
      </c>
      <c r="AH13" s="195">
        <f>MAX(Detailed_Demanding_x_Doc_Attrib!CB61,Detailed_Demanding_x_Doc_Attrib!I61, Detailed_Demanding_x_Doc_Attrib!S61, Detailed_Demanding_x_Doc_Attrib!W61)</f>
        <v>0</v>
      </c>
      <c r="AI13" s="195">
        <f>MAX(Detailed_Demanding_x_Doc_Attrib!CC61)</f>
        <v>0.43913043478260871</v>
      </c>
      <c r="AJ13" s="195">
        <f>MAX(Detailed_Demanding_x_Doc_Attrib!CD61,Detailed_Demanding_x_Doc_Attrib!S61)</f>
        <v>0</v>
      </c>
      <c r="AK13" s="195">
        <f>MAX(Detailed_Demanding_x_Doc_Attrib!CE61, Detailed_Demanding_x_Doc_Attrib!I61:Q61, Detailed_Demanding_x_Doc_Attrib!S61, Detailed_Demanding_x_Doc_Attrib!T61, Detailed_Demanding_x_Doc_Attrib!W61)</f>
        <v>0</v>
      </c>
      <c r="AL13" s="195">
        <f>MAX(Detailed_Demanding_x_Doc_Attrib!CF61:CF61)</f>
        <v>0</v>
      </c>
      <c r="AM13" s="102"/>
      <c r="AN13" s="102">
        <f>SUM(AD11:AD24)</f>
        <v>45.373913043478261</v>
      </c>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row>
    <row r="14" spans="1:102">
      <c r="A14" s="82" t="s">
        <v>265</v>
      </c>
      <c r="B14" s="82" t="s">
        <v>567</v>
      </c>
      <c r="C14" s="82" t="s">
        <v>364</v>
      </c>
      <c r="D14" s="82" t="s">
        <v>354</v>
      </c>
      <c r="E14" s="196" t="s">
        <v>1028</v>
      </c>
      <c r="F14" s="195">
        <f>MAX(Detailed_Demanding_x_Doc_Attrib!I62:L62)</f>
        <v>0</v>
      </c>
      <c r="G14" s="195">
        <f>MAX(Detailed_Demanding_x_Doc_Attrib!N62:O62)</f>
        <v>0</v>
      </c>
      <c r="H14" s="195">
        <f>Detailed_Demanding_x_Doc_Attrib!P62</f>
        <v>0</v>
      </c>
      <c r="I14" s="195">
        <f>MAX(Detailed_Demanding_x_Doc_Attrib!Q62, F14, G14, H14, K14, L14, M14, P14)</f>
        <v>0</v>
      </c>
      <c r="J14" s="195">
        <f t="shared" si="0"/>
        <v>0</v>
      </c>
      <c r="K14" s="195">
        <f>Detailed_Demanding_x_Doc_Attrib!R62</f>
        <v>0</v>
      </c>
      <c r="L14" s="195">
        <f>Detailed_Demanding_x_Doc_Attrib!S62</f>
        <v>0</v>
      </c>
      <c r="M14" s="195">
        <f>Detailed_Demanding_x_Doc_Attrib!T62</f>
        <v>0</v>
      </c>
      <c r="N14" s="195">
        <f>Detailed_Demanding_x_Doc_Attrib!U62</f>
        <v>0</v>
      </c>
      <c r="O14" s="195">
        <f>Detailed_Demanding_x_Doc_Attrib!V62</f>
        <v>0</v>
      </c>
      <c r="P14" s="195">
        <f>Detailed_Demanding_x_Doc_Attrib!W62</f>
        <v>0</v>
      </c>
      <c r="Q14" s="195">
        <f>Detailed_Demanding_x_Doc_Attrib!X62</f>
        <v>0</v>
      </c>
      <c r="R14" s="195">
        <f>MAX(Detailed_Demanding_x_Doc_Attrib!Z62:AB62,Detailed_Demanding_x_Doc_Attrib!I62:L62,M14,Q14)</f>
        <v>0</v>
      </c>
      <c r="S14" s="195">
        <f>MAX(Detailed_Demanding_x_Doc_Attrib!AC62,Detailed_Demanding_x_Doc_Attrib!I62:L62)</f>
        <v>0</v>
      </c>
      <c r="T14" s="195">
        <f>MAX(Detailed_Demanding_x_Doc_Attrib!AD62:AF62,P14,K14)</f>
        <v>0</v>
      </c>
      <c r="U14" s="195">
        <f>MAX(Detailed_Demanding_x_Doc_Attrib!AG62:AH62, Detailed_Demanding_x_Doc_Attrib!I62:L62, Detailed_Demanding_x_Doc_Attrib!R62)</f>
        <v>0</v>
      </c>
      <c r="V14" s="195">
        <f>MAX(Detailed_Demanding_x_Doc_Attrib!AJ62,Detailed_Demanding_x_Doc_Attrib!I62:L62)</f>
        <v>0</v>
      </c>
      <c r="W14" s="195">
        <f>MAX(Detailed_Demanding_x_Doc_Attrib!AM62:AW62,Detailed_Demanding_x_Doc_Attrib!I62:L62,K14)</f>
        <v>0</v>
      </c>
      <c r="X14" s="195">
        <f>MAX(Detailed_Demanding_x_Doc_Attrib!AX62,Detailed_Demanding_x_Doc_Attrib!I62:L62)</f>
        <v>0</v>
      </c>
      <c r="Y14" s="195">
        <f>MAX(Detailed_Demanding_x_Doc_Attrib!AY62,Detailed_Demanding_x_Doc_Attrib!I62:L62)</f>
        <v>0</v>
      </c>
      <c r="Z14" s="195">
        <f>MAX(Detailed_Demanding_x_Doc_Attrib!BC62:BE62,Detailed_Demanding_x_Doc_Attrib!I62:L62,Detailed_Demanding_x_Doc_Attrib!T62, Detailed_Demanding_x_Doc_Attrib!W62, Detailed_Demanding_x_Doc_Attrib!BP62)</f>
        <v>0</v>
      </c>
      <c r="AA14" s="195">
        <f>MAX(Detailed_Demanding_x_Doc_Attrib!BJ62:BQ62,Detailed_Demanding_x_Doc_Attrib!I62:L62,Detailed_Demanding_x_Doc_Attrib!BV62,Detailed_Demanding_x_Doc_Attrib!BS62:BT62)</f>
        <v>6.5217391304347831</v>
      </c>
      <c r="AB14" s="195">
        <f>MAX(Detailed_Demanding_x_Doc_Attrib!BO62:BV62,Detailed_Demanding_x_Doc_Attrib!I62:L62, Detailed_Demanding_x_Doc_Attrib!T62, Detailed_Demanding_x_Doc_Attrib!BS62:BT62)</f>
        <v>3.9130434782608696</v>
      </c>
      <c r="AC14" s="195">
        <f>MAX(Detailed_Demanding_x_Doc_Attrib!BF62:BI62, Detailed_Demanding_x_Doc_Attrib!BP62:BQ62, Detailed_Demanding_x_Doc_Attrib!BW62:BX62, Detailed_Demanding_x_Doc_Attrib!BV62, Detailed_Demanding_x_Doc_Attrib!BS62:BT62, Detailed_Demanding_x_Doc_Attrib!S62, Detailed_Demanding_x_Doc_Attrib!T62, Detailed_Demanding_x_Doc_Attrib!I62:L62)</f>
        <v>6.5217391304347831</v>
      </c>
      <c r="AD14" s="195">
        <f>MAX(Detailed_Demanding_x_Doc_Attrib!BF62:BX62,Detailed_Demanding_x_Doc_Attrib!I62:L62, Detailed_Demanding_x_Doc_Attrib!S62, Detailed_Demanding_x_Doc_Attrib!T62)</f>
        <v>6.5217391304347831</v>
      </c>
      <c r="AE14" s="195">
        <f>Detailed_Demanding_x_Doc_Attrib!BY62</f>
        <v>0</v>
      </c>
      <c r="AF14" s="195">
        <f>MAX(Detailed_Demanding_x_Doc_Attrib!BZ62, Detailed_Demanding_x_Doc_Attrib!BR62)</f>
        <v>0</v>
      </c>
      <c r="AG14" s="195">
        <f>MAX(Detailed_Demanding_x_Doc_Attrib!CA62, Detailed_Demanding_x_Doc_Attrib!BS62)</f>
        <v>0</v>
      </c>
      <c r="AH14" s="195">
        <f>MAX(Detailed_Demanding_x_Doc_Attrib!CB62,Detailed_Demanding_x_Doc_Attrib!I62, Detailed_Demanding_x_Doc_Attrib!S62, Detailed_Demanding_x_Doc_Attrib!W62)</f>
        <v>0</v>
      </c>
      <c r="AI14" s="195">
        <f>MAX(Detailed_Demanding_x_Doc_Attrib!CC62)</f>
        <v>0</v>
      </c>
      <c r="AJ14" s="195">
        <f>MAX(Detailed_Demanding_x_Doc_Attrib!CD62,Detailed_Demanding_x_Doc_Attrib!S62)</f>
        <v>0</v>
      </c>
      <c r="AK14" s="195">
        <f>MAX(Detailed_Demanding_x_Doc_Attrib!CE62, Detailed_Demanding_x_Doc_Attrib!I62:Q62, Detailed_Demanding_x_Doc_Attrib!S62, Detailed_Demanding_x_Doc_Attrib!T62, Detailed_Demanding_x_Doc_Attrib!W62)</f>
        <v>0</v>
      </c>
      <c r="AL14" s="195">
        <f>MAX(Detailed_Demanding_x_Doc_Attrib!CF62:CF62)</f>
        <v>0</v>
      </c>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row>
    <row r="15" spans="1:102">
      <c r="A15" s="82" t="s">
        <v>265</v>
      </c>
      <c r="B15" s="82" t="s">
        <v>567</v>
      </c>
      <c r="C15" s="82" t="s">
        <v>364</v>
      </c>
      <c r="D15" s="82" t="s">
        <v>360</v>
      </c>
      <c r="E15" s="165" t="s">
        <v>1029</v>
      </c>
      <c r="F15" s="195">
        <f>MAX(Detailed_Demanding_x_Doc_Attrib!I63:L63)</f>
        <v>0</v>
      </c>
      <c r="G15" s="195">
        <f>MAX(Detailed_Demanding_x_Doc_Attrib!N63:O63)</f>
        <v>0</v>
      </c>
      <c r="H15" s="195">
        <f>Detailed_Demanding_x_Doc_Attrib!P63</f>
        <v>0</v>
      </c>
      <c r="I15" s="195">
        <f>MAX(Detailed_Demanding_x_Doc_Attrib!Q63, F15, G15, H15, K15, L15, M15, P15)</f>
        <v>0</v>
      </c>
      <c r="J15" s="195">
        <f t="shared" si="0"/>
        <v>0</v>
      </c>
      <c r="K15" s="195">
        <f>Detailed_Demanding_x_Doc_Attrib!R63</f>
        <v>0</v>
      </c>
      <c r="L15" s="195">
        <f>Detailed_Demanding_x_Doc_Attrib!S63</f>
        <v>0</v>
      </c>
      <c r="M15" s="195">
        <f>Detailed_Demanding_x_Doc_Attrib!T63</f>
        <v>0</v>
      </c>
      <c r="N15" s="195">
        <f>Detailed_Demanding_x_Doc_Attrib!U63</f>
        <v>0</v>
      </c>
      <c r="O15" s="195">
        <f>Detailed_Demanding_x_Doc_Attrib!V63</f>
        <v>0</v>
      </c>
      <c r="P15" s="195">
        <f>Detailed_Demanding_x_Doc_Attrib!W63</f>
        <v>0</v>
      </c>
      <c r="Q15" s="195">
        <f>Detailed_Demanding_x_Doc_Attrib!X63</f>
        <v>0</v>
      </c>
      <c r="R15" s="195">
        <f>MAX(Detailed_Demanding_x_Doc_Attrib!Z63:AB63,Detailed_Demanding_x_Doc_Attrib!I63:L63,M15,Q15)</f>
        <v>0</v>
      </c>
      <c r="S15" s="195">
        <f>MAX(Detailed_Demanding_x_Doc_Attrib!AC63,Detailed_Demanding_x_Doc_Attrib!I63:L63)</f>
        <v>0</v>
      </c>
      <c r="T15" s="195">
        <f>MAX(Detailed_Demanding_x_Doc_Attrib!AD63:AF63,P15,K15)</f>
        <v>0</v>
      </c>
      <c r="U15" s="195">
        <f>MAX(Detailed_Demanding_x_Doc_Attrib!AG63:AH63, Detailed_Demanding_x_Doc_Attrib!I63:L63, Detailed_Demanding_x_Doc_Attrib!R63)</f>
        <v>0</v>
      </c>
      <c r="V15" s="195">
        <f>MAX(Detailed_Demanding_x_Doc_Attrib!AJ63,Detailed_Demanding_x_Doc_Attrib!I63:L63)</f>
        <v>0</v>
      </c>
      <c r="W15" s="195">
        <f>MAX(Detailed_Demanding_x_Doc_Attrib!AM63:AW63,Detailed_Demanding_x_Doc_Attrib!I63:L63,K15)</f>
        <v>0</v>
      </c>
      <c r="X15" s="195">
        <f>MAX(Detailed_Demanding_x_Doc_Attrib!AX63,Detailed_Demanding_x_Doc_Attrib!I63:L63)</f>
        <v>0</v>
      </c>
      <c r="Y15" s="195">
        <f>MAX(Detailed_Demanding_x_Doc_Attrib!AY63,Detailed_Demanding_x_Doc_Attrib!I63:L63)</f>
        <v>0</v>
      </c>
      <c r="Z15" s="195">
        <f>MAX(Detailed_Demanding_x_Doc_Attrib!BC63:BE63,Detailed_Demanding_x_Doc_Attrib!I63:L63,Detailed_Demanding_x_Doc_Attrib!T63, Detailed_Demanding_x_Doc_Attrib!W63, Detailed_Demanding_x_Doc_Attrib!BP63)</f>
        <v>0</v>
      </c>
      <c r="AA15" s="195">
        <f>MAX(Detailed_Demanding_x_Doc_Attrib!BJ63:BQ63,Detailed_Demanding_x_Doc_Attrib!I63:L63,Detailed_Demanding_x_Doc_Attrib!BV63,Detailed_Demanding_x_Doc_Attrib!BS63:BT63)</f>
        <v>0</v>
      </c>
      <c r="AB15" s="195">
        <f>MAX(Detailed_Demanding_x_Doc_Attrib!BO63:BV63,Detailed_Demanding_x_Doc_Attrib!I63:L63, Detailed_Demanding_x_Doc_Attrib!T63, Detailed_Demanding_x_Doc_Attrib!BS63:BT63)</f>
        <v>5.2173913043478262</v>
      </c>
      <c r="AC15" s="195">
        <f>MAX(Detailed_Demanding_x_Doc_Attrib!BF63:BI63, Detailed_Demanding_x_Doc_Attrib!BP63:BQ63, Detailed_Demanding_x_Doc_Attrib!BW63:BX63, Detailed_Demanding_x_Doc_Attrib!BV63, Detailed_Demanding_x_Doc_Attrib!BS63:BT63, Detailed_Demanding_x_Doc_Attrib!S63, Detailed_Demanding_x_Doc_Attrib!T63, Detailed_Demanding_x_Doc_Attrib!I63:L63)</f>
        <v>4.3478260869565215</v>
      </c>
      <c r="AD15" s="195">
        <f>MAX(Detailed_Demanding_x_Doc_Attrib!BF63:BX63,Detailed_Demanding_x_Doc_Attrib!I63:L63, Detailed_Demanding_x_Doc_Attrib!S63, Detailed_Demanding_x_Doc_Attrib!T63)</f>
        <v>5.2173913043478262</v>
      </c>
      <c r="AE15" s="195">
        <f>Detailed_Demanding_x_Doc_Attrib!BY63</f>
        <v>0</v>
      </c>
      <c r="AF15" s="195">
        <f>MAX(Detailed_Demanding_x_Doc_Attrib!BZ63, Detailed_Demanding_x_Doc_Attrib!BR63)</f>
        <v>5.2173913043478262</v>
      </c>
      <c r="AG15" s="195">
        <f>MAX(Detailed_Demanding_x_Doc_Attrib!CA63, Detailed_Demanding_x_Doc_Attrib!BS63)</f>
        <v>0</v>
      </c>
      <c r="AH15" s="195">
        <f>MAX(Detailed_Demanding_x_Doc_Attrib!CB63,Detailed_Demanding_x_Doc_Attrib!I63, Detailed_Demanding_x_Doc_Attrib!S63, Detailed_Demanding_x_Doc_Attrib!W63)</f>
        <v>0</v>
      </c>
      <c r="AI15" s="195">
        <f>MAX(Detailed_Demanding_x_Doc_Attrib!CC63)</f>
        <v>0</v>
      </c>
      <c r="AJ15" s="195">
        <f>MAX(Detailed_Demanding_x_Doc_Attrib!CD63,Detailed_Demanding_x_Doc_Attrib!S63)</f>
        <v>0</v>
      </c>
      <c r="AK15" s="195">
        <f>MAX(Detailed_Demanding_x_Doc_Attrib!CE63, Detailed_Demanding_x_Doc_Attrib!I63:Q63, Detailed_Demanding_x_Doc_Attrib!S63, Detailed_Demanding_x_Doc_Attrib!T63, Detailed_Demanding_x_Doc_Attrib!W63)</f>
        <v>0</v>
      </c>
      <c r="AL15" s="195">
        <f>MAX(Detailed_Demanding_x_Doc_Attrib!CF63:CF63)</f>
        <v>0</v>
      </c>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row>
    <row r="16" spans="1:102">
      <c r="A16" s="82" t="s">
        <v>265</v>
      </c>
      <c r="B16" s="82" t="s">
        <v>567</v>
      </c>
      <c r="C16" s="82" t="s">
        <v>364</v>
      </c>
      <c r="D16" s="82" t="s">
        <v>360</v>
      </c>
      <c r="E16" s="165" t="s">
        <v>1030</v>
      </c>
      <c r="F16" s="195">
        <f>MAX(Detailed_Demanding_x_Doc_Attrib!I64:L64)</f>
        <v>0</v>
      </c>
      <c r="G16" s="195">
        <f>MAX(Detailed_Demanding_x_Doc_Attrib!N64:O64)</f>
        <v>0</v>
      </c>
      <c r="H16" s="195">
        <f>Detailed_Demanding_x_Doc_Attrib!P64</f>
        <v>0</v>
      </c>
      <c r="I16" s="195">
        <f>MAX(Detailed_Demanding_x_Doc_Attrib!Q64, F16, G16, H16, K16, L16, M16, P16)</f>
        <v>0</v>
      </c>
      <c r="J16" s="195">
        <f t="shared" si="0"/>
        <v>0</v>
      </c>
      <c r="K16" s="195">
        <f>Detailed_Demanding_x_Doc_Attrib!R64</f>
        <v>0</v>
      </c>
      <c r="L16" s="195">
        <f>Detailed_Demanding_x_Doc_Attrib!S64</f>
        <v>0</v>
      </c>
      <c r="M16" s="195">
        <f>Detailed_Demanding_x_Doc_Attrib!T64</f>
        <v>0</v>
      </c>
      <c r="N16" s="195">
        <f>Detailed_Demanding_x_Doc_Attrib!U64</f>
        <v>0</v>
      </c>
      <c r="O16" s="195">
        <f>Detailed_Demanding_x_Doc_Attrib!V64</f>
        <v>0</v>
      </c>
      <c r="P16" s="195">
        <f>Detailed_Demanding_x_Doc_Attrib!W64</f>
        <v>0</v>
      </c>
      <c r="Q16" s="195">
        <f>Detailed_Demanding_x_Doc_Attrib!X64</f>
        <v>0</v>
      </c>
      <c r="R16" s="195">
        <f>MAX(Detailed_Demanding_x_Doc_Attrib!Z64:AB64,Detailed_Demanding_x_Doc_Attrib!I64:L64,M16,Q16)</f>
        <v>0</v>
      </c>
      <c r="S16" s="195">
        <f>MAX(Detailed_Demanding_x_Doc_Attrib!AC64,Detailed_Demanding_x_Doc_Attrib!I64:L64)</f>
        <v>0</v>
      </c>
      <c r="T16" s="195">
        <f>MAX(Detailed_Demanding_x_Doc_Attrib!AD64:AF64,P16,K16)</f>
        <v>0</v>
      </c>
      <c r="U16" s="195">
        <f>MAX(Detailed_Demanding_x_Doc_Attrib!AG64:AH64, Detailed_Demanding_x_Doc_Attrib!I64:L64, Detailed_Demanding_x_Doc_Attrib!R64)</f>
        <v>0</v>
      </c>
      <c r="V16" s="195">
        <f>MAX(Detailed_Demanding_x_Doc_Attrib!AJ64,Detailed_Demanding_x_Doc_Attrib!I64:L64)</f>
        <v>0</v>
      </c>
      <c r="W16" s="195">
        <f>MAX(Detailed_Demanding_x_Doc_Attrib!AM64:AW64,Detailed_Demanding_x_Doc_Attrib!I64:L64,K16)</f>
        <v>0</v>
      </c>
      <c r="X16" s="195">
        <f>MAX(Detailed_Demanding_x_Doc_Attrib!AX64,Detailed_Demanding_x_Doc_Attrib!I64:L64)</f>
        <v>0</v>
      </c>
      <c r="Y16" s="195">
        <f>MAX(Detailed_Demanding_x_Doc_Attrib!AY64,Detailed_Demanding_x_Doc_Attrib!I64:L64)</f>
        <v>0</v>
      </c>
      <c r="Z16" s="195">
        <f>MAX(Detailed_Demanding_x_Doc_Attrib!BC64:BE64,Detailed_Demanding_x_Doc_Attrib!I64:L64,Detailed_Demanding_x_Doc_Attrib!T64, Detailed_Demanding_x_Doc_Attrib!W64, Detailed_Demanding_x_Doc_Attrib!BP64)</f>
        <v>0</v>
      </c>
      <c r="AA16" s="195">
        <f>MAX(Detailed_Demanding_x_Doc_Attrib!BJ64:BQ64,Detailed_Demanding_x_Doc_Attrib!I64:L64,Detailed_Demanding_x_Doc_Attrib!BV64,Detailed_Demanding_x_Doc_Attrib!BS64:BT64)</f>
        <v>3.4782608695652173</v>
      </c>
      <c r="AB16" s="195">
        <f>MAX(Detailed_Demanding_x_Doc_Attrib!BO64:BV64,Detailed_Demanding_x_Doc_Attrib!I64:L64, Detailed_Demanding_x_Doc_Attrib!T64, Detailed_Demanding_x_Doc_Attrib!BS64:BT64)</f>
        <v>4.3478260869565215</v>
      </c>
      <c r="AC16" s="195">
        <f>MAX(Detailed_Demanding_x_Doc_Attrib!BF64:BI64, Detailed_Demanding_x_Doc_Attrib!BP64:BQ64, Detailed_Demanding_x_Doc_Attrib!BW64:BX64, Detailed_Demanding_x_Doc_Attrib!BV64, Detailed_Demanding_x_Doc_Attrib!BS64:BT64, Detailed_Demanding_x_Doc_Attrib!S64, Detailed_Demanding_x_Doc_Attrib!T64, Detailed_Demanding_x_Doc_Attrib!I64:L64)</f>
        <v>4.3478260869565215</v>
      </c>
      <c r="AD16" s="195">
        <f>MAX(Detailed_Demanding_x_Doc_Attrib!BF64:BX64,Detailed_Demanding_x_Doc_Attrib!I64:L64, Detailed_Demanding_x_Doc_Attrib!S64, Detailed_Demanding_x_Doc_Attrib!T64)</f>
        <v>4.3478260869565215</v>
      </c>
      <c r="AE16" s="195">
        <f>Detailed_Demanding_x_Doc_Attrib!BY64</f>
        <v>0</v>
      </c>
      <c r="AF16" s="195">
        <f>MAX(Detailed_Demanding_x_Doc_Attrib!BZ64, Detailed_Demanding_x_Doc_Attrib!BR64)</f>
        <v>4.3478260869565215</v>
      </c>
      <c r="AG16" s="195">
        <f>MAX(Detailed_Demanding_x_Doc_Attrib!CA64, Detailed_Demanding_x_Doc_Attrib!BS64)</f>
        <v>0</v>
      </c>
      <c r="AH16" s="195">
        <f>MAX(Detailed_Demanding_x_Doc_Attrib!CB64,Detailed_Demanding_x_Doc_Attrib!I64, Detailed_Demanding_x_Doc_Attrib!S64, Detailed_Demanding_x_Doc_Attrib!W64)</f>
        <v>0</v>
      </c>
      <c r="AI16" s="195">
        <f>MAX(Detailed_Demanding_x_Doc_Attrib!CC64)</f>
        <v>0</v>
      </c>
      <c r="AJ16" s="195">
        <f>MAX(Detailed_Demanding_x_Doc_Attrib!CD64,Detailed_Demanding_x_Doc_Attrib!S64)</f>
        <v>0</v>
      </c>
      <c r="AK16" s="195">
        <f>MAX(Detailed_Demanding_x_Doc_Attrib!CE64, Detailed_Demanding_x_Doc_Attrib!I64:Q64, Detailed_Demanding_x_Doc_Attrib!S64, Detailed_Demanding_x_Doc_Attrib!T64, Detailed_Demanding_x_Doc_Attrib!W64)</f>
        <v>0</v>
      </c>
      <c r="AL16" s="195">
        <f>MAX(Detailed_Demanding_x_Doc_Attrib!CF64:CF64)</f>
        <v>0</v>
      </c>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row>
    <row r="17" spans="1:102">
      <c r="A17" s="82" t="s">
        <v>265</v>
      </c>
      <c r="B17" s="82" t="s">
        <v>566</v>
      </c>
      <c r="C17" s="82" t="s">
        <v>273</v>
      </c>
      <c r="D17" s="82" t="s">
        <v>361</v>
      </c>
      <c r="E17" s="165" t="s">
        <v>599</v>
      </c>
      <c r="F17" s="195">
        <f>MAX(Detailed_Demanding_x_Doc_Attrib!I65:L65)</f>
        <v>0</v>
      </c>
      <c r="G17" s="195">
        <f>MAX(Detailed_Demanding_x_Doc_Attrib!N65:O65)</f>
        <v>0</v>
      </c>
      <c r="H17" s="195">
        <f>Detailed_Demanding_x_Doc_Attrib!P65</f>
        <v>0</v>
      </c>
      <c r="I17" s="195">
        <f>MAX(Detailed_Demanding_x_Doc_Attrib!Q65, F17, G17, H17, K17, L17, M17, P17)</f>
        <v>6.5217391304347824E-2</v>
      </c>
      <c r="J17" s="195">
        <f t="shared" si="0"/>
        <v>6.5217391304347824E-2</v>
      </c>
      <c r="K17" s="195">
        <f>Detailed_Demanding_x_Doc_Attrib!R65</f>
        <v>0</v>
      </c>
      <c r="L17" s="195">
        <f>Detailed_Demanding_x_Doc_Attrib!S65</f>
        <v>0</v>
      </c>
      <c r="M17" s="195">
        <f>Detailed_Demanding_x_Doc_Attrib!T65</f>
        <v>0</v>
      </c>
      <c r="N17" s="195">
        <f>Detailed_Demanding_x_Doc_Attrib!U65</f>
        <v>0</v>
      </c>
      <c r="O17" s="195">
        <f>Detailed_Demanding_x_Doc_Attrib!V65</f>
        <v>0</v>
      </c>
      <c r="P17" s="195">
        <f>Detailed_Demanding_x_Doc_Attrib!W65</f>
        <v>0</v>
      </c>
      <c r="Q17" s="195">
        <f>Detailed_Demanding_x_Doc_Attrib!X65</f>
        <v>0</v>
      </c>
      <c r="R17" s="195">
        <f>MAX(Detailed_Demanding_x_Doc_Attrib!Z65:AB65,Detailed_Demanding_x_Doc_Attrib!I65:L65,M17,Q17)</f>
        <v>0</v>
      </c>
      <c r="S17" s="195">
        <f>MAX(Detailed_Demanding_x_Doc_Attrib!AC65,Detailed_Demanding_x_Doc_Attrib!I65:L65)</f>
        <v>0</v>
      </c>
      <c r="T17" s="195">
        <f>MAX(Detailed_Demanding_x_Doc_Attrib!AD65:AF65,P17,K17)</f>
        <v>0</v>
      </c>
      <c r="U17" s="195">
        <f>MAX(Detailed_Demanding_x_Doc_Attrib!AG65:AH65, Detailed_Demanding_x_Doc_Attrib!I65:L65, Detailed_Demanding_x_Doc_Attrib!R65)</f>
        <v>0</v>
      </c>
      <c r="V17" s="195">
        <f>MAX(Detailed_Demanding_x_Doc_Attrib!AJ65,Detailed_Demanding_x_Doc_Attrib!I65:L65)</f>
        <v>0</v>
      </c>
      <c r="W17" s="195">
        <f>MAX(Detailed_Demanding_x_Doc_Attrib!AM65:AW65,Detailed_Demanding_x_Doc_Attrib!I65:L65,K17)</f>
        <v>1.5652173913043477</v>
      </c>
      <c r="X17" s="195">
        <f>MAX(Detailed_Demanding_x_Doc_Attrib!AX65,Detailed_Demanding_x_Doc_Attrib!I65:L65)</f>
        <v>0</v>
      </c>
      <c r="Y17" s="195">
        <f>MAX(Detailed_Demanding_x_Doc_Attrib!AY65,Detailed_Demanding_x_Doc_Attrib!I65:L65)</f>
        <v>0</v>
      </c>
      <c r="Z17" s="195">
        <f>MAX(Detailed_Demanding_x_Doc_Attrib!BC65:BE65,Detailed_Demanding_x_Doc_Attrib!I65:L65,Detailed_Demanding_x_Doc_Attrib!T65, Detailed_Demanding_x_Doc_Attrib!W65, Detailed_Demanding_x_Doc_Attrib!BP65)</f>
        <v>0</v>
      </c>
      <c r="AA17" s="195">
        <f>MAX(Detailed_Demanding_x_Doc_Attrib!BJ65:BQ65,Detailed_Demanding_x_Doc_Attrib!I65:L65,Detailed_Demanding_x_Doc_Attrib!BV65,Detailed_Demanding_x_Doc_Attrib!BS65:BT65)</f>
        <v>3.9130434782608692</v>
      </c>
      <c r="AB17" s="195">
        <f>MAX(Detailed_Demanding_x_Doc_Attrib!BO65:BV65,Detailed_Demanding_x_Doc_Attrib!I65:L65, Detailed_Demanding_x_Doc_Attrib!T65, Detailed_Demanding_x_Doc_Attrib!BS65:BT65)</f>
        <v>1.5652173913043477</v>
      </c>
      <c r="AC17" s="195">
        <f>MAX(Detailed_Demanding_x_Doc_Attrib!BF65:BI65, Detailed_Demanding_x_Doc_Attrib!BP65:BQ65, Detailed_Demanding_x_Doc_Attrib!BW65:BX65, Detailed_Demanding_x_Doc_Attrib!BV65, Detailed_Demanding_x_Doc_Attrib!BS65:BT65, Detailed_Demanding_x_Doc_Attrib!S65, Detailed_Demanding_x_Doc_Attrib!T65, Detailed_Demanding_x_Doc_Attrib!I65:L65)</f>
        <v>1.5652173913043477</v>
      </c>
      <c r="AD17" s="195">
        <f>MAX(Detailed_Demanding_x_Doc_Attrib!BF65:BX65,Detailed_Demanding_x_Doc_Attrib!I65:L65, Detailed_Demanding_x_Doc_Attrib!S65, Detailed_Demanding_x_Doc_Attrib!T65)</f>
        <v>3.9130434782608692</v>
      </c>
      <c r="AE17" s="195">
        <f>Detailed_Demanding_x_Doc_Attrib!BY65</f>
        <v>0</v>
      </c>
      <c r="AF17" s="195">
        <f>MAX(Detailed_Demanding_x_Doc_Attrib!BZ65, Detailed_Demanding_x_Doc_Attrib!BR65)</f>
        <v>0</v>
      </c>
      <c r="AG17" s="195">
        <f>MAX(Detailed_Demanding_x_Doc_Attrib!CA65, Detailed_Demanding_x_Doc_Attrib!BS65)</f>
        <v>0</v>
      </c>
      <c r="AH17" s="195">
        <f>MAX(Detailed_Demanding_x_Doc_Attrib!CB65,Detailed_Demanding_x_Doc_Attrib!I65, Detailed_Demanding_x_Doc_Attrib!S65, Detailed_Demanding_x_Doc_Attrib!W65)</f>
        <v>0</v>
      </c>
      <c r="AI17" s="195">
        <f>MAX(Detailed_Demanding_x_Doc_Attrib!CC65)</f>
        <v>0</v>
      </c>
      <c r="AJ17" s="195">
        <f>MAX(Detailed_Demanding_x_Doc_Attrib!CD65,Detailed_Demanding_x_Doc_Attrib!S65)</f>
        <v>0</v>
      </c>
      <c r="AK17" s="195">
        <f>MAX(Detailed_Demanding_x_Doc_Attrib!CE65, Detailed_Demanding_x_Doc_Attrib!I65:Q65, Detailed_Demanding_x_Doc_Attrib!S65, Detailed_Demanding_x_Doc_Attrib!T65, Detailed_Demanding_x_Doc_Attrib!W65)</f>
        <v>3.1304347826086953</v>
      </c>
      <c r="AL17" s="195">
        <f>MAX(Detailed_Demanding_x_Doc_Attrib!CF65:CF65)</f>
        <v>0</v>
      </c>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row>
    <row r="18" spans="1:102">
      <c r="A18" s="82" t="s">
        <v>265</v>
      </c>
      <c r="B18" s="82" t="s">
        <v>565</v>
      </c>
      <c r="C18" s="82" t="s">
        <v>363</v>
      </c>
      <c r="D18" s="82" t="s">
        <v>361</v>
      </c>
      <c r="E18" s="165" t="s">
        <v>414</v>
      </c>
      <c r="F18" s="195">
        <f>MAX(Detailed_Demanding_x_Doc_Attrib!I66:L66)</f>
        <v>0</v>
      </c>
      <c r="G18" s="195">
        <f>MAX(Detailed_Demanding_x_Doc_Attrib!N66:O66)</f>
        <v>0</v>
      </c>
      <c r="H18" s="195">
        <f>Detailed_Demanding_x_Doc_Attrib!P66</f>
        <v>0</v>
      </c>
      <c r="I18" s="195">
        <f>MAX(Detailed_Demanding_x_Doc_Attrib!Q66, F18, G18, H18, K18, L18, M18, P18)</f>
        <v>0.69565217391304346</v>
      </c>
      <c r="J18" s="195">
        <f t="shared" si="0"/>
        <v>0.69565217391304346</v>
      </c>
      <c r="K18" s="195">
        <f>Detailed_Demanding_x_Doc_Attrib!R66</f>
        <v>0</v>
      </c>
      <c r="L18" s="195">
        <f>Detailed_Demanding_x_Doc_Attrib!S66</f>
        <v>0</v>
      </c>
      <c r="M18" s="195">
        <f>Detailed_Demanding_x_Doc_Attrib!T66</f>
        <v>0.69565217391304346</v>
      </c>
      <c r="N18" s="195">
        <f>Detailed_Demanding_x_Doc_Attrib!U66</f>
        <v>0</v>
      </c>
      <c r="O18" s="195">
        <f>Detailed_Demanding_x_Doc_Attrib!V66</f>
        <v>0</v>
      </c>
      <c r="P18" s="195">
        <f>Detailed_Demanding_x_Doc_Attrib!W66</f>
        <v>0</v>
      </c>
      <c r="Q18" s="195">
        <f>Detailed_Demanding_x_Doc_Attrib!X66</f>
        <v>0</v>
      </c>
      <c r="R18" s="195">
        <f>MAX(Detailed_Demanding_x_Doc_Attrib!Z66:AB66,Detailed_Demanding_x_Doc_Attrib!I66:L66,M18,Q18)</f>
        <v>0.69565217391304346</v>
      </c>
      <c r="S18" s="195">
        <f>MAX(Detailed_Demanding_x_Doc_Attrib!AC66,Detailed_Demanding_x_Doc_Attrib!I66:L66)</f>
        <v>0</v>
      </c>
      <c r="T18" s="195">
        <f>MAX(Detailed_Demanding_x_Doc_Attrib!AD66:AF66,P18,K18)</f>
        <v>0</v>
      </c>
      <c r="U18" s="195">
        <f>MAX(Detailed_Demanding_x_Doc_Attrib!AG66:AH66, Detailed_Demanding_x_Doc_Attrib!I66:L66, Detailed_Demanding_x_Doc_Attrib!R66)</f>
        <v>0</v>
      </c>
      <c r="V18" s="195">
        <f>MAX(Detailed_Demanding_x_Doc_Attrib!AJ66,Detailed_Demanding_x_Doc_Attrib!I66:L66)</f>
        <v>0</v>
      </c>
      <c r="W18" s="195">
        <f>MAX(Detailed_Demanding_x_Doc_Attrib!AM66:AW66,Detailed_Demanding_x_Doc_Attrib!I66:L66,K18)</f>
        <v>0</v>
      </c>
      <c r="X18" s="195">
        <f>MAX(Detailed_Demanding_x_Doc_Attrib!AX66,Detailed_Demanding_x_Doc_Attrib!I66:L66)</f>
        <v>0</v>
      </c>
      <c r="Y18" s="195">
        <f>MAX(Detailed_Demanding_x_Doc_Attrib!AY66,Detailed_Demanding_x_Doc_Attrib!I66:L66)</f>
        <v>0</v>
      </c>
      <c r="Z18" s="195">
        <f>MAX(Detailed_Demanding_x_Doc_Attrib!BC66:BE66,Detailed_Demanding_x_Doc_Attrib!I66:L66,Detailed_Demanding_x_Doc_Attrib!T66, Detailed_Demanding_x_Doc_Attrib!W66, Detailed_Demanding_x_Doc_Attrib!BP66)</f>
        <v>0.69565217391304346</v>
      </c>
      <c r="AA18" s="195">
        <f>MAX(Detailed_Demanding_x_Doc_Attrib!BJ66:BQ66,Detailed_Demanding_x_Doc_Attrib!I66:L66,Detailed_Demanding_x_Doc_Attrib!BV66,Detailed_Demanding_x_Doc_Attrib!BS66:BT66)</f>
        <v>2.0869565217391304</v>
      </c>
      <c r="AB18" s="195">
        <f>MAX(Detailed_Demanding_x_Doc_Attrib!BO66:BV66,Detailed_Demanding_x_Doc_Attrib!I66:L66, Detailed_Demanding_x_Doc_Attrib!T66, Detailed_Demanding_x_Doc_Attrib!BS66:BT66)</f>
        <v>2.0869565217391304</v>
      </c>
      <c r="AC18" s="195">
        <f>MAX(Detailed_Demanding_x_Doc_Attrib!BF66:BI66, Detailed_Demanding_x_Doc_Attrib!BP66:BQ66, Detailed_Demanding_x_Doc_Attrib!BW66:BX66, Detailed_Demanding_x_Doc_Attrib!BV66, Detailed_Demanding_x_Doc_Attrib!BS66:BT66, Detailed_Demanding_x_Doc_Attrib!S66, Detailed_Demanding_x_Doc_Attrib!T66, Detailed_Demanding_x_Doc_Attrib!I66:L66)</f>
        <v>2.0869565217391304</v>
      </c>
      <c r="AD18" s="195">
        <f>MAX(Detailed_Demanding_x_Doc_Attrib!BF66:BX66,Detailed_Demanding_x_Doc_Attrib!I66:L66, Detailed_Demanding_x_Doc_Attrib!S66, Detailed_Demanding_x_Doc_Attrib!T66)</f>
        <v>2.0869565217391304</v>
      </c>
      <c r="AE18" s="195">
        <f>Detailed_Demanding_x_Doc_Attrib!BY66</f>
        <v>0</v>
      </c>
      <c r="AF18" s="195">
        <f>MAX(Detailed_Demanding_x_Doc_Attrib!BZ66, Detailed_Demanding_x_Doc_Attrib!BR66)</f>
        <v>0</v>
      </c>
      <c r="AG18" s="195">
        <f>MAX(Detailed_Demanding_x_Doc_Attrib!CA66, Detailed_Demanding_x_Doc_Attrib!BS66)</f>
        <v>2.0869565217391304</v>
      </c>
      <c r="AH18" s="195">
        <f>MAX(Detailed_Demanding_x_Doc_Attrib!CB66,Detailed_Demanding_x_Doc_Attrib!I66, Detailed_Demanding_x_Doc_Attrib!S66, Detailed_Demanding_x_Doc_Attrib!W66)</f>
        <v>0</v>
      </c>
      <c r="AI18" s="195">
        <f>MAX(Detailed_Demanding_x_Doc_Attrib!CC66)</f>
        <v>0</v>
      </c>
      <c r="AJ18" s="195">
        <f>MAX(Detailed_Demanding_x_Doc_Attrib!CD66,Detailed_Demanding_x_Doc_Attrib!S66)</f>
        <v>0</v>
      </c>
      <c r="AK18" s="195">
        <f>MAX(Detailed_Demanding_x_Doc_Attrib!CE66, Detailed_Demanding_x_Doc_Attrib!I66:Q66, Detailed_Demanding_x_Doc_Attrib!S66, Detailed_Demanding_x_Doc_Attrib!T66, Detailed_Demanding_x_Doc_Attrib!W66)</f>
        <v>0.69565217391304346</v>
      </c>
      <c r="AL18" s="195">
        <f>MAX(Detailed_Demanding_x_Doc_Attrib!CF66:CF66)</f>
        <v>0</v>
      </c>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row>
    <row r="19" spans="1:102">
      <c r="A19" s="82" t="s">
        <v>265</v>
      </c>
      <c r="B19" s="82" t="s">
        <v>567</v>
      </c>
      <c r="C19" s="82" t="s">
        <v>273</v>
      </c>
      <c r="D19" s="82" t="s">
        <v>618</v>
      </c>
      <c r="E19" s="165" t="s">
        <v>961</v>
      </c>
      <c r="F19" s="195">
        <f>MAX(Detailed_Demanding_x_Doc_Attrib!I67:L67)</f>
        <v>0</v>
      </c>
      <c r="G19" s="195">
        <f>MAX(Detailed_Demanding_x_Doc_Attrib!N67:O67)</f>
        <v>0</v>
      </c>
      <c r="H19" s="195">
        <f>Detailed_Demanding_x_Doc_Attrib!P67</f>
        <v>0</v>
      </c>
      <c r="I19" s="195">
        <f>MAX(Detailed_Demanding_x_Doc_Attrib!Q67, F19, G19, H19, K19, L19, M19, P19)</f>
        <v>0</v>
      </c>
      <c r="J19" s="195">
        <f t="shared" si="0"/>
        <v>0</v>
      </c>
      <c r="K19" s="195">
        <f>Detailed_Demanding_x_Doc_Attrib!R67</f>
        <v>0</v>
      </c>
      <c r="L19" s="195">
        <f>Detailed_Demanding_x_Doc_Attrib!S67</f>
        <v>0</v>
      </c>
      <c r="M19" s="195">
        <f>Detailed_Demanding_x_Doc_Attrib!T67</f>
        <v>0</v>
      </c>
      <c r="N19" s="195">
        <f>Detailed_Demanding_x_Doc_Attrib!U67</f>
        <v>0</v>
      </c>
      <c r="O19" s="195">
        <f>Detailed_Demanding_x_Doc_Attrib!V67</f>
        <v>0</v>
      </c>
      <c r="P19" s="195">
        <f>Detailed_Demanding_x_Doc_Attrib!W67</f>
        <v>0</v>
      </c>
      <c r="Q19" s="195">
        <f>Detailed_Demanding_x_Doc_Attrib!X67</f>
        <v>0</v>
      </c>
      <c r="R19" s="195">
        <f>MAX(Detailed_Demanding_x_Doc_Attrib!Z67:AB67,Detailed_Demanding_x_Doc_Attrib!I67:L67,M19,Q19)</f>
        <v>0</v>
      </c>
      <c r="S19" s="195">
        <f>MAX(Detailed_Demanding_x_Doc_Attrib!AC67,Detailed_Demanding_x_Doc_Attrib!I67:L67)</f>
        <v>0</v>
      </c>
      <c r="T19" s="195">
        <f>MAX(Detailed_Demanding_x_Doc_Attrib!AD67:AF67,P19,K19)</f>
        <v>0</v>
      </c>
      <c r="U19" s="195">
        <f>MAX(Detailed_Demanding_x_Doc_Attrib!AG67:AH67, Detailed_Demanding_x_Doc_Attrib!I67:L67, Detailed_Demanding_x_Doc_Attrib!R67)</f>
        <v>0</v>
      </c>
      <c r="V19" s="195">
        <f>MAX(Detailed_Demanding_x_Doc_Attrib!AJ67,Detailed_Demanding_x_Doc_Attrib!I67:L67)</f>
        <v>0</v>
      </c>
      <c r="W19" s="195">
        <f>MAX(Detailed_Demanding_x_Doc_Attrib!AM67:AW67,Detailed_Demanding_x_Doc_Attrib!I67:L67,K19)</f>
        <v>0</v>
      </c>
      <c r="X19" s="195">
        <f>MAX(Detailed_Demanding_x_Doc_Attrib!AX67,Detailed_Demanding_x_Doc_Attrib!I67:L67)</f>
        <v>0</v>
      </c>
      <c r="Y19" s="195">
        <f>MAX(Detailed_Demanding_x_Doc_Attrib!AY67,Detailed_Demanding_x_Doc_Attrib!I67:L67)</f>
        <v>0</v>
      </c>
      <c r="Z19" s="195">
        <f>MAX(Detailed_Demanding_x_Doc_Attrib!BC67:BE67,Detailed_Demanding_x_Doc_Attrib!I67:L67,Detailed_Demanding_x_Doc_Attrib!T67, Detailed_Demanding_x_Doc_Attrib!W67, Detailed_Demanding_x_Doc_Attrib!BP67)</f>
        <v>0</v>
      </c>
      <c r="AA19" s="195">
        <f>MAX(Detailed_Demanding_x_Doc_Attrib!BJ67:BQ67,Detailed_Demanding_x_Doc_Attrib!I67:L67,Detailed_Demanding_x_Doc_Attrib!BV67,Detailed_Demanding_x_Doc_Attrib!BS67:BT67)</f>
        <v>0.78260869565217384</v>
      </c>
      <c r="AB19" s="195">
        <f>MAX(Detailed_Demanding_x_Doc_Attrib!BO67:BV67,Detailed_Demanding_x_Doc_Attrib!I67:L67, Detailed_Demanding_x_Doc_Attrib!T67, Detailed_Demanding_x_Doc_Attrib!BS67:BT67)</f>
        <v>0</v>
      </c>
      <c r="AC19" s="195">
        <f>MAX(Detailed_Demanding_x_Doc_Attrib!BF67:BI67, Detailed_Demanding_x_Doc_Attrib!BP67:BQ67, Detailed_Demanding_x_Doc_Attrib!BW67:BX67, Detailed_Demanding_x_Doc_Attrib!BV67, Detailed_Demanding_x_Doc_Attrib!BS67:BT67, Detailed_Demanding_x_Doc_Attrib!S67, Detailed_Demanding_x_Doc_Attrib!T67, Detailed_Demanding_x_Doc_Attrib!I67:L67)</f>
        <v>0</v>
      </c>
      <c r="AD19" s="195">
        <f>MAX(Detailed_Demanding_x_Doc_Attrib!BF67:BX67,Detailed_Demanding_x_Doc_Attrib!I67:L67, Detailed_Demanding_x_Doc_Attrib!S67, Detailed_Demanding_x_Doc_Attrib!T67)</f>
        <v>0.78260869565217384</v>
      </c>
      <c r="AE19" s="195">
        <f>Detailed_Demanding_x_Doc_Attrib!BY67</f>
        <v>0</v>
      </c>
      <c r="AF19" s="195">
        <f>MAX(Detailed_Demanding_x_Doc_Attrib!BZ67, Detailed_Demanding_x_Doc_Attrib!BR67)</f>
        <v>0</v>
      </c>
      <c r="AG19" s="195">
        <f>MAX(Detailed_Demanding_x_Doc_Attrib!CA67, Detailed_Demanding_x_Doc_Attrib!BS67)</f>
        <v>0</v>
      </c>
      <c r="AH19" s="195">
        <f>MAX(Detailed_Demanding_x_Doc_Attrib!CB67,Detailed_Demanding_x_Doc_Attrib!I67, Detailed_Demanding_x_Doc_Attrib!S67, Detailed_Demanding_x_Doc_Attrib!W67)</f>
        <v>0</v>
      </c>
      <c r="AI19" s="195">
        <f>MAX(Detailed_Demanding_x_Doc_Attrib!CC67)</f>
        <v>0</v>
      </c>
      <c r="AJ19" s="195">
        <f>MAX(Detailed_Demanding_x_Doc_Attrib!CD67,Detailed_Demanding_x_Doc_Attrib!S67)</f>
        <v>0</v>
      </c>
      <c r="AK19" s="195">
        <f>MAX(Detailed_Demanding_x_Doc_Attrib!CE67, Detailed_Demanding_x_Doc_Attrib!I67:Q67, Detailed_Demanding_x_Doc_Attrib!S67, Detailed_Demanding_x_Doc_Attrib!T67, Detailed_Demanding_x_Doc_Attrib!W67)</f>
        <v>0</v>
      </c>
      <c r="AL19" s="195">
        <f>MAX(Detailed_Demanding_x_Doc_Attrib!CF67:CF67)</f>
        <v>0</v>
      </c>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row>
    <row r="20" spans="1:102">
      <c r="A20" s="82" t="s">
        <v>265</v>
      </c>
      <c r="B20" s="82" t="s">
        <v>571</v>
      </c>
      <c r="C20" s="82" t="s">
        <v>607</v>
      </c>
      <c r="D20" s="82" t="s">
        <v>618</v>
      </c>
      <c r="E20" s="196" t="s">
        <v>955</v>
      </c>
      <c r="F20" s="195">
        <f>MAX(Detailed_Demanding_x_Doc_Attrib!I68:L68)</f>
        <v>0</v>
      </c>
      <c r="G20" s="195">
        <f>MAX(Detailed_Demanding_x_Doc_Attrib!N68:O68)</f>
        <v>0</v>
      </c>
      <c r="H20" s="195">
        <f>Detailed_Demanding_x_Doc_Attrib!P68</f>
        <v>0</v>
      </c>
      <c r="I20" s="195">
        <f>MAX(Detailed_Demanding_x_Doc_Attrib!Q68, F20, G20, H20, K20, L20, M20, P20)</f>
        <v>0</v>
      </c>
      <c r="J20" s="195">
        <f t="shared" si="0"/>
        <v>0</v>
      </c>
      <c r="K20" s="195">
        <f>Detailed_Demanding_x_Doc_Attrib!R68</f>
        <v>0</v>
      </c>
      <c r="L20" s="195">
        <f>Detailed_Demanding_x_Doc_Attrib!S68</f>
        <v>0</v>
      </c>
      <c r="M20" s="195">
        <f>Detailed_Demanding_x_Doc_Attrib!T68</f>
        <v>0</v>
      </c>
      <c r="N20" s="195">
        <f>Detailed_Demanding_x_Doc_Attrib!U68</f>
        <v>0</v>
      </c>
      <c r="O20" s="195">
        <f>Detailed_Demanding_x_Doc_Attrib!V68</f>
        <v>0</v>
      </c>
      <c r="P20" s="195">
        <f>Detailed_Demanding_x_Doc_Attrib!W68</f>
        <v>0</v>
      </c>
      <c r="Q20" s="195">
        <f>Detailed_Demanding_x_Doc_Attrib!X68</f>
        <v>0</v>
      </c>
      <c r="R20" s="195">
        <f>MAX(Detailed_Demanding_x_Doc_Attrib!Z68:AB68,Detailed_Demanding_x_Doc_Attrib!I68:L68,M20,Q20)</f>
        <v>0</v>
      </c>
      <c r="S20" s="195">
        <f>MAX(Detailed_Demanding_x_Doc_Attrib!AC68,Detailed_Demanding_x_Doc_Attrib!I68:L68)</f>
        <v>0</v>
      </c>
      <c r="T20" s="195">
        <f>MAX(Detailed_Demanding_x_Doc_Attrib!AD68:AF68,P20,K20)</f>
        <v>0</v>
      </c>
      <c r="U20" s="195">
        <f>MAX(Detailed_Demanding_x_Doc_Attrib!AG68:AH68, Detailed_Demanding_x_Doc_Attrib!I68:L68, Detailed_Demanding_x_Doc_Attrib!R68)</f>
        <v>0</v>
      </c>
      <c r="V20" s="195">
        <f>MAX(Detailed_Demanding_x_Doc_Attrib!AJ68,Detailed_Demanding_x_Doc_Attrib!I68:L68)</f>
        <v>0</v>
      </c>
      <c r="W20" s="195">
        <f>MAX(Detailed_Demanding_x_Doc_Attrib!AM68:AW68,Detailed_Demanding_x_Doc_Attrib!I68:L68,K20)</f>
        <v>0</v>
      </c>
      <c r="X20" s="195">
        <f>MAX(Detailed_Demanding_x_Doc_Attrib!AX68,Detailed_Demanding_x_Doc_Attrib!I68:L68)</f>
        <v>0</v>
      </c>
      <c r="Y20" s="195">
        <f>MAX(Detailed_Demanding_x_Doc_Attrib!AY68,Detailed_Demanding_x_Doc_Attrib!I68:L68)</f>
        <v>0</v>
      </c>
      <c r="Z20" s="195">
        <f>MAX(Detailed_Demanding_x_Doc_Attrib!BC68:BE68,Detailed_Demanding_x_Doc_Attrib!I68:L68,Detailed_Demanding_x_Doc_Attrib!T68, Detailed_Demanding_x_Doc_Attrib!W68, Detailed_Demanding_x_Doc_Attrib!BP68)</f>
        <v>0</v>
      </c>
      <c r="AA20" s="195">
        <f>MAX(Detailed_Demanding_x_Doc_Attrib!BJ68:BQ68,Detailed_Demanding_x_Doc_Attrib!I68:L68,Detailed_Demanding_x_Doc_Attrib!BV68,Detailed_Demanding_x_Doc_Attrib!BS68:BT68)</f>
        <v>2.0869565217391304</v>
      </c>
      <c r="AB20" s="195">
        <f>MAX(Detailed_Demanding_x_Doc_Attrib!BO68:BV68,Detailed_Demanding_x_Doc_Attrib!I68:L68, Detailed_Demanding_x_Doc_Attrib!T68, Detailed_Demanding_x_Doc_Attrib!BS68:BT68)</f>
        <v>0</v>
      </c>
      <c r="AC20" s="195">
        <f>MAX(Detailed_Demanding_x_Doc_Attrib!BF68:BI68, Detailed_Demanding_x_Doc_Attrib!BP68:BQ68, Detailed_Demanding_x_Doc_Attrib!BW68:BX68, Detailed_Demanding_x_Doc_Attrib!BV68, Detailed_Demanding_x_Doc_Attrib!BS68:BT68, Detailed_Demanding_x_Doc_Attrib!S68, Detailed_Demanding_x_Doc_Attrib!T68, Detailed_Demanding_x_Doc_Attrib!I68:L68)</f>
        <v>0</v>
      </c>
      <c r="AD20" s="195">
        <f>MAX(Detailed_Demanding_x_Doc_Attrib!BF68:BX68,Detailed_Demanding_x_Doc_Attrib!I68:L68, Detailed_Demanding_x_Doc_Attrib!S68, Detailed_Demanding_x_Doc_Attrib!T68)</f>
        <v>2.0869565217391304</v>
      </c>
      <c r="AE20" s="195">
        <f>Detailed_Demanding_x_Doc_Attrib!BY68</f>
        <v>0</v>
      </c>
      <c r="AF20" s="195">
        <f>MAX(Detailed_Demanding_x_Doc_Attrib!BZ68, Detailed_Demanding_x_Doc_Attrib!BR68)</f>
        <v>0</v>
      </c>
      <c r="AG20" s="195">
        <f>MAX(Detailed_Demanding_x_Doc_Attrib!CA68, Detailed_Demanding_x_Doc_Attrib!BS68)</f>
        <v>0</v>
      </c>
      <c r="AH20" s="195">
        <f>MAX(Detailed_Demanding_x_Doc_Attrib!CB68,Detailed_Demanding_x_Doc_Attrib!I68, Detailed_Demanding_x_Doc_Attrib!S68, Detailed_Demanding_x_Doc_Attrib!W68)</f>
        <v>0</v>
      </c>
      <c r="AI20" s="195">
        <f>MAX(Detailed_Demanding_x_Doc_Attrib!CC68)</f>
        <v>0</v>
      </c>
      <c r="AJ20" s="195">
        <f>MAX(Detailed_Demanding_x_Doc_Attrib!CD68,Detailed_Demanding_x_Doc_Attrib!S68)</f>
        <v>0</v>
      </c>
      <c r="AK20" s="195">
        <f>MAX(Detailed_Demanding_x_Doc_Attrib!CE68, Detailed_Demanding_x_Doc_Attrib!I68:Q68, Detailed_Demanding_x_Doc_Attrib!S68, Detailed_Demanding_x_Doc_Attrib!T68, Detailed_Demanding_x_Doc_Attrib!W68)</f>
        <v>0</v>
      </c>
      <c r="AL20" s="195">
        <f>MAX(Detailed_Demanding_x_Doc_Attrib!CF68:CF68)</f>
        <v>0</v>
      </c>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row>
    <row r="21" spans="1:102">
      <c r="A21" s="82" t="s">
        <v>265</v>
      </c>
      <c r="B21" s="82" t="s">
        <v>570</v>
      </c>
      <c r="C21" s="82" t="s">
        <v>607</v>
      </c>
      <c r="D21" s="82" t="s">
        <v>360</v>
      </c>
      <c r="E21" s="165" t="s">
        <v>1305</v>
      </c>
      <c r="F21" s="195">
        <f>MAX(Detailed_Demanding_x_Doc_Attrib!I69:L69)</f>
        <v>0</v>
      </c>
      <c r="G21" s="195">
        <f>MAX(Detailed_Demanding_x_Doc_Attrib!N69:O69)</f>
        <v>0</v>
      </c>
      <c r="H21" s="195">
        <f>Detailed_Demanding_x_Doc_Attrib!P69</f>
        <v>0</v>
      </c>
      <c r="I21" s="195">
        <f>MAX(Detailed_Demanding_x_Doc_Attrib!Q69, F21, G21, H21, K21, L21, M21, P21)</f>
        <v>0</v>
      </c>
      <c r="J21" s="195">
        <f t="shared" si="0"/>
        <v>0</v>
      </c>
      <c r="K21" s="195">
        <f>Detailed_Demanding_x_Doc_Attrib!R69</f>
        <v>0</v>
      </c>
      <c r="L21" s="195">
        <f>Detailed_Demanding_x_Doc_Attrib!S69</f>
        <v>0</v>
      </c>
      <c r="M21" s="195">
        <f>Detailed_Demanding_x_Doc_Attrib!T69</f>
        <v>0</v>
      </c>
      <c r="N21" s="195">
        <f>Detailed_Demanding_x_Doc_Attrib!U69</f>
        <v>0</v>
      </c>
      <c r="O21" s="195">
        <f>Detailed_Demanding_x_Doc_Attrib!V69</f>
        <v>0</v>
      </c>
      <c r="P21" s="195">
        <f>Detailed_Demanding_x_Doc_Attrib!W69</f>
        <v>0</v>
      </c>
      <c r="Q21" s="195">
        <f>Detailed_Demanding_x_Doc_Attrib!X69</f>
        <v>0</v>
      </c>
      <c r="R21" s="195">
        <f>MAX(Detailed_Demanding_x_Doc_Attrib!Z69:AB69,Detailed_Demanding_x_Doc_Attrib!I69:L69,M21,Q21)</f>
        <v>0</v>
      </c>
      <c r="S21" s="195">
        <f>MAX(Detailed_Demanding_x_Doc_Attrib!AC69,Detailed_Demanding_x_Doc_Attrib!I69:L69)</f>
        <v>0</v>
      </c>
      <c r="T21" s="195">
        <f>MAX(Detailed_Demanding_x_Doc_Attrib!AD69:AF69,P21,K21)</f>
        <v>0</v>
      </c>
      <c r="U21" s="195">
        <f>MAX(Detailed_Demanding_x_Doc_Attrib!AG69:AH69, Detailed_Demanding_x_Doc_Attrib!I69:L69, Detailed_Demanding_x_Doc_Attrib!R69)</f>
        <v>5.4782608695652177</v>
      </c>
      <c r="V21" s="195">
        <f>MAX(Detailed_Demanding_x_Doc_Attrib!AJ69,Detailed_Demanding_x_Doc_Attrib!I69:L69)</f>
        <v>0</v>
      </c>
      <c r="W21" s="195">
        <f>MAX(Detailed_Demanding_x_Doc_Attrib!AM69:AW69,Detailed_Demanding_x_Doc_Attrib!I69:L69,K21)</f>
        <v>0</v>
      </c>
      <c r="X21" s="195">
        <f>MAX(Detailed_Demanding_x_Doc_Attrib!AX69,Detailed_Demanding_x_Doc_Attrib!I69:L69)</f>
        <v>0</v>
      </c>
      <c r="Y21" s="195">
        <f>MAX(Detailed_Demanding_x_Doc_Attrib!AY69,Detailed_Demanding_x_Doc_Attrib!I69:L69)</f>
        <v>0</v>
      </c>
      <c r="Z21" s="195">
        <f>MAX(Detailed_Demanding_x_Doc_Attrib!BC69:BE69,Detailed_Demanding_x_Doc_Attrib!I69:L69,Detailed_Demanding_x_Doc_Attrib!T69, Detailed_Demanding_x_Doc_Attrib!W69, Detailed_Demanding_x_Doc_Attrib!BP69)</f>
        <v>0</v>
      </c>
      <c r="AA21" s="195">
        <f>MAX(Detailed_Demanding_x_Doc_Attrib!BJ69:BQ69,Detailed_Demanding_x_Doc_Attrib!I69:L69,Detailed_Demanding_x_Doc_Attrib!BV69,Detailed_Demanding_x_Doc_Attrib!BS69:BT69)</f>
        <v>0</v>
      </c>
      <c r="AB21" s="195">
        <f>MAX(Detailed_Demanding_x_Doc_Attrib!BO69:BV69,Detailed_Demanding_x_Doc_Attrib!I69:L69, Detailed_Demanding_x_Doc_Attrib!T69, Detailed_Demanding_x_Doc_Attrib!BS69:BT69)</f>
        <v>4.1739130434782608</v>
      </c>
      <c r="AC21" s="195">
        <f>MAX(Detailed_Demanding_x_Doc_Attrib!BF69:BI69, Detailed_Demanding_x_Doc_Attrib!BP69:BQ69, Detailed_Demanding_x_Doc_Attrib!BW69:BX69, Detailed_Demanding_x_Doc_Attrib!BV69, Detailed_Demanding_x_Doc_Attrib!BS69:BT69, Detailed_Demanding_x_Doc_Attrib!S69, Detailed_Demanding_x_Doc_Attrib!T69, Detailed_Demanding_x_Doc_Attrib!I69:L69)</f>
        <v>0</v>
      </c>
      <c r="AD21" s="195">
        <f>MAX(Detailed_Demanding_x_Doc_Attrib!BF69:BX69,Detailed_Demanding_x_Doc_Attrib!I69:L69, Detailed_Demanding_x_Doc_Attrib!S69, Detailed_Demanding_x_Doc_Attrib!T69)</f>
        <v>4.1739130434782608</v>
      </c>
      <c r="AE21" s="195">
        <f>Detailed_Demanding_x_Doc_Attrib!BY69</f>
        <v>0</v>
      </c>
      <c r="AF21" s="195">
        <f>MAX(Detailed_Demanding_x_Doc_Attrib!BZ69, Detailed_Demanding_x_Doc_Attrib!BR69)</f>
        <v>4.1739130434782608</v>
      </c>
      <c r="AG21" s="195">
        <f>MAX(Detailed_Demanding_x_Doc_Attrib!CA69, Detailed_Demanding_x_Doc_Attrib!BS69)</f>
        <v>0</v>
      </c>
      <c r="AH21" s="195">
        <f>MAX(Detailed_Demanding_x_Doc_Attrib!CB69,Detailed_Demanding_x_Doc_Attrib!I69, Detailed_Demanding_x_Doc_Attrib!S69, Detailed_Demanding_x_Doc_Attrib!W69)</f>
        <v>0</v>
      </c>
      <c r="AI21" s="195">
        <f>MAX(Detailed_Demanding_x_Doc_Attrib!CC69)</f>
        <v>0</v>
      </c>
      <c r="AJ21" s="195">
        <f>MAX(Detailed_Demanding_x_Doc_Attrib!CD69,Detailed_Demanding_x_Doc_Attrib!S69)</f>
        <v>0</v>
      </c>
      <c r="AK21" s="195">
        <f>MAX(Detailed_Demanding_x_Doc_Attrib!CE69, Detailed_Demanding_x_Doc_Attrib!I69:Q69, Detailed_Demanding_x_Doc_Attrib!S69, Detailed_Demanding_x_Doc_Attrib!T69, Detailed_Demanding_x_Doc_Attrib!W69)</f>
        <v>0</v>
      </c>
      <c r="AL21" s="195">
        <f>MAX(Detailed_Demanding_x_Doc_Attrib!CF69:CF69)</f>
        <v>0</v>
      </c>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row>
    <row r="22" spans="1:102">
      <c r="A22" s="82" t="s">
        <v>265</v>
      </c>
      <c r="B22" s="82" t="s">
        <v>642</v>
      </c>
      <c r="C22" s="82" t="s">
        <v>364</v>
      </c>
      <c r="D22" s="82" t="s">
        <v>361</v>
      </c>
      <c r="E22" s="165" t="s">
        <v>1345</v>
      </c>
      <c r="F22" s="195">
        <f>MAX(Detailed_Demanding_x_Doc_Attrib!I70:L70)</f>
        <v>0</v>
      </c>
      <c r="G22" s="195">
        <f>MAX(Detailed_Demanding_x_Doc_Attrib!N70:O70)</f>
        <v>0</v>
      </c>
      <c r="H22" s="195">
        <f>Detailed_Demanding_x_Doc_Attrib!P70</f>
        <v>0</v>
      </c>
      <c r="I22" s="195">
        <f>MAX(Detailed_Demanding_x_Doc_Attrib!Q70, F22, G22, H22, K22, L22, M22, P22)</f>
        <v>1.0434782608695652</v>
      </c>
      <c r="J22" s="195">
        <f t="shared" si="0"/>
        <v>1.0434782608695652</v>
      </c>
      <c r="K22" s="195">
        <f>Detailed_Demanding_x_Doc_Attrib!R70</f>
        <v>0</v>
      </c>
      <c r="L22" s="195">
        <f>Detailed_Demanding_x_Doc_Attrib!S70</f>
        <v>0</v>
      </c>
      <c r="M22" s="195">
        <f>Detailed_Demanding_x_Doc_Attrib!T70</f>
        <v>1.0434782608695652</v>
      </c>
      <c r="N22" s="195">
        <f>Detailed_Demanding_x_Doc_Attrib!U70</f>
        <v>0</v>
      </c>
      <c r="O22" s="195">
        <f>Detailed_Demanding_x_Doc_Attrib!V70</f>
        <v>0</v>
      </c>
      <c r="P22" s="195">
        <f>Detailed_Demanding_x_Doc_Attrib!W70</f>
        <v>0.26347826086956522</v>
      </c>
      <c r="Q22" s="195">
        <f>Detailed_Demanding_x_Doc_Attrib!X70</f>
        <v>0</v>
      </c>
      <c r="R22" s="195">
        <f>MAX(Detailed_Demanding_x_Doc_Attrib!Z70:AB70,Detailed_Demanding_x_Doc_Attrib!I70:L70,M22,Q22)</f>
        <v>1.0434782608695652</v>
      </c>
      <c r="S22" s="195">
        <f>MAX(Detailed_Demanding_x_Doc_Attrib!AC70,Detailed_Demanding_x_Doc_Attrib!I70:L70)</f>
        <v>0</v>
      </c>
      <c r="T22" s="195">
        <f>MAX(Detailed_Demanding_x_Doc_Attrib!AD70:AF70,P22,K22)</f>
        <v>0.26347826086956522</v>
      </c>
      <c r="U22" s="195">
        <f>MAX(Detailed_Demanding_x_Doc_Attrib!AG70:AH70, Detailed_Demanding_x_Doc_Attrib!I70:L70, Detailed_Demanding_x_Doc_Attrib!R70)</f>
        <v>3.9130434782608692</v>
      </c>
      <c r="V22" s="195">
        <f>MAX(Detailed_Demanding_x_Doc_Attrib!AJ70,Detailed_Demanding_x_Doc_Attrib!I70:L70)</f>
        <v>0</v>
      </c>
      <c r="W22" s="195">
        <f>MAX(Detailed_Demanding_x_Doc_Attrib!AM70:AW70,Detailed_Demanding_x_Doc_Attrib!I70:L70,K22)</f>
        <v>0</v>
      </c>
      <c r="X22" s="195">
        <f>MAX(Detailed_Demanding_x_Doc_Attrib!AX70,Detailed_Demanding_x_Doc_Attrib!I70:L70)</f>
        <v>0</v>
      </c>
      <c r="Y22" s="195">
        <f>MAX(Detailed_Demanding_x_Doc_Attrib!AY70,Detailed_Demanding_x_Doc_Attrib!I70:L70)</f>
        <v>0</v>
      </c>
      <c r="Z22" s="195">
        <f>MAX(Detailed_Demanding_x_Doc_Attrib!BC70:BE70,Detailed_Demanding_x_Doc_Attrib!I70:L70,Detailed_Demanding_x_Doc_Attrib!T70, Detailed_Demanding_x_Doc_Attrib!W70, Detailed_Demanding_x_Doc_Attrib!BP70)</f>
        <v>1.0434782608695652</v>
      </c>
      <c r="AA22" s="195">
        <f>MAX(Detailed_Demanding_x_Doc_Attrib!BJ70:BQ70,Detailed_Demanding_x_Doc_Attrib!I70:L70,Detailed_Demanding_x_Doc_Attrib!BV70,Detailed_Demanding_x_Doc_Attrib!BS70:BT70)</f>
        <v>3.9130434782608692</v>
      </c>
      <c r="AB22" s="195">
        <f>MAX(Detailed_Demanding_x_Doc_Attrib!BO70:BV70,Detailed_Demanding_x_Doc_Attrib!I70:L70, Detailed_Demanding_x_Doc_Attrib!T70, Detailed_Demanding_x_Doc_Attrib!BS70:BT70)</f>
        <v>3.1304347826086953</v>
      </c>
      <c r="AC22" s="195">
        <f>MAX(Detailed_Demanding_x_Doc_Attrib!BF70:BI70, Detailed_Demanding_x_Doc_Attrib!BP70:BQ70, Detailed_Demanding_x_Doc_Attrib!BW70:BX70, Detailed_Demanding_x_Doc_Attrib!BV70, Detailed_Demanding_x_Doc_Attrib!BS70:BT70, Detailed_Demanding_x_Doc_Attrib!S70, Detailed_Demanding_x_Doc_Attrib!T70, Detailed_Demanding_x_Doc_Attrib!I70:L70)</f>
        <v>3.1304347826086953</v>
      </c>
      <c r="AD22" s="195">
        <f>MAX(Detailed_Demanding_x_Doc_Attrib!BF70:BX70,Detailed_Demanding_x_Doc_Attrib!I70:L70, Detailed_Demanding_x_Doc_Attrib!S70, Detailed_Demanding_x_Doc_Attrib!T70)</f>
        <v>3.9130434782608692</v>
      </c>
      <c r="AE22" s="195">
        <f>Detailed_Demanding_x_Doc_Attrib!BY70</f>
        <v>0</v>
      </c>
      <c r="AF22" s="195">
        <f>MAX(Detailed_Demanding_x_Doc_Attrib!BZ70, Detailed_Demanding_x_Doc_Attrib!BR70)</f>
        <v>0</v>
      </c>
      <c r="AG22" s="195">
        <f>MAX(Detailed_Demanding_x_Doc_Attrib!CA70, Detailed_Demanding_x_Doc_Attrib!BS70)</f>
        <v>3.1304347826086953</v>
      </c>
      <c r="AH22" s="195">
        <f>MAX(Detailed_Demanding_x_Doc_Attrib!CB70,Detailed_Demanding_x_Doc_Attrib!I70, Detailed_Demanding_x_Doc_Attrib!S70, Detailed_Demanding_x_Doc_Attrib!W70)</f>
        <v>0.26347826086956522</v>
      </c>
      <c r="AI22" s="195">
        <f>MAX(Detailed_Demanding_x_Doc_Attrib!CC70)</f>
        <v>0</v>
      </c>
      <c r="AJ22" s="195">
        <f>MAX(Detailed_Demanding_x_Doc_Attrib!CD70,Detailed_Demanding_x_Doc_Attrib!S70)</f>
        <v>0</v>
      </c>
      <c r="AK22" s="195">
        <f>MAX(Detailed_Demanding_x_Doc_Attrib!CE70, Detailed_Demanding_x_Doc_Attrib!I70:Q70, Detailed_Demanding_x_Doc_Attrib!S70, Detailed_Demanding_x_Doc_Attrib!T70, Detailed_Demanding_x_Doc_Attrib!W70)</f>
        <v>3.1304347826086953</v>
      </c>
      <c r="AL22" s="195">
        <f>MAX(Detailed_Demanding_x_Doc_Attrib!CF70:CF70)</f>
        <v>0</v>
      </c>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row>
    <row r="23" spans="1:102">
      <c r="A23" s="82" t="s">
        <v>265</v>
      </c>
      <c r="B23" s="82" t="s">
        <v>642</v>
      </c>
      <c r="C23" s="82" t="s">
        <v>273</v>
      </c>
      <c r="D23" s="82" t="s">
        <v>618</v>
      </c>
      <c r="E23" s="165" t="s">
        <v>957</v>
      </c>
      <c r="F23" s="195">
        <f>MAX(Detailed_Demanding_x_Doc_Attrib!I71:L71)</f>
        <v>0</v>
      </c>
      <c r="G23" s="195">
        <f>MAX(Detailed_Demanding_x_Doc_Attrib!N71:O71)</f>
        <v>0</v>
      </c>
      <c r="H23" s="195">
        <f>Detailed_Demanding_x_Doc_Attrib!P71</f>
        <v>0</v>
      </c>
      <c r="I23" s="195">
        <f>MAX(Detailed_Demanding_x_Doc_Attrib!Q71, F23, G23, H23, K23, L23, M23, P23)</f>
        <v>0</v>
      </c>
      <c r="J23" s="195">
        <f t="shared" si="0"/>
        <v>0</v>
      </c>
      <c r="K23" s="195">
        <f>Detailed_Demanding_x_Doc_Attrib!R71</f>
        <v>0</v>
      </c>
      <c r="L23" s="195">
        <f>Detailed_Demanding_x_Doc_Attrib!S71</f>
        <v>0</v>
      </c>
      <c r="M23" s="195">
        <f>Detailed_Demanding_x_Doc_Attrib!T71</f>
        <v>0</v>
      </c>
      <c r="N23" s="195">
        <f>Detailed_Demanding_x_Doc_Attrib!U71</f>
        <v>0</v>
      </c>
      <c r="O23" s="195">
        <f>Detailed_Demanding_x_Doc_Attrib!V71</f>
        <v>0</v>
      </c>
      <c r="P23" s="195">
        <f>Detailed_Demanding_x_Doc_Attrib!W71</f>
        <v>0</v>
      </c>
      <c r="Q23" s="195">
        <f>Detailed_Demanding_x_Doc_Attrib!X71</f>
        <v>0</v>
      </c>
      <c r="R23" s="195">
        <f>MAX(Detailed_Demanding_x_Doc_Attrib!Z71:AB71,Detailed_Demanding_x_Doc_Attrib!I71:L71,M23,Q23)</f>
        <v>0</v>
      </c>
      <c r="S23" s="195">
        <f>MAX(Detailed_Demanding_x_Doc_Attrib!AC71,Detailed_Demanding_x_Doc_Attrib!I71:L71)</f>
        <v>0</v>
      </c>
      <c r="T23" s="195">
        <f>MAX(Detailed_Demanding_x_Doc_Attrib!AD71:AF71,P23,K23)</f>
        <v>0</v>
      </c>
      <c r="U23" s="195">
        <f>MAX(Detailed_Demanding_x_Doc_Attrib!AG71:AH71, Detailed_Demanding_x_Doc_Attrib!I71:L71, Detailed_Demanding_x_Doc_Attrib!R71)</f>
        <v>2.4347826086956523</v>
      </c>
      <c r="V23" s="195">
        <f>MAX(Detailed_Demanding_x_Doc_Attrib!AJ71,Detailed_Demanding_x_Doc_Attrib!I71:L71)</f>
        <v>0</v>
      </c>
      <c r="W23" s="195">
        <f>MAX(Detailed_Demanding_x_Doc_Attrib!AM71:AW71,Detailed_Demanding_x_Doc_Attrib!I71:L71,K23)</f>
        <v>0</v>
      </c>
      <c r="X23" s="195">
        <f>MAX(Detailed_Demanding_x_Doc_Attrib!AX71,Detailed_Demanding_x_Doc_Attrib!I71:L71)</f>
        <v>0</v>
      </c>
      <c r="Y23" s="195">
        <f>MAX(Detailed_Demanding_x_Doc_Attrib!AY71,Detailed_Demanding_x_Doc_Attrib!I71:L71)</f>
        <v>0</v>
      </c>
      <c r="Z23" s="195">
        <f>MAX(Detailed_Demanding_x_Doc_Attrib!BC71:BE71,Detailed_Demanding_x_Doc_Attrib!I71:L71,Detailed_Demanding_x_Doc_Attrib!T71, Detailed_Demanding_x_Doc_Attrib!W71, Detailed_Demanding_x_Doc_Attrib!BP71)</f>
        <v>0</v>
      </c>
      <c r="AA23" s="195">
        <f>MAX(Detailed_Demanding_x_Doc_Attrib!BJ71:BQ71,Detailed_Demanding_x_Doc_Attrib!I71:L71,Detailed_Demanding_x_Doc_Attrib!BV71,Detailed_Demanding_x_Doc_Attrib!BS71:BT71)</f>
        <v>3.1304347826086953</v>
      </c>
      <c r="AB23" s="195">
        <f>MAX(Detailed_Demanding_x_Doc_Attrib!BO71:BV71,Detailed_Demanding_x_Doc_Attrib!I71:L71, Detailed_Demanding_x_Doc_Attrib!T71, Detailed_Demanding_x_Doc_Attrib!BS71:BT71)</f>
        <v>0.69565217391304346</v>
      </c>
      <c r="AC23" s="195">
        <f>MAX(Detailed_Demanding_x_Doc_Attrib!BF71:BI71, Detailed_Demanding_x_Doc_Attrib!BP71:BQ71, Detailed_Demanding_x_Doc_Attrib!BW71:BX71, Detailed_Demanding_x_Doc_Attrib!BV71, Detailed_Demanding_x_Doc_Attrib!BS71:BT71, Detailed_Demanding_x_Doc_Attrib!S71, Detailed_Demanding_x_Doc_Attrib!T71, Detailed_Demanding_x_Doc_Attrib!I71:L71)</f>
        <v>0.69565217391304346</v>
      </c>
      <c r="AD23" s="195">
        <f>MAX(Detailed_Demanding_x_Doc_Attrib!BF71:BX71,Detailed_Demanding_x_Doc_Attrib!I71:L71, Detailed_Demanding_x_Doc_Attrib!S71, Detailed_Demanding_x_Doc_Attrib!T71)</f>
        <v>3.1304347826086953</v>
      </c>
      <c r="AE23" s="195">
        <f>Detailed_Demanding_x_Doc_Attrib!BY71</f>
        <v>0</v>
      </c>
      <c r="AF23" s="195">
        <f>MAX(Detailed_Demanding_x_Doc_Attrib!BZ71, Detailed_Demanding_x_Doc_Attrib!BR71)</f>
        <v>0</v>
      </c>
      <c r="AG23" s="195">
        <f>MAX(Detailed_Demanding_x_Doc_Attrib!CA71, Detailed_Demanding_x_Doc_Attrib!BS71)</f>
        <v>0</v>
      </c>
      <c r="AH23" s="195">
        <f>MAX(Detailed_Demanding_x_Doc_Attrib!CB71,Detailed_Demanding_x_Doc_Attrib!I71, Detailed_Demanding_x_Doc_Attrib!S71, Detailed_Demanding_x_Doc_Attrib!W71)</f>
        <v>0</v>
      </c>
      <c r="AI23" s="195">
        <f>MAX(Detailed_Demanding_x_Doc_Attrib!CC71)</f>
        <v>0</v>
      </c>
      <c r="AJ23" s="195">
        <f>MAX(Detailed_Demanding_x_Doc_Attrib!CD71,Detailed_Demanding_x_Doc_Attrib!S71)</f>
        <v>0</v>
      </c>
      <c r="AK23" s="195">
        <f>MAX(Detailed_Demanding_x_Doc_Attrib!CE71, Detailed_Demanding_x_Doc_Attrib!I71:Q71, Detailed_Demanding_x_Doc_Attrib!S71, Detailed_Demanding_x_Doc_Attrib!T71, Detailed_Demanding_x_Doc_Attrib!W71)</f>
        <v>0</v>
      </c>
      <c r="AL23" s="195">
        <f>MAX(Detailed_Demanding_x_Doc_Attrib!CF71:CF71)</f>
        <v>0</v>
      </c>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row>
    <row r="24" spans="1:102">
      <c r="A24" s="82" t="s">
        <v>268</v>
      </c>
      <c r="B24" s="82" t="s">
        <v>1051</v>
      </c>
      <c r="C24" s="82" t="s">
        <v>607</v>
      </c>
      <c r="D24" s="82" t="s">
        <v>356</v>
      </c>
      <c r="E24" s="165" t="s">
        <v>1136</v>
      </c>
      <c r="F24" s="195">
        <f>MAX(Detailed_Demanding_x_Doc_Attrib!I72:L72)</f>
        <v>0</v>
      </c>
      <c r="G24" s="195">
        <f>MAX(Detailed_Demanding_x_Doc_Attrib!N72:O72)</f>
        <v>0</v>
      </c>
      <c r="H24" s="195">
        <f>Detailed_Demanding_x_Doc_Attrib!P72</f>
        <v>0</v>
      </c>
      <c r="I24" s="195">
        <f>MAX(Detailed_Demanding_x_Doc_Attrib!Q72, F24, G24, H24, K24, L24, M24, P24)</f>
        <v>0</v>
      </c>
      <c r="J24" s="195">
        <f t="shared" si="0"/>
        <v>0</v>
      </c>
      <c r="K24" s="195">
        <f>Detailed_Demanding_x_Doc_Attrib!R72</f>
        <v>0</v>
      </c>
      <c r="L24" s="195">
        <f>Detailed_Demanding_x_Doc_Attrib!S72</f>
        <v>0</v>
      </c>
      <c r="M24" s="195">
        <f>Detailed_Demanding_x_Doc_Attrib!T72</f>
        <v>0</v>
      </c>
      <c r="N24" s="195">
        <f>Detailed_Demanding_x_Doc_Attrib!U72</f>
        <v>0</v>
      </c>
      <c r="O24" s="195">
        <f>Detailed_Demanding_x_Doc_Attrib!V72</f>
        <v>0</v>
      </c>
      <c r="P24" s="195">
        <f>Detailed_Demanding_x_Doc_Attrib!W72</f>
        <v>0</v>
      </c>
      <c r="Q24" s="195">
        <f>Detailed_Demanding_x_Doc_Attrib!X72</f>
        <v>0</v>
      </c>
      <c r="R24" s="195">
        <f>MAX(Detailed_Demanding_x_Doc_Attrib!Z72:AB72,Detailed_Demanding_x_Doc_Attrib!I72:L72,M24,Q24)</f>
        <v>0</v>
      </c>
      <c r="S24" s="195">
        <f>MAX(Detailed_Demanding_x_Doc_Attrib!AC72,Detailed_Demanding_x_Doc_Attrib!I72:L72)</f>
        <v>0</v>
      </c>
      <c r="T24" s="195">
        <f>MAX(Detailed_Demanding_x_Doc_Attrib!AD72:AF72,P24,K24)</f>
        <v>0</v>
      </c>
      <c r="U24" s="195">
        <f>MAX(Detailed_Demanding_x_Doc_Attrib!AG72:AH72, Detailed_Demanding_x_Doc_Attrib!I72:L72, Detailed_Demanding_x_Doc_Attrib!R72)</f>
        <v>0</v>
      </c>
      <c r="V24" s="195">
        <f>MAX(Detailed_Demanding_x_Doc_Attrib!AJ72,Detailed_Demanding_x_Doc_Attrib!I72:L72)</f>
        <v>0</v>
      </c>
      <c r="W24" s="195">
        <f>MAX(Detailed_Demanding_x_Doc_Attrib!AM72:AW72,Detailed_Demanding_x_Doc_Attrib!I72:L72,K24)</f>
        <v>0</v>
      </c>
      <c r="X24" s="195">
        <f>MAX(Detailed_Demanding_x_Doc_Attrib!AX72,Detailed_Demanding_x_Doc_Attrib!I72:L72)</f>
        <v>0</v>
      </c>
      <c r="Y24" s="195">
        <f>MAX(Detailed_Demanding_x_Doc_Attrib!AY72,Detailed_Demanding_x_Doc_Attrib!I72:L72)</f>
        <v>0</v>
      </c>
      <c r="Z24" s="195">
        <f>MAX(Detailed_Demanding_x_Doc_Attrib!BC72:BE72,Detailed_Demanding_x_Doc_Attrib!I72:L72,Detailed_Demanding_x_Doc_Attrib!T72, Detailed_Demanding_x_Doc_Attrib!W72, Detailed_Demanding_x_Doc_Attrib!BP72)</f>
        <v>0</v>
      </c>
      <c r="AA24" s="195">
        <f>MAX(Detailed_Demanding_x_Doc_Attrib!BJ72:BQ72,Detailed_Demanding_x_Doc_Attrib!I72:L72,Detailed_Demanding_x_Doc_Attrib!BV72,Detailed_Demanding_x_Doc_Attrib!BS72:BT72)</f>
        <v>1.2000000000000002</v>
      </c>
      <c r="AB24" s="195">
        <f>MAX(Detailed_Demanding_x_Doc_Attrib!BO72:BV72,Detailed_Demanding_x_Doc_Attrib!I72:L72, Detailed_Demanding_x_Doc_Attrib!T72, Detailed_Demanding_x_Doc_Attrib!BS72:BT72)</f>
        <v>1.2000000000000002</v>
      </c>
      <c r="AC24" s="195">
        <f>MAX(Detailed_Demanding_x_Doc_Attrib!BF72:BI72, Detailed_Demanding_x_Doc_Attrib!BP72:BQ72, Detailed_Demanding_x_Doc_Attrib!BW72:BX72, Detailed_Demanding_x_Doc_Attrib!BV72, Detailed_Demanding_x_Doc_Attrib!BS72:BT72, Detailed_Demanding_x_Doc_Attrib!S72, Detailed_Demanding_x_Doc_Attrib!T72, Detailed_Demanding_x_Doc_Attrib!I72:L72)</f>
        <v>1.2000000000000002</v>
      </c>
      <c r="AD24" s="195">
        <f>MAX(Detailed_Demanding_x_Doc_Attrib!BF72:BX72,Detailed_Demanding_x_Doc_Attrib!I72:L72, Detailed_Demanding_x_Doc_Attrib!S72, Detailed_Demanding_x_Doc_Attrib!T72)</f>
        <v>1.2000000000000002</v>
      </c>
      <c r="AE24" s="195">
        <f>Detailed_Demanding_x_Doc_Attrib!BY72</f>
        <v>0</v>
      </c>
      <c r="AF24" s="195">
        <f>MAX(Detailed_Demanding_x_Doc_Attrib!BZ72, Detailed_Demanding_x_Doc_Attrib!BR72)</f>
        <v>0</v>
      </c>
      <c r="AG24" s="195">
        <f>MAX(Detailed_Demanding_x_Doc_Attrib!CA72, Detailed_Demanding_x_Doc_Attrib!BS72)</f>
        <v>1.2000000000000002</v>
      </c>
      <c r="AH24" s="195">
        <f>MAX(Detailed_Demanding_x_Doc_Attrib!CB72,Detailed_Demanding_x_Doc_Attrib!I72, Detailed_Demanding_x_Doc_Attrib!S72, Detailed_Demanding_x_Doc_Attrib!W72)</f>
        <v>0</v>
      </c>
      <c r="AI24" s="195">
        <f>MAX(Detailed_Demanding_x_Doc_Attrib!CC72)</f>
        <v>0</v>
      </c>
      <c r="AJ24" s="195">
        <f>MAX(Detailed_Demanding_x_Doc_Attrib!CD72,Detailed_Demanding_x_Doc_Attrib!S72)</f>
        <v>0</v>
      </c>
      <c r="AK24" s="195">
        <f>MAX(Detailed_Demanding_x_Doc_Attrib!CE72, Detailed_Demanding_x_Doc_Attrib!I72:Q72, Detailed_Demanding_x_Doc_Attrib!S72, Detailed_Demanding_x_Doc_Attrib!T72, Detailed_Demanding_x_Doc_Attrib!W72)</f>
        <v>0</v>
      </c>
      <c r="AL24" s="195">
        <f>MAX(Detailed_Demanding_x_Doc_Attrib!CF72:CF72)</f>
        <v>0</v>
      </c>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row>
    <row r="25" spans="1:102">
      <c r="A25" s="82" t="s">
        <v>268</v>
      </c>
      <c r="B25" s="82" t="s">
        <v>566</v>
      </c>
      <c r="C25" s="82" t="s">
        <v>273</v>
      </c>
      <c r="D25" s="82" t="s">
        <v>358</v>
      </c>
      <c r="E25" s="165" t="s">
        <v>1270</v>
      </c>
      <c r="F25" s="195">
        <f>MAX(Detailed_Demanding_x_Doc_Attrib!I73:L73)</f>
        <v>0</v>
      </c>
      <c r="G25" s="195">
        <f>MAX(Detailed_Demanding_x_Doc_Attrib!N73:O73)</f>
        <v>0</v>
      </c>
      <c r="H25" s="195">
        <f>Detailed_Demanding_x_Doc_Attrib!P73</f>
        <v>0</v>
      </c>
      <c r="I25" s="195">
        <f>MAX(Detailed_Demanding_x_Doc_Attrib!Q73, F25, G25, H25, K25, L25, M25, P25)</f>
        <v>0</v>
      </c>
      <c r="J25" s="195">
        <f t="shared" si="0"/>
        <v>0</v>
      </c>
      <c r="K25" s="195">
        <f>Detailed_Demanding_x_Doc_Attrib!R73</f>
        <v>0</v>
      </c>
      <c r="L25" s="195">
        <f>Detailed_Demanding_x_Doc_Attrib!S73</f>
        <v>0</v>
      </c>
      <c r="M25" s="195">
        <f>Detailed_Demanding_x_Doc_Attrib!T73</f>
        <v>0</v>
      </c>
      <c r="N25" s="195">
        <f>Detailed_Demanding_x_Doc_Attrib!U73</f>
        <v>0</v>
      </c>
      <c r="O25" s="195">
        <f>Detailed_Demanding_x_Doc_Attrib!V73</f>
        <v>0</v>
      </c>
      <c r="P25" s="195">
        <f>Detailed_Demanding_x_Doc_Attrib!W73</f>
        <v>0</v>
      </c>
      <c r="Q25" s="195">
        <f>Detailed_Demanding_x_Doc_Attrib!X73</f>
        <v>0</v>
      </c>
      <c r="R25" s="195">
        <f>MAX(Detailed_Demanding_x_Doc_Attrib!Z73:AB73,Detailed_Demanding_x_Doc_Attrib!I73:L73,M25,Q25)</f>
        <v>0</v>
      </c>
      <c r="S25" s="195">
        <f>MAX(Detailed_Demanding_x_Doc_Attrib!AC73,Detailed_Demanding_x_Doc_Attrib!I73:L73)</f>
        <v>0</v>
      </c>
      <c r="T25" s="195">
        <f>MAX(Detailed_Demanding_x_Doc_Attrib!AD73:AF73,P25,K25)</f>
        <v>0</v>
      </c>
      <c r="U25" s="195">
        <f>MAX(Detailed_Demanding_x_Doc_Attrib!AG73:AH73, Detailed_Demanding_x_Doc_Attrib!I73:L73, Detailed_Demanding_x_Doc_Attrib!R73)</f>
        <v>0</v>
      </c>
      <c r="V25" s="195">
        <f>MAX(Detailed_Demanding_x_Doc_Attrib!AJ73,Detailed_Demanding_x_Doc_Attrib!I73:L73)</f>
        <v>0</v>
      </c>
      <c r="W25" s="195">
        <f>MAX(Detailed_Demanding_x_Doc_Attrib!AM73:AW73,Detailed_Demanding_x_Doc_Attrib!I73:L73,K25)</f>
        <v>0</v>
      </c>
      <c r="X25" s="195">
        <f>MAX(Detailed_Demanding_x_Doc_Attrib!AX73,Detailed_Demanding_x_Doc_Attrib!I73:L73)</f>
        <v>0</v>
      </c>
      <c r="Y25" s="195">
        <f>MAX(Detailed_Demanding_x_Doc_Attrib!AY73,Detailed_Demanding_x_Doc_Attrib!I73:L73)</f>
        <v>0</v>
      </c>
      <c r="Z25" s="195">
        <f>MAX(Detailed_Demanding_x_Doc_Attrib!BC73:BE73,Detailed_Demanding_x_Doc_Attrib!I73:L73,Detailed_Demanding_x_Doc_Attrib!T73, Detailed_Demanding_x_Doc_Attrib!W73, Detailed_Demanding_x_Doc_Attrib!BP73)</f>
        <v>0</v>
      </c>
      <c r="AA25" s="195">
        <f>MAX(Detailed_Demanding_x_Doc_Attrib!BJ73:BQ73,Detailed_Demanding_x_Doc_Attrib!I73:L73,Detailed_Demanding_x_Doc_Attrib!BV73,Detailed_Demanding_x_Doc_Attrib!BS73:BT73)</f>
        <v>0</v>
      </c>
      <c r="AB25" s="195">
        <f>MAX(Detailed_Demanding_x_Doc_Attrib!BO73:BV73,Detailed_Demanding_x_Doc_Attrib!I73:L73, Detailed_Demanding_x_Doc_Attrib!T73, Detailed_Demanding_x_Doc_Attrib!BS73:BT73)</f>
        <v>0</v>
      </c>
      <c r="AC25" s="195">
        <f>MAX(Detailed_Demanding_x_Doc_Attrib!BF73:BI73, Detailed_Demanding_x_Doc_Attrib!BP73:BQ73, Detailed_Demanding_x_Doc_Attrib!BW73:BX73, Detailed_Demanding_x_Doc_Attrib!BV73, Detailed_Demanding_x_Doc_Attrib!BS73:BT73, Detailed_Demanding_x_Doc_Attrib!S73, Detailed_Demanding_x_Doc_Attrib!T73, Detailed_Demanding_x_Doc_Attrib!I73:L73)</f>
        <v>0</v>
      </c>
      <c r="AD25" s="195">
        <f>MAX(Detailed_Demanding_x_Doc_Attrib!BF73:BX73,Detailed_Demanding_x_Doc_Attrib!I73:L73, Detailed_Demanding_x_Doc_Attrib!S73, Detailed_Demanding_x_Doc_Attrib!T73)</f>
        <v>0</v>
      </c>
      <c r="AE25" s="195">
        <f>Detailed_Demanding_x_Doc_Attrib!BY73</f>
        <v>0</v>
      </c>
      <c r="AF25" s="195">
        <f>MAX(Detailed_Demanding_x_Doc_Attrib!BZ73, Detailed_Demanding_x_Doc_Attrib!BR73)</f>
        <v>0</v>
      </c>
      <c r="AG25" s="195">
        <f>MAX(Detailed_Demanding_x_Doc_Attrib!CA73, Detailed_Demanding_x_Doc_Attrib!BS73)</f>
        <v>0</v>
      </c>
      <c r="AH25" s="195">
        <f>MAX(Detailed_Demanding_x_Doc_Attrib!CB73,Detailed_Demanding_x_Doc_Attrib!I73, Detailed_Demanding_x_Doc_Attrib!S73, Detailed_Demanding_x_Doc_Attrib!W73)</f>
        <v>0</v>
      </c>
      <c r="AI25" s="195">
        <f>MAX(Detailed_Demanding_x_Doc_Attrib!CC73)</f>
        <v>0</v>
      </c>
      <c r="AJ25" s="195">
        <f>MAX(Detailed_Demanding_x_Doc_Attrib!CD73,Detailed_Demanding_x_Doc_Attrib!S73)</f>
        <v>0</v>
      </c>
      <c r="AK25" s="195">
        <f>MAX(Detailed_Demanding_x_Doc_Attrib!CE73, Detailed_Demanding_x_Doc_Attrib!I73:Q73, Detailed_Demanding_x_Doc_Attrib!S73, Detailed_Demanding_x_Doc_Attrib!T73, Detailed_Demanding_x_Doc_Attrib!W73)</f>
        <v>0.90000000000000013</v>
      </c>
      <c r="AL25" s="195">
        <f>MAX(Detailed_Demanding_x_Doc_Attrib!CF73:CF73)</f>
        <v>0</v>
      </c>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row>
    <row r="26" spans="1:102">
      <c r="A26" s="82" t="s">
        <v>268</v>
      </c>
      <c r="B26" s="82" t="s">
        <v>571</v>
      </c>
      <c r="C26" s="82" t="s">
        <v>607</v>
      </c>
      <c r="D26" s="82" t="s">
        <v>358</v>
      </c>
      <c r="E26" s="165" t="s">
        <v>1126</v>
      </c>
      <c r="F26" s="195">
        <f>MAX(Detailed_Demanding_x_Doc_Attrib!I74:L74)</f>
        <v>0</v>
      </c>
      <c r="G26" s="195">
        <f>MAX(Detailed_Demanding_x_Doc_Attrib!N74:O74)</f>
        <v>0</v>
      </c>
      <c r="H26" s="195">
        <f>Detailed_Demanding_x_Doc_Attrib!P74</f>
        <v>0</v>
      </c>
      <c r="I26" s="195">
        <f>MAX(Detailed_Demanding_x_Doc_Attrib!Q74, F26, G26, H26, K26, L26, M26, P26)</f>
        <v>0</v>
      </c>
      <c r="J26" s="195">
        <f t="shared" si="0"/>
        <v>0</v>
      </c>
      <c r="K26" s="195">
        <f>Detailed_Demanding_x_Doc_Attrib!R74</f>
        <v>0</v>
      </c>
      <c r="L26" s="195">
        <f>Detailed_Demanding_x_Doc_Attrib!S74</f>
        <v>0</v>
      </c>
      <c r="M26" s="195">
        <f>Detailed_Demanding_x_Doc_Attrib!T74</f>
        <v>0</v>
      </c>
      <c r="N26" s="195">
        <f>Detailed_Demanding_x_Doc_Attrib!U74</f>
        <v>0</v>
      </c>
      <c r="O26" s="195">
        <f>Detailed_Demanding_x_Doc_Attrib!V74</f>
        <v>0</v>
      </c>
      <c r="P26" s="195">
        <f>Detailed_Demanding_x_Doc_Attrib!W74</f>
        <v>0</v>
      </c>
      <c r="Q26" s="195">
        <f>Detailed_Demanding_x_Doc_Attrib!X74</f>
        <v>0</v>
      </c>
      <c r="R26" s="195">
        <f>MAX(Detailed_Demanding_x_Doc_Attrib!Z74:AB74,Detailed_Demanding_x_Doc_Attrib!I74:L74,M26,Q26)</f>
        <v>0</v>
      </c>
      <c r="S26" s="195">
        <f>MAX(Detailed_Demanding_x_Doc_Attrib!AC74,Detailed_Demanding_x_Doc_Attrib!I74:L74)</f>
        <v>0</v>
      </c>
      <c r="T26" s="195">
        <f>MAX(Detailed_Demanding_x_Doc_Attrib!AD74:AF74,P26,K26)</f>
        <v>0</v>
      </c>
      <c r="U26" s="195">
        <f>MAX(Detailed_Demanding_x_Doc_Attrib!AG74:AH74, Detailed_Demanding_x_Doc_Attrib!I74:L74, Detailed_Demanding_x_Doc_Attrib!R74)</f>
        <v>0</v>
      </c>
      <c r="V26" s="195">
        <f>MAX(Detailed_Demanding_x_Doc_Attrib!AJ74,Detailed_Demanding_x_Doc_Attrib!I74:L74)</f>
        <v>0</v>
      </c>
      <c r="W26" s="195">
        <f>MAX(Detailed_Demanding_x_Doc_Attrib!AM74:AW74,Detailed_Demanding_x_Doc_Attrib!I74:L74,K26)</f>
        <v>0</v>
      </c>
      <c r="X26" s="195">
        <f>MAX(Detailed_Demanding_x_Doc_Attrib!AX74,Detailed_Demanding_x_Doc_Attrib!I74:L74)</f>
        <v>0</v>
      </c>
      <c r="Y26" s="195">
        <f>MAX(Detailed_Demanding_x_Doc_Attrib!AY74,Detailed_Demanding_x_Doc_Attrib!I74:L74)</f>
        <v>0</v>
      </c>
      <c r="Z26" s="195">
        <f>MAX(Detailed_Demanding_x_Doc_Attrib!BC74:BE74,Detailed_Demanding_x_Doc_Attrib!I74:L74,Detailed_Demanding_x_Doc_Attrib!T74, Detailed_Demanding_x_Doc_Attrib!W74, Detailed_Demanding_x_Doc_Attrib!BP74)</f>
        <v>0</v>
      </c>
      <c r="AA26" s="195">
        <f>MAX(Detailed_Demanding_x_Doc_Attrib!BJ74:BQ74,Detailed_Demanding_x_Doc_Attrib!I74:L74,Detailed_Demanding_x_Doc_Attrib!BV74,Detailed_Demanding_x_Doc_Attrib!BS74:BT74)</f>
        <v>0.36</v>
      </c>
      <c r="AB26" s="195">
        <f>MAX(Detailed_Demanding_x_Doc_Attrib!BO74:BV74,Detailed_Demanding_x_Doc_Attrib!I74:L74, Detailed_Demanding_x_Doc_Attrib!T74, Detailed_Demanding_x_Doc_Attrib!BS74:BT74)</f>
        <v>0.36</v>
      </c>
      <c r="AC26" s="195">
        <f>MAX(Detailed_Demanding_x_Doc_Attrib!BF74:BI74, Detailed_Demanding_x_Doc_Attrib!BP74:BQ74, Detailed_Demanding_x_Doc_Attrib!BW74:BX74, Detailed_Demanding_x_Doc_Attrib!BV74, Detailed_Demanding_x_Doc_Attrib!BS74:BT74, Detailed_Demanding_x_Doc_Attrib!S74, Detailed_Demanding_x_Doc_Attrib!T74, Detailed_Demanding_x_Doc_Attrib!I74:L74)</f>
        <v>0.36</v>
      </c>
      <c r="AD26" s="195">
        <f>MAX(Detailed_Demanding_x_Doc_Attrib!BF74:BX74,Detailed_Demanding_x_Doc_Attrib!I74:L74, Detailed_Demanding_x_Doc_Attrib!S74, Detailed_Demanding_x_Doc_Attrib!T74)</f>
        <v>0.36</v>
      </c>
      <c r="AE26" s="195">
        <f>Detailed_Demanding_x_Doc_Attrib!BY74</f>
        <v>0</v>
      </c>
      <c r="AF26" s="195">
        <f>MAX(Detailed_Demanding_x_Doc_Attrib!BZ74, Detailed_Demanding_x_Doc_Attrib!BR74)</f>
        <v>0</v>
      </c>
      <c r="AG26" s="195">
        <f>MAX(Detailed_Demanding_x_Doc_Attrib!CA74, Detailed_Demanding_x_Doc_Attrib!BS74)</f>
        <v>0.16</v>
      </c>
      <c r="AH26" s="195">
        <f>MAX(Detailed_Demanding_x_Doc_Attrib!CB74,Detailed_Demanding_x_Doc_Attrib!I74, Detailed_Demanding_x_Doc_Attrib!S74, Detailed_Demanding_x_Doc_Attrib!W74)</f>
        <v>0</v>
      </c>
      <c r="AI26" s="195">
        <f>MAX(Detailed_Demanding_x_Doc_Attrib!CC74)</f>
        <v>0</v>
      </c>
      <c r="AJ26" s="195">
        <f>MAX(Detailed_Demanding_x_Doc_Attrib!CD74,Detailed_Demanding_x_Doc_Attrib!S74)</f>
        <v>0</v>
      </c>
      <c r="AK26" s="195">
        <f>MAX(Detailed_Demanding_x_Doc_Attrib!CE74, Detailed_Demanding_x_Doc_Attrib!I74:Q74, Detailed_Demanding_x_Doc_Attrib!S74, Detailed_Demanding_x_Doc_Attrib!T74, Detailed_Demanding_x_Doc_Attrib!W74)</f>
        <v>0</v>
      </c>
      <c r="AL26" s="195">
        <f>MAX(Detailed_Demanding_x_Doc_Attrib!CF74:CF74)</f>
        <v>0</v>
      </c>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row>
    <row r="27" spans="1:102">
      <c r="A27" s="82" t="s">
        <v>268</v>
      </c>
      <c r="B27" s="82" t="s">
        <v>566</v>
      </c>
      <c r="C27" s="82" t="s">
        <v>273</v>
      </c>
      <c r="D27" s="82" t="s">
        <v>358</v>
      </c>
      <c r="E27" s="165" t="s">
        <v>448</v>
      </c>
      <c r="F27" s="195">
        <f>MAX(Detailed_Demanding_x_Doc_Attrib!I75:L75)</f>
        <v>0</v>
      </c>
      <c r="G27" s="195">
        <f>MAX(Detailed_Demanding_x_Doc_Attrib!N75:O75)</f>
        <v>0</v>
      </c>
      <c r="H27" s="195">
        <f>Detailed_Demanding_x_Doc_Attrib!P75</f>
        <v>0</v>
      </c>
      <c r="I27" s="195">
        <f>MAX(Detailed_Demanding_x_Doc_Attrib!Q75, F27, G27, H27, K27, L27, M27, P27)</f>
        <v>6.0600000000000001E-2</v>
      </c>
      <c r="J27" s="195">
        <f t="shared" si="0"/>
        <v>6.0600000000000001E-2</v>
      </c>
      <c r="K27" s="195">
        <f>Detailed_Demanding_x_Doc_Attrib!R75</f>
        <v>0</v>
      </c>
      <c r="L27" s="195">
        <f>Detailed_Demanding_x_Doc_Attrib!S75</f>
        <v>0</v>
      </c>
      <c r="M27" s="195">
        <f>Detailed_Demanding_x_Doc_Attrib!T75</f>
        <v>0</v>
      </c>
      <c r="N27" s="195">
        <f>Detailed_Demanding_x_Doc_Attrib!U75</f>
        <v>0</v>
      </c>
      <c r="O27" s="195">
        <f>Detailed_Demanding_x_Doc_Attrib!V75</f>
        <v>0</v>
      </c>
      <c r="P27" s="195">
        <f>Detailed_Demanding_x_Doc_Attrib!W75</f>
        <v>6.0600000000000001E-2</v>
      </c>
      <c r="Q27" s="195">
        <f>Detailed_Demanding_x_Doc_Attrib!X75</f>
        <v>0</v>
      </c>
      <c r="R27" s="195">
        <f>MAX(Detailed_Demanding_x_Doc_Attrib!Z75:AB75,Detailed_Demanding_x_Doc_Attrib!I75:L75,M27,Q27)</f>
        <v>0</v>
      </c>
      <c r="S27" s="195">
        <f>MAX(Detailed_Demanding_x_Doc_Attrib!AC75,Detailed_Demanding_x_Doc_Attrib!I75:L75)</f>
        <v>0</v>
      </c>
      <c r="T27" s="195">
        <f>MAX(Detailed_Demanding_x_Doc_Attrib!AD75:AF75,P27,K27)</f>
        <v>6.0600000000000001E-2</v>
      </c>
      <c r="U27" s="195">
        <f>MAX(Detailed_Demanding_x_Doc_Attrib!AG75:AH75, Detailed_Demanding_x_Doc_Attrib!I75:L75, Detailed_Demanding_x_Doc_Attrib!R75)</f>
        <v>0</v>
      </c>
      <c r="V27" s="195">
        <f>MAX(Detailed_Demanding_x_Doc_Attrib!AJ75,Detailed_Demanding_x_Doc_Attrib!I75:L75)</f>
        <v>0</v>
      </c>
      <c r="W27" s="195">
        <f>MAX(Detailed_Demanding_x_Doc_Attrib!AM75:AW75,Detailed_Demanding_x_Doc_Attrib!I75:L75,K27)</f>
        <v>0</v>
      </c>
      <c r="X27" s="195">
        <f>MAX(Detailed_Demanding_x_Doc_Attrib!AX75,Detailed_Demanding_x_Doc_Attrib!I75:L75)</f>
        <v>0</v>
      </c>
      <c r="Y27" s="195">
        <f>MAX(Detailed_Demanding_x_Doc_Attrib!AY75,Detailed_Demanding_x_Doc_Attrib!I75:L75)</f>
        <v>0</v>
      </c>
      <c r="Z27" s="195">
        <f>MAX(Detailed_Demanding_x_Doc_Attrib!BC75:BE75,Detailed_Demanding_x_Doc_Attrib!I75:L75,Detailed_Demanding_x_Doc_Attrib!T75, Detailed_Demanding_x_Doc_Attrib!W75, Detailed_Demanding_x_Doc_Attrib!BP75)</f>
        <v>6.0600000000000001E-2</v>
      </c>
      <c r="AA27" s="195">
        <f>MAX(Detailed_Demanding_x_Doc_Attrib!BJ75:BQ75,Detailed_Demanding_x_Doc_Attrib!I75:L75,Detailed_Demanding_x_Doc_Attrib!BV75,Detailed_Demanding_x_Doc_Attrib!BS75:BT75)</f>
        <v>0.48</v>
      </c>
      <c r="AB27" s="195">
        <f>MAX(Detailed_Demanding_x_Doc_Attrib!BO75:BV75,Detailed_Demanding_x_Doc_Attrib!I75:L75, Detailed_Demanding_x_Doc_Attrib!T75, Detailed_Demanding_x_Doc_Attrib!BS75:BT75)</f>
        <v>0.24</v>
      </c>
      <c r="AC27" s="195">
        <f>MAX(Detailed_Demanding_x_Doc_Attrib!BF75:BI75, Detailed_Demanding_x_Doc_Attrib!BP75:BQ75, Detailed_Demanding_x_Doc_Attrib!BW75:BX75, Detailed_Demanding_x_Doc_Attrib!BV75, Detailed_Demanding_x_Doc_Attrib!BS75:BT75, Detailed_Demanding_x_Doc_Attrib!S75, Detailed_Demanding_x_Doc_Attrib!T75, Detailed_Demanding_x_Doc_Attrib!I75:L75)</f>
        <v>0.24</v>
      </c>
      <c r="AD27" s="195">
        <f>MAX(Detailed_Demanding_x_Doc_Attrib!BF75:BX75,Detailed_Demanding_x_Doc_Attrib!I75:L75, Detailed_Demanding_x_Doc_Attrib!S75, Detailed_Demanding_x_Doc_Attrib!T75)</f>
        <v>0.48</v>
      </c>
      <c r="AE27" s="195">
        <f>Detailed_Demanding_x_Doc_Attrib!BY75</f>
        <v>0</v>
      </c>
      <c r="AF27" s="195">
        <f>MAX(Detailed_Demanding_x_Doc_Attrib!BZ75, Detailed_Demanding_x_Doc_Attrib!BR75)</f>
        <v>0.24</v>
      </c>
      <c r="AG27" s="195">
        <f>MAX(Detailed_Demanding_x_Doc_Attrib!CA75, Detailed_Demanding_x_Doc_Attrib!BS75)</f>
        <v>0</v>
      </c>
      <c r="AH27" s="195">
        <f>MAX(Detailed_Demanding_x_Doc_Attrib!CB75,Detailed_Demanding_x_Doc_Attrib!I75, Detailed_Demanding_x_Doc_Attrib!S75, Detailed_Demanding_x_Doc_Attrib!W75)</f>
        <v>6.0600000000000001E-2</v>
      </c>
      <c r="AI27" s="195">
        <f>MAX(Detailed_Demanding_x_Doc_Attrib!CC75)</f>
        <v>0</v>
      </c>
      <c r="AJ27" s="195">
        <f>MAX(Detailed_Demanding_x_Doc_Attrib!CD75,Detailed_Demanding_x_Doc_Attrib!S75)</f>
        <v>0</v>
      </c>
      <c r="AK27" s="195">
        <f>MAX(Detailed_Demanding_x_Doc_Attrib!CE75, Detailed_Demanding_x_Doc_Attrib!I75:Q75, Detailed_Demanding_x_Doc_Attrib!S75, Detailed_Demanding_x_Doc_Attrib!T75, Detailed_Demanding_x_Doc_Attrib!W75)</f>
        <v>6.0600000000000001E-2</v>
      </c>
      <c r="AL27" s="195">
        <f>MAX(Detailed_Demanding_x_Doc_Attrib!CF75:CF75)</f>
        <v>0</v>
      </c>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row>
    <row r="28" spans="1:102">
      <c r="A28" s="82" t="s">
        <v>268</v>
      </c>
      <c r="B28" s="82" t="s">
        <v>566</v>
      </c>
      <c r="C28" s="82" t="s">
        <v>273</v>
      </c>
      <c r="D28" s="82" t="s">
        <v>358</v>
      </c>
      <c r="E28" s="165" t="s">
        <v>449</v>
      </c>
      <c r="F28" s="195">
        <f>MAX(Detailed_Demanding_x_Doc_Attrib!I76:L76)</f>
        <v>0</v>
      </c>
      <c r="G28" s="195">
        <f>MAX(Detailed_Demanding_x_Doc_Attrib!N76:O76)</f>
        <v>0</v>
      </c>
      <c r="H28" s="195">
        <f>Detailed_Demanding_x_Doc_Attrib!P76</f>
        <v>0</v>
      </c>
      <c r="I28" s="195">
        <f>MAX(Detailed_Demanding_x_Doc_Attrib!Q76, F28, G28, H28, K28, L28, M28, P28)</f>
        <v>6.0600000000000001E-2</v>
      </c>
      <c r="J28" s="195">
        <f t="shared" si="0"/>
        <v>6.0600000000000001E-2</v>
      </c>
      <c r="K28" s="195">
        <f>Detailed_Demanding_x_Doc_Attrib!R76</f>
        <v>0</v>
      </c>
      <c r="L28" s="195">
        <f>Detailed_Demanding_x_Doc_Attrib!S76</f>
        <v>0</v>
      </c>
      <c r="M28" s="195">
        <f>Detailed_Demanding_x_Doc_Attrib!T76</f>
        <v>0</v>
      </c>
      <c r="N28" s="195">
        <f>Detailed_Demanding_x_Doc_Attrib!U76</f>
        <v>0</v>
      </c>
      <c r="O28" s="195">
        <f>Detailed_Demanding_x_Doc_Attrib!V76</f>
        <v>0</v>
      </c>
      <c r="P28" s="195">
        <f>Detailed_Demanding_x_Doc_Attrib!W76</f>
        <v>6.0600000000000001E-2</v>
      </c>
      <c r="Q28" s="195">
        <f>Detailed_Demanding_x_Doc_Attrib!X76</f>
        <v>0</v>
      </c>
      <c r="R28" s="195">
        <f>MAX(Detailed_Demanding_x_Doc_Attrib!Z76:AB76,Detailed_Demanding_x_Doc_Attrib!I76:L76,M28,Q28)</f>
        <v>0</v>
      </c>
      <c r="S28" s="195">
        <f>MAX(Detailed_Demanding_x_Doc_Attrib!AC76,Detailed_Demanding_x_Doc_Attrib!I76:L76)</f>
        <v>0</v>
      </c>
      <c r="T28" s="195">
        <f>MAX(Detailed_Demanding_x_Doc_Attrib!AD76:AF76,P28,K28)</f>
        <v>6.0600000000000001E-2</v>
      </c>
      <c r="U28" s="195">
        <f>MAX(Detailed_Demanding_x_Doc_Attrib!AG76:AH76, Detailed_Demanding_x_Doc_Attrib!I76:L76, Detailed_Demanding_x_Doc_Attrib!R76)</f>
        <v>0</v>
      </c>
      <c r="V28" s="195">
        <f>MAX(Detailed_Demanding_x_Doc_Attrib!AJ76,Detailed_Demanding_x_Doc_Attrib!I76:L76)</f>
        <v>0</v>
      </c>
      <c r="W28" s="195">
        <f>MAX(Detailed_Demanding_x_Doc_Attrib!AM76:AW76,Detailed_Demanding_x_Doc_Attrib!I76:L76,K28)</f>
        <v>0</v>
      </c>
      <c r="X28" s="195">
        <f>MAX(Detailed_Demanding_x_Doc_Attrib!AX76,Detailed_Demanding_x_Doc_Attrib!I76:L76)</f>
        <v>0</v>
      </c>
      <c r="Y28" s="195">
        <f>MAX(Detailed_Demanding_x_Doc_Attrib!AY76,Detailed_Demanding_x_Doc_Attrib!I76:L76)</f>
        <v>0</v>
      </c>
      <c r="Z28" s="195">
        <f>MAX(Detailed_Demanding_x_Doc_Attrib!BC76:BE76,Detailed_Demanding_x_Doc_Attrib!I76:L76,Detailed_Demanding_x_Doc_Attrib!T76, Detailed_Demanding_x_Doc_Attrib!W76, Detailed_Demanding_x_Doc_Attrib!BP76)</f>
        <v>6.0600000000000001E-2</v>
      </c>
      <c r="AA28" s="195">
        <f>MAX(Detailed_Demanding_x_Doc_Attrib!BJ76:BQ76,Detailed_Demanding_x_Doc_Attrib!I76:L76,Detailed_Demanding_x_Doc_Attrib!BV76,Detailed_Demanding_x_Doc_Attrib!BS76:BT76)</f>
        <v>0.54</v>
      </c>
      <c r="AB28" s="195">
        <f>MAX(Detailed_Demanding_x_Doc_Attrib!BO76:BV76,Detailed_Demanding_x_Doc_Attrib!I76:L76, Detailed_Demanding_x_Doc_Attrib!T76, Detailed_Demanding_x_Doc_Attrib!BS76:BT76)</f>
        <v>0.54</v>
      </c>
      <c r="AC28" s="195">
        <f>MAX(Detailed_Demanding_x_Doc_Attrib!BF76:BI76, Detailed_Demanding_x_Doc_Attrib!BP76:BQ76, Detailed_Demanding_x_Doc_Attrib!BW76:BX76, Detailed_Demanding_x_Doc_Attrib!BV76, Detailed_Demanding_x_Doc_Attrib!BS76:BT76, Detailed_Demanding_x_Doc_Attrib!S76, Detailed_Demanding_x_Doc_Attrib!T76, Detailed_Demanding_x_Doc_Attrib!I76:L76)</f>
        <v>0.54</v>
      </c>
      <c r="AD28" s="195">
        <f>MAX(Detailed_Demanding_x_Doc_Attrib!BF76:BX76,Detailed_Demanding_x_Doc_Attrib!I76:L76, Detailed_Demanding_x_Doc_Attrib!S76, Detailed_Demanding_x_Doc_Attrib!T76)</f>
        <v>0.54</v>
      </c>
      <c r="AE28" s="195">
        <f>Detailed_Demanding_x_Doc_Attrib!BY76</f>
        <v>0</v>
      </c>
      <c r="AF28" s="195">
        <f>MAX(Detailed_Demanding_x_Doc_Attrib!BZ76, Detailed_Demanding_x_Doc_Attrib!BR76)</f>
        <v>0</v>
      </c>
      <c r="AG28" s="195">
        <f>MAX(Detailed_Demanding_x_Doc_Attrib!CA76, Detailed_Demanding_x_Doc_Attrib!BS76)</f>
        <v>0</v>
      </c>
      <c r="AH28" s="195">
        <f>MAX(Detailed_Demanding_x_Doc_Attrib!CB76,Detailed_Demanding_x_Doc_Attrib!I76, Detailed_Demanding_x_Doc_Attrib!S76, Detailed_Demanding_x_Doc_Attrib!W76)</f>
        <v>6.0600000000000001E-2</v>
      </c>
      <c r="AI28" s="195">
        <f>MAX(Detailed_Demanding_x_Doc_Attrib!CC76)</f>
        <v>0</v>
      </c>
      <c r="AJ28" s="195">
        <f>MAX(Detailed_Demanding_x_Doc_Attrib!CD76,Detailed_Demanding_x_Doc_Attrib!S76)</f>
        <v>0</v>
      </c>
      <c r="AK28" s="195">
        <f>MAX(Detailed_Demanding_x_Doc_Attrib!CE76, Detailed_Demanding_x_Doc_Attrib!I76:Q76, Detailed_Demanding_x_Doc_Attrib!S76, Detailed_Demanding_x_Doc_Attrib!T76, Detailed_Demanding_x_Doc_Attrib!W76)</f>
        <v>6.0600000000000001E-2</v>
      </c>
      <c r="AL28" s="195">
        <f>MAX(Detailed_Demanding_x_Doc_Attrib!CF76:CF76)</f>
        <v>0</v>
      </c>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row>
    <row r="29" spans="1:102">
      <c r="A29" s="82" t="s">
        <v>268</v>
      </c>
      <c r="B29" s="82" t="s">
        <v>567</v>
      </c>
      <c r="C29" s="82" t="s">
        <v>363</v>
      </c>
      <c r="D29" s="82" t="s">
        <v>361</v>
      </c>
      <c r="E29" s="165" t="s">
        <v>1120</v>
      </c>
      <c r="F29" s="195">
        <f>MAX(Detailed_Demanding_x_Doc_Attrib!I77:L77)</f>
        <v>0</v>
      </c>
      <c r="G29" s="195">
        <f>MAX(Detailed_Demanding_x_Doc_Attrib!N77:O77)</f>
        <v>0</v>
      </c>
      <c r="H29" s="195">
        <f>Detailed_Demanding_x_Doc_Attrib!P77</f>
        <v>0</v>
      </c>
      <c r="I29" s="195">
        <f>MAX(Detailed_Demanding_x_Doc_Attrib!Q77, F29, G29, H29, K29, L29, M29, P29)</f>
        <v>0</v>
      </c>
      <c r="J29" s="195">
        <f t="shared" si="0"/>
        <v>0</v>
      </c>
      <c r="K29" s="195">
        <f>Detailed_Demanding_x_Doc_Attrib!R77</f>
        <v>0</v>
      </c>
      <c r="L29" s="195">
        <f>Detailed_Demanding_x_Doc_Attrib!S77</f>
        <v>0</v>
      </c>
      <c r="M29" s="195">
        <f>Detailed_Demanding_x_Doc_Attrib!T77</f>
        <v>0</v>
      </c>
      <c r="N29" s="195">
        <f>Detailed_Demanding_x_Doc_Attrib!U77</f>
        <v>0</v>
      </c>
      <c r="O29" s="195">
        <f>Detailed_Demanding_x_Doc_Attrib!V77</f>
        <v>0</v>
      </c>
      <c r="P29" s="195">
        <f>Detailed_Demanding_x_Doc_Attrib!W77</f>
        <v>0</v>
      </c>
      <c r="Q29" s="195">
        <f>Detailed_Demanding_x_Doc_Attrib!X77</f>
        <v>0</v>
      </c>
      <c r="R29" s="195">
        <f>MAX(Detailed_Demanding_x_Doc_Attrib!Z77:AB77,Detailed_Demanding_x_Doc_Attrib!I77:L77,M29,Q29)</f>
        <v>0</v>
      </c>
      <c r="S29" s="195">
        <f>MAX(Detailed_Demanding_x_Doc_Attrib!AC77,Detailed_Demanding_x_Doc_Attrib!I77:L77)</f>
        <v>0</v>
      </c>
      <c r="T29" s="195">
        <f>MAX(Detailed_Demanding_x_Doc_Attrib!AD77:AF77,P29,K29)</f>
        <v>0</v>
      </c>
      <c r="U29" s="195">
        <f>MAX(Detailed_Demanding_x_Doc_Attrib!AG77:AH77, Detailed_Demanding_x_Doc_Attrib!I77:L77, Detailed_Demanding_x_Doc_Attrib!R77)</f>
        <v>0</v>
      </c>
      <c r="V29" s="195">
        <f>MAX(Detailed_Demanding_x_Doc_Attrib!AJ77,Detailed_Demanding_x_Doc_Attrib!I77:L77)</f>
        <v>0</v>
      </c>
      <c r="W29" s="195">
        <f>MAX(Detailed_Demanding_x_Doc_Attrib!AM77:AW77,Detailed_Demanding_x_Doc_Attrib!I77:L77,K29)</f>
        <v>4.0399999999999998E-2</v>
      </c>
      <c r="X29" s="195">
        <f>MAX(Detailed_Demanding_x_Doc_Attrib!AX77,Detailed_Demanding_x_Doc_Attrib!I77:L77)</f>
        <v>0</v>
      </c>
      <c r="Y29" s="195">
        <f>MAX(Detailed_Demanding_x_Doc_Attrib!AY77,Detailed_Demanding_x_Doc_Attrib!I77:L77)</f>
        <v>0</v>
      </c>
      <c r="Z29" s="195">
        <f>MAX(Detailed_Demanding_x_Doc_Attrib!BC77:BE77,Detailed_Demanding_x_Doc_Attrib!I77:L77,Detailed_Demanding_x_Doc_Attrib!T77, Detailed_Demanding_x_Doc_Attrib!W77, Detailed_Demanding_x_Doc_Attrib!BP77)</f>
        <v>0</v>
      </c>
      <c r="AA29" s="195">
        <f>MAX(Detailed_Demanding_x_Doc_Attrib!BJ77:BQ77,Detailed_Demanding_x_Doc_Attrib!I77:L77,Detailed_Demanding_x_Doc_Attrib!BV77,Detailed_Demanding_x_Doc_Attrib!BS77:BT77)</f>
        <v>0.24</v>
      </c>
      <c r="AB29" s="195">
        <f>MAX(Detailed_Demanding_x_Doc_Attrib!BO77:BV77,Detailed_Demanding_x_Doc_Attrib!I77:L77, Detailed_Demanding_x_Doc_Attrib!T77, Detailed_Demanding_x_Doc_Attrib!BS77:BT77)</f>
        <v>0.8</v>
      </c>
      <c r="AC29" s="195">
        <f>MAX(Detailed_Demanding_x_Doc_Attrib!BF77:BI77, Detailed_Demanding_x_Doc_Attrib!BP77:BQ77, Detailed_Demanding_x_Doc_Attrib!BW77:BX77, Detailed_Demanding_x_Doc_Attrib!BV77, Detailed_Demanding_x_Doc_Attrib!BS77:BT77, Detailed_Demanding_x_Doc_Attrib!S77, Detailed_Demanding_x_Doc_Attrib!T77, Detailed_Demanding_x_Doc_Attrib!I77:L77)</f>
        <v>0.6</v>
      </c>
      <c r="AD29" s="195">
        <f>MAX(Detailed_Demanding_x_Doc_Attrib!BF77:BX77,Detailed_Demanding_x_Doc_Attrib!I77:L77, Detailed_Demanding_x_Doc_Attrib!S77, Detailed_Demanding_x_Doc_Attrib!T77)</f>
        <v>0.8</v>
      </c>
      <c r="AE29" s="195">
        <f>Detailed_Demanding_x_Doc_Attrib!BY77</f>
        <v>0</v>
      </c>
      <c r="AF29" s="195">
        <f>MAX(Detailed_Demanding_x_Doc_Attrib!BZ77, Detailed_Demanding_x_Doc_Attrib!BR77)</f>
        <v>0.8</v>
      </c>
      <c r="AG29" s="195">
        <f>MAX(Detailed_Demanding_x_Doc_Attrib!CA77, Detailed_Demanding_x_Doc_Attrib!BS77)</f>
        <v>0</v>
      </c>
      <c r="AH29" s="195">
        <f>MAX(Detailed_Demanding_x_Doc_Attrib!CB77,Detailed_Demanding_x_Doc_Attrib!I77, Detailed_Demanding_x_Doc_Attrib!S77, Detailed_Demanding_x_Doc_Attrib!W77)</f>
        <v>0</v>
      </c>
      <c r="AI29" s="195">
        <f>MAX(Detailed_Demanding_x_Doc_Attrib!CC77)</f>
        <v>0</v>
      </c>
      <c r="AJ29" s="195">
        <f>MAX(Detailed_Demanding_x_Doc_Attrib!CD77,Detailed_Demanding_x_Doc_Attrib!S77)</f>
        <v>0</v>
      </c>
      <c r="AK29" s="195">
        <f>MAX(Detailed_Demanding_x_Doc_Attrib!CE77, Detailed_Demanding_x_Doc_Attrib!I77:Q77, Detailed_Demanding_x_Doc_Attrib!S77, Detailed_Demanding_x_Doc_Attrib!T77, Detailed_Demanding_x_Doc_Attrib!W77)</f>
        <v>0</v>
      </c>
      <c r="AL29" s="195">
        <f>MAX(Detailed_Demanding_x_Doc_Attrib!CF77:CF77)</f>
        <v>0</v>
      </c>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row>
    <row r="30" spans="1:102">
      <c r="A30" s="82" t="s">
        <v>268</v>
      </c>
      <c r="B30" s="82" t="s">
        <v>570</v>
      </c>
      <c r="C30" s="82" t="s">
        <v>363</v>
      </c>
      <c r="D30" s="82" t="s">
        <v>360</v>
      </c>
      <c r="E30" s="165" t="s">
        <v>1301</v>
      </c>
      <c r="F30" s="195">
        <f>MAX(Detailed_Demanding_x_Doc_Attrib!I78:L78)</f>
        <v>0</v>
      </c>
      <c r="G30" s="195">
        <f>MAX(Detailed_Demanding_x_Doc_Attrib!N78:O78)</f>
        <v>0</v>
      </c>
      <c r="H30" s="195">
        <f>Detailed_Demanding_x_Doc_Attrib!P78</f>
        <v>0</v>
      </c>
      <c r="I30" s="195">
        <f>MAX(Detailed_Demanding_x_Doc_Attrib!Q78, F30, G30, H30, K30, L30, M30, P30)</f>
        <v>6.0600000000000001E-2</v>
      </c>
      <c r="J30" s="195">
        <f t="shared" si="0"/>
        <v>6.0600000000000001E-2</v>
      </c>
      <c r="K30" s="195">
        <f>Detailed_Demanding_x_Doc_Attrib!R78</f>
        <v>0</v>
      </c>
      <c r="L30" s="195">
        <f>Detailed_Demanding_x_Doc_Attrib!S78</f>
        <v>0</v>
      </c>
      <c r="M30" s="195">
        <f>Detailed_Demanding_x_Doc_Attrib!T78</f>
        <v>6.0600000000000001E-2</v>
      </c>
      <c r="N30" s="195">
        <f>Detailed_Demanding_x_Doc_Attrib!U78</f>
        <v>0</v>
      </c>
      <c r="O30" s="195">
        <f>Detailed_Demanding_x_Doc_Attrib!V78</f>
        <v>0</v>
      </c>
      <c r="P30" s="195">
        <f>Detailed_Demanding_x_Doc_Attrib!W78</f>
        <v>0</v>
      </c>
      <c r="Q30" s="195">
        <f>Detailed_Demanding_x_Doc_Attrib!X78</f>
        <v>0</v>
      </c>
      <c r="R30" s="195">
        <f>MAX(Detailed_Demanding_x_Doc_Attrib!Z78:AB78,Detailed_Demanding_x_Doc_Attrib!I78:L78,M30,Q30)</f>
        <v>6.0600000000000001E-2</v>
      </c>
      <c r="S30" s="195">
        <f>MAX(Detailed_Demanding_x_Doc_Attrib!AC78,Detailed_Demanding_x_Doc_Attrib!I78:L78)</f>
        <v>0</v>
      </c>
      <c r="T30" s="195">
        <f>MAX(Detailed_Demanding_x_Doc_Attrib!AD78:AF78,P30,K30)</f>
        <v>0</v>
      </c>
      <c r="U30" s="195">
        <f>MAX(Detailed_Demanding_x_Doc_Attrib!AG78:AH78, Detailed_Demanding_x_Doc_Attrib!I78:L78, Detailed_Demanding_x_Doc_Attrib!R78)</f>
        <v>0</v>
      </c>
      <c r="V30" s="195">
        <f>MAX(Detailed_Demanding_x_Doc_Attrib!AJ78,Detailed_Demanding_x_Doc_Attrib!I78:L78)</f>
        <v>0</v>
      </c>
      <c r="W30" s="195">
        <f>MAX(Detailed_Demanding_x_Doc_Attrib!AM78:AW78,Detailed_Demanding_x_Doc_Attrib!I78:L78,K30)</f>
        <v>0.375</v>
      </c>
      <c r="X30" s="195">
        <f>MAX(Detailed_Demanding_x_Doc_Attrib!AX78,Detailed_Demanding_x_Doc_Attrib!I78:L78)</f>
        <v>0</v>
      </c>
      <c r="Y30" s="195">
        <f>MAX(Detailed_Demanding_x_Doc_Attrib!AY78,Detailed_Demanding_x_Doc_Attrib!I78:L78)</f>
        <v>0</v>
      </c>
      <c r="Z30" s="195">
        <f>MAX(Detailed_Demanding_x_Doc_Attrib!BC78:BE78,Detailed_Demanding_x_Doc_Attrib!I78:L78,Detailed_Demanding_x_Doc_Attrib!T78, Detailed_Demanding_x_Doc_Attrib!W78, Detailed_Demanding_x_Doc_Attrib!BP78)</f>
        <v>6.0600000000000001E-2</v>
      </c>
      <c r="AA30" s="195">
        <f>MAX(Detailed_Demanding_x_Doc_Attrib!BJ78:BQ78,Detailed_Demanding_x_Doc_Attrib!I78:L78,Detailed_Demanding_x_Doc_Attrib!BV78,Detailed_Demanding_x_Doc_Attrib!BS78:BT78)</f>
        <v>1.5</v>
      </c>
      <c r="AB30" s="195">
        <f>MAX(Detailed_Demanding_x_Doc_Attrib!BO78:BV78,Detailed_Demanding_x_Doc_Attrib!I78:L78, Detailed_Demanding_x_Doc_Attrib!T78, Detailed_Demanding_x_Doc_Attrib!BS78:BT78)</f>
        <v>0.12</v>
      </c>
      <c r="AC30" s="195">
        <f>MAX(Detailed_Demanding_x_Doc_Attrib!BF78:BI78, Detailed_Demanding_x_Doc_Attrib!BP78:BQ78, Detailed_Demanding_x_Doc_Attrib!BW78:BX78, Detailed_Demanding_x_Doc_Attrib!BV78, Detailed_Demanding_x_Doc_Attrib!BS78:BT78, Detailed_Demanding_x_Doc_Attrib!S78, Detailed_Demanding_x_Doc_Attrib!T78, Detailed_Demanding_x_Doc_Attrib!I78:L78)</f>
        <v>1.5</v>
      </c>
      <c r="AD30" s="195">
        <f>MAX(Detailed_Demanding_x_Doc_Attrib!BF78:BX78,Detailed_Demanding_x_Doc_Attrib!I78:L78, Detailed_Demanding_x_Doc_Attrib!S78, Detailed_Demanding_x_Doc_Attrib!T78)</f>
        <v>1.5</v>
      </c>
      <c r="AE30" s="195">
        <f>Detailed_Demanding_x_Doc_Attrib!BY78</f>
        <v>0</v>
      </c>
      <c r="AF30" s="195">
        <f>MAX(Detailed_Demanding_x_Doc_Attrib!BZ78, Detailed_Demanding_x_Doc_Attrib!BR78)</f>
        <v>0</v>
      </c>
      <c r="AG30" s="195">
        <f>MAX(Detailed_Demanding_x_Doc_Attrib!CA78, Detailed_Demanding_x_Doc_Attrib!BS78)</f>
        <v>0.12</v>
      </c>
      <c r="AH30" s="195">
        <f>MAX(Detailed_Demanding_x_Doc_Attrib!CB78,Detailed_Demanding_x_Doc_Attrib!I78, Detailed_Demanding_x_Doc_Attrib!S78, Detailed_Demanding_x_Doc_Attrib!W78)</f>
        <v>0</v>
      </c>
      <c r="AI30" s="195">
        <f>MAX(Detailed_Demanding_x_Doc_Attrib!CC78)</f>
        <v>0</v>
      </c>
      <c r="AJ30" s="195">
        <f>MAX(Detailed_Demanding_x_Doc_Attrib!CD78,Detailed_Demanding_x_Doc_Attrib!S78)</f>
        <v>0</v>
      </c>
      <c r="AK30" s="195">
        <f>MAX(Detailed_Demanding_x_Doc_Attrib!CE78, Detailed_Demanding_x_Doc_Attrib!I78:Q78, Detailed_Demanding_x_Doc_Attrib!S78, Detailed_Demanding_x_Doc_Attrib!T78, Detailed_Demanding_x_Doc_Attrib!W78)</f>
        <v>0.54</v>
      </c>
      <c r="AL30" s="195">
        <f>MAX(Detailed_Demanding_x_Doc_Attrib!CF78:CF78)</f>
        <v>0</v>
      </c>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row>
    <row r="31" spans="1:102">
      <c r="A31" s="82" t="s">
        <v>268</v>
      </c>
      <c r="B31" s="82" t="s">
        <v>570</v>
      </c>
      <c r="C31" s="82" t="s">
        <v>607</v>
      </c>
      <c r="D31" s="82" t="s">
        <v>360</v>
      </c>
      <c r="E31" s="165" t="s">
        <v>1299</v>
      </c>
      <c r="F31" s="195">
        <f>MAX(Detailed_Demanding_x_Doc_Attrib!I79:L79)</f>
        <v>0</v>
      </c>
      <c r="G31" s="195">
        <f>MAX(Detailed_Demanding_x_Doc_Attrib!N79:O79)</f>
        <v>0</v>
      </c>
      <c r="H31" s="195">
        <f>Detailed_Demanding_x_Doc_Attrib!P79</f>
        <v>0</v>
      </c>
      <c r="I31" s="195">
        <f>MAX(Detailed_Demanding_x_Doc_Attrib!Q79, F31, G31, H31, K31, L31, M31, P31)</f>
        <v>2.0199999999999999E-2</v>
      </c>
      <c r="J31" s="195">
        <f t="shared" si="0"/>
        <v>2.0199999999999999E-2</v>
      </c>
      <c r="K31" s="195">
        <f>Detailed_Demanding_x_Doc_Attrib!R79</f>
        <v>0</v>
      </c>
      <c r="L31" s="195">
        <f>Detailed_Demanding_x_Doc_Attrib!S79</f>
        <v>0</v>
      </c>
      <c r="M31" s="195">
        <f>Detailed_Demanding_x_Doc_Attrib!T79</f>
        <v>0</v>
      </c>
      <c r="N31" s="195">
        <f>Detailed_Demanding_x_Doc_Attrib!U79</f>
        <v>0</v>
      </c>
      <c r="O31" s="195">
        <f>Detailed_Demanding_x_Doc_Attrib!V79</f>
        <v>0</v>
      </c>
      <c r="P31" s="195">
        <f>Detailed_Demanding_x_Doc_Attrib!W79</f>
        <v>0</v>
      </c>
      <c r="Q31" s="195">
        <f>Detailed_Demanding_x_Doc_Attrib!X79</f>
        <v>0</v>
      </c>
      <c r="R31" s="195">
        <f>MAX(Detailed_Demanding_x_Doc_Attrib!Z79:AB79,Detailed_Demanding_x_Doc_Attrib!I79:L79,M31,Q31)</f>
        <v>0</v>
      </c>
      <c r="S31" s="195">
        <f>MAX(Detailed_Demanding_x_Doc_Attrib!AC79,Detailed_Demanding_x_Doc_Attrib!I79:L79)</f>
        <v>0</v>
      </c>
      <c r="T31" s="195">
        <f>MAX(Detailed_Demanding_x_Doc_Attrib!AD79:AF79,P31,K31)</f>
        <v>0</v>
      </c>
      <c r="U31" s="195">
        <f>MAX(Detailed_Demanding_x_Doc_Attrib!AG79:AH79, Detailed_Demanding_x_Doc_Attrib!I79:L79, Detailed_Demanding_x_Doc_Attrib!R79)</f>
        <v>0</v>
      </c>
      <c r="V31" s="195">
        <f>MAX(Detailed_Demanding_x_Doc_Attrib!AJ79,Detailed_Demanding_x_Doc_Attrib!I79:L79)</f>
        <v>0</v>
      </c>
      <c r="W31" s="195">
        <f>MAX(Detailed_Demanding_x_Doc_Attrib!AM79:AW79,Detailed_Demanding_x_Doc_Attrib!I79:L79,K31)</f>
        <v>0</v>
      </c>
      <c r="X31" s="195">
        <f>MAX(Detailed_Demanding_x_Doc_Attrib!AX79,Detailed_Demanding_x_Doc_Attrib!I79:L79)</f>
        <v>0</v>
      </c>
      <c r="Y31" s="195">
        <f>MAX(Detailed_Demanding_x_Doc_Attrib!AY79,Detailed_Demanding_x_Doc_Attrib!I79:L79)</f>
        <v>0</v>
      </c>
      <c r="Z31" s="195">
        <f>MAX(Detailed_Demanding_x_Doc_Attrib!BC79:BE79,Detailed_Demanding_x_Doc_Attrib!I79:L79,Detailed_Demanding_x_Doc_Attrib!T79, Detailed_Demanding_x_Doc_Attrib!W79, Detailed_Demanding_x_Doc_Attrib!BP79)</f>
        <v>0</v>
      </c>
      <c r="AA31" s="195">
        <f>MAX(Detailed_Demanding_x_Doc_Attrib!BJ79:BQ79,Detailed_Demanding_x_Doc_Attrib!I79:L79,Detailed_Demanding_x_Doc_Attrib!BV79,Detailed_Demanding_x_Doc_Attrib!BS79:BT79)</f>
        <v>0</v>
      </c>
      <c r="AB31" s="195">
        <f>MAX(Detailed_Demanding_x_Doc_Attrib!BO79:BV79,Detailed_Demanding_x_Doc_Attrib!I79:L79, Detailed_Demanding_x_Doc_Attrib!T79, Detailed_Demanding_x_Doc_Attrib!BS79:BT79)</f>
        <v>0.06</v>
      </c>
      <c r="AC31" s="195">
        <f>MAX(Detailed_Demanding_x_Doc_Attrib!BF79:BI79, Detailed_Demanding_x_Doc_Attrib!BP79:BQ79, Detailed_Demanding_x_Doc_Attrib!BW79:BX79, Detailed_Demanding_x_Doc_Attrib!BV79, Detailed_Demanding_x_Doc_Attrib!BS79:BT79, Detailed_Demanding_x_Doc_Attrib!S79, Detailed_Demanding_x_Doc_Attrib!T79, Detailed_Demanding_x_Doc_Attrib!I79:L79)</f>
        <v>0</v>
      </c>
      <c r="AD31" s="195">
        <f>MAX(Detailed_Demanding_x_Doc_Attrib!BF79:BX79,Detailed_Demanding_x_Doc_Attrib!I79:L79, Detailed_Demanding_x_Doc_Attrib!S79, Detailed_Demanding_x_Doc_Attrib!T79)</f>
        <v>0.06</v>
      </c>
      <c r="AE31" s="195">
        <f>Detailed_Demanding_x_Doc_Attrib!BY79</f>
        <v>0</v>
      </c>
      <c r="AF31" s="195">
        <f>MAX(Detailed_Demanding_x_Doc_Attrib!BZ79, Detailed_Demanding_x_Doc_Attrib!BR79)</f>
        <v>0.06</v>
      </c>
      <c r="AG31" s="195">
        <f>MAX(Detailed_Demanding_x_Doc_Attrib!CA79, Detailed_Demanding_x_Doc_Attrib!BS79)</f>
        <v>0</v>
      </c>
      <c r="AH31" s="195">
        <f>MAX(Detailed_Demanding_x_Doc_Attrib!CB79,Detailed_Demanding_x_Doc_Attrib!I79, Detailed_Demanding_x_Doc_Attrib!S79, Detailed_Demanding_x_Doc_Attrib!W79)</f>
        <v>0</v>
      </c>
      <c r="AI31" s="195">
        <f>MAX(Detailed_Demanding_x_Doc_Attrib!CC79)</f>
        <v>0</v>
      </c>
      <c r="AJ31" s="195">
        <f>MAX(Detailed_Demanding_x_Doc_Attrib!CD79,Detailed_Demanding_x_Doc_Attrib!S79)</f>
        <v>0</v>
      </c>
      <c r="AK31" s="195">
        <f>MAX(Detailed_Demanding_x_Doc_Attrib!CE79, Detailed_Demanding_x_Doc_Attrib!I79:Q79, Detailed_Demanding_x_Doc_Attrib!S79, Detailed_Demanding_x_Doc_Attrib!T79, Detailed_Demanding_x_Doc_Attrib!W79)</f>
        <v>2.0199999999999999E-2</v>
      </c>
      <c r="AL31" s="195">
        <f>MAX(Detailed_Demanding_x_Doc_Attrib!CF79:CF79)</f>
        <v>0</v>
      </c>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row>
    <row r="32" spans="1:102">
      <c r="A32" s="82" t="s">
        <v>268</v>
      </c>
      <c r="B32" s="82" t="s">
        <v>570</v>
      </c>
      <c r="C32" s="82" t="s">
        <v>607</v>
      </c>
      <c r="D32" s="82" t="s">
        <v>360</v>
      </c>
      <c r="E32" s="165" t="s">
        <v>1300</v>
      </c>
      <c r="F32" s="195">
        <f>MAX(Detailed_Demanding_x_Doc_Attrib!I80:L80)</f>
        <v>0</v>
      </c>
      <c r="G32" s="195">
        <f>MAX(Detailed_Demanding_x_Doc_Attrib!N80:O80)</f>
        <v>0</v>
      </c>
      <c r="H32" s="195">
        <f>Detailed_Demanding_x_Doc_Attrib!P80</f>
        <v>0</v>
      </c>
      <c r="I32" s="195">
        <f>MAX(Detailed_Demanding_x_Doc_Attrib!Q80, F32, G32, H32, K32, L32, M32, P32)</f>
        <v>6.0600000000000001E-2</v>
      </c>
      <c r="J32" s="195">
        <f t="shared" si="0"/>
        <v>6.0600000000000001E-2</v>
      </c>
      <c r="K32" s="195">
        <f>Detailed_Demanding_x_Doc_Attrib!R80</f>
        <v>0</v>
      </c>
      <c r="L32" s="195">
        <f>Detailed_Demanding_x_Doc_Attrib!S80</f>
        <v>0</v>
      </c>
      <c r="M32" s="195">
        <f>Detailed_Demanding_x_Doc_Attrib!T80</f>
        <v>0</v>
      </c>
      <c r="N32" s="195">
        <f>Detailed_Demanding_x_Doc_Attrib!U80</f>
        <v>0</v>
      </c>
      <c r="O32" s="195">
        <f>Detailed_Demanding_x_Doc_Attrib!V80</f>
        <v>0</v>
      </c>
      <c r="P32" s="195">
        <f>Detailed_Demanding_x_Doc_Attrib!W80</f>
        <v>0</v>
      </c>
      <c r="Q32" s="195">
        <f>Detailed_Demanding_x_Doc_Attrib!X80</f>
        <v>0</v>
      </c>
      <c r="R32" s="195">
        <f>MAX(Detailed_Demanding_x_Doc_Attrib!Z80:AB80,Detailed_Demanding_x_Doc_Attrib!I80:L80,M32,Q32)</f>
        <v>0</v>
      </c>
      <c r="S32" s="195">
        <f>MAX(Detailed_Demanding_x_Doc_Attrib!AC80,Detailed_Demanding_x_Doc_Attrib!I80:L80)</f>
        <v>0</v>
      </c>
      <c r="T32" s="195">
        <f>MAX(Detailed_Demanding_x_Doc_Attrib!AD80:AF80,P32,K32)</f>
        <v>0</v>
      </c>
      <c r="U32" s="195">
        <f>MAX(Detailed_Demanding_x_Doc_Attrib!AG80:AH80, Detailed_Demanding_x_Doc_Attrib!I80:L80, Detailed_Demanding_x_Doc_Attrib!R80)</f>
        <v>0.22499999999999998</v>
      </c>
      <c r="V32" s="195">
        <f>MAX(Detailed_Demanding_x_Doc_Attrib!AJ80,Detailed_Demanding_x_Doc_Attrib!I80:L80)</f>
        <v>0</v>
      </c>
      <c r="W32" s="195">
        <f>MAX(Detailed_Demanding_x_Doc_Attrib!AM80:AW80,Detailed_Demanding_x_Doc_Attrib!I80:L80,K32)</f>
        <v>1.08</v>
      </c>
      <c r="X32" s="195">
        <f>MAX(Detailed_Demanding_x_Doc_Attrib!AX80,Detailed_Demanding_x_Doc_Attrib!I80:L80)</f>
        <v>0</v>
      </c>
      <c r="Y32" s="195">
        <f>MAX(Detailed_Demanding_x_Doc_Attrib!AY80,Detailed_Demanding_x_Doc_Attrib!I80:L80)</f>
        <v>0</v>
      </c>
      <c r="Z32" s="195">
        <f>MAX(Detailed_Demanding_x_Doc_Attrib!BC80:BE80,Detailed_Demanding_x_Doc_Attrib!I80:L80,Detailed_Demanding_x_Doc_Attrib!T80, Detailed_Demanding_x_Doc_Attrib!W80, Detailed_Demanding_x_Doc_Attrib!BP80)</f>
        <v>0</v>
      </c>
      <c r="AA32" s="195">
        <f>MAX(Detailed_Demanding_x_Doc_Attrib!BJ80:BQ80,Detailed_Demanding_x_Doc_Attrib!I80:L80,Detailed_Demanding_x_Doc_Attrib!BV80,Detailed_Demanding_x_Doc_Attrib!BS80:BT80)</f>
        <v>0</v>
      </c>
      <c r="AB32" s="195">
        <f>MAX(Detailed_Demanding_x_Doc_Attrib!BO80:BV80,Detailed_Demanding_x_Doc_Attrib!I80:L80, Detailed_Demanding_x_Doc_Attrib!T80, Detailed_Demanding_x_Doc_Attrib!BS80:BT80)</f>
        <v>1.5</v>
      </c>
      <c r="AC32" s="195">
        <f>MAX(Detailed_Demanding_x_Doc_Attrib!BF80:BI80, Detailed_Demanding_x_Doc_Attrib!BP80:BQ80, Detailed_Demanding_x_Doc_Attrib!BW80:BX80, Detailed_Demanding_x_Doc_Attrib!BV80, Detailed_Demanding_x_Doc_Attrib!BS80:BT80, Detailed_Demanding_x_Doc_Attrib!S80, Detailed_Demanding_x_Doc_Attrib!T80, Detailed_Demanding_x_Doc_Attrib!I80:L80)</f>
        <v>0</v>
      </c>
      <c r="AD32" s="195">
        <f>MAX(Detailed_Demanding_x_Doc_Attrib!BF80:BX80,Detailed_Demanding_x_Doc_Attrib!I80:L80, Detailed_Demanding_x_Doc_Attrib!S80, Detailed_Demanding_x_Doc_Attrib!T80)</f>
        <v>1.5</v>
      </c>
      <c r="AE32" s="195">
        <f>Detailed_Demanding_x_Doc_Attrib!BY80</f>
        <v>0</v>
      </c>
      <c r="AF32" s="195">
        <f>MAX(Detailed_Demanding_x_Doc_Attrib!BZ80, Detailed_Demanding_x_Doc_Attrib!BR80)</f>
        <v>1.5</v>
      </c>
      <c r="AG32" s="195">
        <f>MAX(Detailed_Demanding_x_Doc_Attrib!CA80, Detailed_Demanding_x_Doc_Attrib!BS80)</f>
        <v>0</v>
      </c>
      <c r="AH32" s="195">
        <f>MAX(Detailed_Demanding_x_Doc_Attrib!CB80,Detailed_Demanding_x_Doc_Attrib!I80, Detailed_Demanding_x_Doc_Attrib!S80, Detailed_Demanding_x_Doc_Attrib!W80)</f>
        <v>0</v>
      </c>
      <c r="AI32" s="195">
        <f>MAX(Detailed_Demanding_x_Doc_Attrib!CC80)</f>
        <v>0</v>
      </c>
      <c r="AJ32" s="195">
        <f>MAX(Detailed_Demanding_x_Doc_Attrib!CD80,Detailed_Demanding_x_Doc_Attrib!S80)</f>
        <v>0</v>
      </c>
      <c r="AK32" s="195">
        <f>MAX(Detailed_Demanding_x_Doc_Attrib!CE80, Detailed_Demanding_x_Doc_Attrib!I80:Q80, Detailed_Demanding_x_Doc_Attrib!S80, Detailed_Demanding_x_Doc_Attrib!T80, Detailed_Demanding_x_Doc_Attrib!W80)</f>
        <v>6.0600000000000001E-2</v>
      </c>
      <c r="AL32" s="195">
        <f>MAX(Detailed_Demanding_x_Doc_Attrib!CF80:CF80)</f>
        <v>0</v>
      </c>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row>
    <row r="33" spans="1:102">
      <c r="A33" s="82" t="s">
        <v>268</v>
      </c>
      <c r="B33" s="82" t="s">
        <v>540</v>
      </c>
      <c r="C33" s="82" t="s">
        <v>273</v>
      </c>
      <c r="D33" s="82" t="s">
        <v>354</v>
      </c>
      <c r="E33" s="165" t="s">
        <v>544</v>
      </c>
      <c r="F33" s="195">
        <f>MAX(Detailed_Demanding_x_Doc_Attrib!I81:L81)</f>
        <v>0</v>
      </c>
      <c r="G33" s="195">
        <f>MAX(Detailed_Demanding_x_Doc_Attrib!N81:O81)</f>
        <v>0</v>
      </c>
      <c r="H33" s="195">
        <f>Detailed_Demanding_x_Doc_Attrib!P81</f>
        <v>0</v>
      </c>
      <c r="I33" s="195">
        <f>MAX(Detailed_Demanding_x_Doc_Attrib!Q81, F33, G33, H33, K33, L33, M33, P33)</f>
        <v>0.5</v>
      </c>
      <c r="J33" s="195">
        <f t="shared" si="0"/>
        <v>0.5</v>
      </c>
      <c r="K33" s="195">
        <f>Detailed_Demanding_x_Doc_Attrib!R81</f>
        <v>0</v>
      </c>
      <c r="L33" s="195">
        <f>Detailed_Demanding_x_Doc_Attrib!S81</f>
        <v>0</v>
      </c>
      <c r="M33" s="195">
        <f>Detailed_Demanding_x_Doc_Attrib!T81</f>
        <v>8.0799999999999997E-2</v>
      </c>
      <c r="N33" s="195">
        <f>Detailed_Demanding_x_Doc_Attrib!U81</f>
        <v>0</v>
      </c>
      <c r="O33" s="195">
        <f>Detailed_Demanding_x_Doc_Attrib!V81</f>
        <v>0</v>
      </c>
      <c r="P33" s="195">
        <f>Detailed_Demanding_x_Doc_Attrib!W81</f>
        <v>0.5</v>
      </c>
      <c r="Q33" s="195">
        <f>Detailed_Demanding_x_Doc_Attrib!X81</f>
        <v>0</v>
      </c>
      <c r="R33" s="195">
        <f>MAX(Detailed_Demanding_x_Doc_Attrib!Z81:AB81,Detailed_Demanding_x_Doc_Attrib!I81:L81,M33,Q33)</f>
        <v>8.0799999999999997E-2</v>
      </c>
      <c r="S33" s="195">
        <f>MAX(Detailed_Demanding_x_Doc_Attrib!AC81,Detailed_Demanding_x_Doc_Attrib!I81:L81)</f>
        <v>0</v>
      </c>
      <c r="T33" s="195">
        <f>MAX(Detailed_Demanding_x_Doc_Attrib!AD81:AF81,P33,K33)</f>
        <v>0.5</v>
      </c>
      <c r="U33" s="195">
        <f>MAX(Detailed_Demanding_x_Doc_Attrib!AG81:AH81, Detailed_Demanding_x_Doc_Attrib!I81:L81, Detailed_Demanding_x_Doc_Attrib!R81)</f>
        <v>0.24</v>
      </c>
      <c r="V33" s="195">
        <f>MAX(Detailed_Demanding_x_Doc_Attrib!AJ81,Detailed_Demanding_x_Doc_Attrib!I81:L81)</f>
        <v>0</v>
      </c>
      <c r="W33" s="195">
        <f>MAX(Detailed_Demanding_x_Doc_Attrib!AM81:AW81,Detailed_Demanding_x_Doc_Attrib!I81:L81,K33)</f>
        <v>0.72</v>
      </c>
      <c r="X33" s="195">
        <f>MAX(Detailed_Demanding_x_Doc_Attrib!AX81,Detailed_Demanding_x_Doc_Attrib!I81:L81)</f>
        <v>0</v>
      </c>
      <c r="Y33" s="195">
        <f>MAX(Detailed_Demanding_x_Doc_Attrib!AY81,Detailed_Demanding_x_Doc_Attrib!I81:L81)</f>
        <v>0</v>
      </c>
      <c r="Z33" s="195">
        <f>MAX(Detailed_Demanding_x_Doc_Attrib!BC81:BE81,Detailed_Demanding_x_Doc_Attrib!I81:L81,Detailed_Demanding_x_Doc_Attrib!T81, Detailed_Demanding_x_Doc_Attrib!W81, Detailed_Demanding_x_Doc_Attrib!BP81)</f>
        <v>0.5</v>
      </c>
      <c r="AA33" s="195">
        <f>MAX(Detailed_Demanding_x_Doc_Attrib!BJ81:BQ81,Detailed_Demanding_x_Doc_Attrib!I81:L81,Detailed_Demanding_x_Doc_Attrib!BV81,Detailed_Demanding_x_Doc_Attrib!BS81:BT81)</f>
        <v>0.8</v>
      </c>
      <c r="AB33" s="195">
        <f>MAX(Detailed_Demanding_x_Doc_Attrib!BO81:BV81,Detailed_Demanding_x_Doc_Attrib!I81:L81, Detailed_Demanding_x_Doc_Attrib!T81, Detailed_Demanding_x_Doc_Attrib!BS81:BT81)</f>
        <v>0.72</v>
      </c>
      <c r="AC33" s="195">
        <f>MAX(Detailed_Demanding_x_Doc_Attrib!BF81:BI81, Detailed_Demanding_x_Doc_Attrib!BP81:BQ81, Detailed_Demanding_x_Doc_Attrib!BW81:BX81, Detailed_Demanding_x_Doc_Attrib!BV81, Detailed_Demanding_x_Doc_Attrib!BS81:BT81, Detailed_Demanding_x_Doc_Attrib!S81, Detailed_Demanding_x_Doc_Attrib!T81, Detailed_Demanding_x_Doc_Attrib!I81:L81)</f>
        <v>0.72</v>
      </c>
      <c r="AD33" s="195">
        <f>MAX(Detailed_Demanding_x_Doc_Attrib!BF81:BX81,Detailed_Demanding_x_Doc_Attrib!I81:L81, Detailed_Demanding_x_Doc_Attrib!S81, Detailed_Demanding_x_Doc_Attrib!T81)</f>
        <v>0.8</v>
      </c>
      <c r="AE33" s="195">
        <f>Detailed_Demanding_x_Doc_Attrib!BY81</f>
        <v>0.32</v>
      </c>
      <c r="AF33" s="195">
        <f>MAX(Detailed_Demanding_x_Doc_Attrib!BZ81, Detailed_Demanding_x_Doc_Attrib!BR81)</f>
        <v>0.72</v>
      </c>
      <c r="AG33" s="195">
        <f>MAX(Detailed_Demanding_x_Doc_Attrib!CA81, Detailed_Demanding_x_Doc_Attrib!BS81)</f>
        <v>0</v>
      </c>
      <c r="AH33" s="195">
        <f>MAX(Detailed_Demanding_x_Doc_Attrib!CB81,Detailed_Demanding_x_Doc_Attrib!I81, Detailed_Demanding_x_Doc_Attrib!S81, Detailed_Demanding_x_Doc_Attrib!W81)</f>
        <v>0.5</v>
      </c>
      <c r="AI33" s="195">
        <f>MAX(Detailed_Demanding_x_Doc_Attrib!CC81)</f>
        <v>0</v>
      </c>
      <c r="AJ33" s="195">
        <f>MAX(Detailed_Demanding_x_Doc_Attrib!CD81,Detailed_Demanding_x_Doc_Attrib!S81)</f>
        <v>0</v>
      </c>
      <c r="AK33" s="195">
        <f>MAX(Detailed_Demanding_x_Doc_Attrib!CE81, Detailed_Demanding_x_Doc_Attrib!I81:Q81, Detailed_Demanding_x_Doc_Attrib!S81, Detailed_Demanding_x_Doc_Attrib!T81, Detailed_Demanding_x_Doc_Attrib!W81)</f>
        <v>0.96</v>
      </c>
      <c r="AL33" s="195">
        <f>MAX(Detailed_Demanding_x_Doc_Attrib!CF81:CF81)</f>
        <v>0</v>
      </c>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row>
    <row r="34" spans="1:102">
      <c r="A34" s="82" t="s">
        <v>268</v>
      </c>
      <c r="B34" s="82" t="s">
        <v>571</v>
      </c>
      <c r="C34" s="82" t="s">
        <v>273</v>
      </c>
      <c r="D34" s="82" t="s">
        <v>357</v>
      </c>
      <c r="E34" s="165" t="s">
        <v>415</v>
      </c>
      <c r="F34" s="195">
        <f>MAX(Detailed_Demanding_x_Doc_Attrib!I82:L82)</f>
        <v>0</v>
      </c>
      <c r="G34" s="195">
        <f>MAX(Detailed_Demanding_x_Doc_Attrib!N82:O82)</f>
        <v>0</v>
      </c>
      <c r="H34" s="195">
        <f>Detailed_Demanding_x_Doc_Attrib!P82</f>
        <v>0</v>
      </c>
      <c r="I34" s="195">
        <f>MAX(Detailed_Demanding_x_Doc_Attrib!Q82, F34, G34, H34, K34, L34, M34, P34)</f>
        <v>0.36</v>
      </c>
      <c r="J34" s="195">
        <f t="shared" si="0"/>
        <v>0.36</v>
      </c>
      <c r="K34" s="195">
        <f>Detailed_Demanding_x_Doc_Attrib!R82</f>
        <v>0</v>
      </c>
      <c r="L34" s="195">
        <f>Detailed_Demanding_x_Doc_Attrib!S82</f>
        <v>0</v>
      </c>
      <c r="M34" s="195">
        <f>Detailed_Demanding_x_Doc_Attrib!T82</f>
        <v>0.13500000000000001</v>
      </c>
      <c r="N34" s="195">
        <f>Detailed_Demanding_x_Doc_Attrib!U82</f>
        <v>0</v>
      </c>
      <c r="O34" s="195">
        <f>Detailed_Demanding_x_Doc_Attrib!V82</f>
        <v>0</v>
      </c>
      <c r="P34" s="195">
        <f>Detailed_Demanding_x_Doc_Attrib!W82</f>
        <v>0.36</v>
      </c>
      <c r="Q34" s="195">
        <f>Detailed_Demanding_x_Doc_Attrib!X82</f>
        <v>0</v>
      </c>
      <c r="R34" s="195">
        <f>MAX(Detailed_Demanding_x_Doc_Attrib!Z82:AB82,Detailed_Demanding_x_Doc_Attrib!I82:L82,M34,Q34)</f>
        <v>0.54</v>
      </c>
      <c r="S34" s="195">
        <f>MAX(Detailed_Demanding_x_Doc_Attrib!AC82,Detailed_Demanding_x_Doc_Attrib!I82:L82)</f>
        <v>0</v>
      </c>
      <c r="T34" s="195">
        <f>MAX(Detailed_Demanding_x_Doc_Attrib!AD82:AF82,P34,K34)</f>
        <v>0.36</v>
      </c>
      <c r="U34" s="195">
        <f>MAX(Detailed_Demanding_x_Doc_Attrib!AG82:AH82, Detailed_Demanding_x_Doc_Attrib!I82:L82, Detailed_Demanding_x_Doc_Attrib!R82)</f>
        <v>0</v>
      </c>
      <c r="V34" s="195">
        <f>MAX(Detailed_Demanding_x_Doc_Attrib!AJ82,Detailed_Demanding_x_Doc_Attrib!I82:L82)</f>
        <v>0</v>
      </c>
      <c r="W34" s="195">
        <f>MAX(Detailed_Demanding_x_Doc_Attrib!AM82:AW82,Detailed_Demanding_x_Doc_Attrib!I82:L82,K34)</f>
        <v>0.13500000000000001</v>
      </c>
      <c r="X34" s="195">
        <f>MAX(Detailed_Demanding_x_Doc_Attrib!AX82,Detailed_Demanding_x_Doc_Attrib!I82:L82)</f>
        <v>0</v>
      </c>
      <c r="Y34" s="195">
        <f>MAX(Detailed_Demanding_x_Doc_Attrib!AY82,Detailed_Demanding_x_Doc_Attrib!I82:L82)</f>
        <v>0</v>
      </c>
      <c r="Z34" s="195">
        <f>MAX(Detailed_Demanding_x_Doc_Attrib!BC82:BE82,Detailed_Demanding_x_Doc_Attrib!I82:L82,Detailed_Demanding_x_Doc_Attrib!T82, Detailed_Demanding_x_Doc_Attrib!W82, Detailed_Demanding_x_Doc_Attrib!BP82)</f>
        <v>0.36</v>
      </c>
      <c r="AA34" s="195">
        <f>MAX(Detailed_Demanding_x_Doc_Attrib!BJ82:BQ82,Detailed_Demanding_x_Doc_Attrib!I82:L82,Detailed_Demanding_x_Doc_Attrib!BV82,Detailed_Demanding_x_Doc_Attrib!BS82:BT82)</f>
        <v>0.6</v>
      </c>
      <c r="AB34" s="195">
        <f>MAX(Detailed_Demanding_x_Doc_Attrib!BO82:BV82,Detailed_Demanding_x_Doc_Attrib!I82:L82, Detailed_Demanding_x_Doc_Attrib!T82, Detailed_Demanding_x_Doc_Attrib!BS82:BT82)</f>
        <v>0.13500000000000001</v>
      </c>
      <c r="AC34" s="195">
        <f>MAX(Detailed_Demanding_x_Doc_Attrib!BF82:BI82, Detailed_Demanding_x_Doc_Attrib!BP82:BQ82, Detailed_Demanding_x_Doc_Attrib!BW82:BX82, Detailed_Demanding_x_Doc_Attrib!BV82, Detailed_Demanding_x_Doc_Attrib!BS82:BT82, Detailed_Demanding_x_Doc_Attrib!S82, Detailed_Demanding_x_Doc_Attrib!T82, Detailed_Demanding_x_Doc_Attrib!I82:L82)</f>
        <v>0.72</v>
      </c>
      <c r="AD34" s="195">
        <f>MAX(Detailed_Demanding_x_Doc_Attrib!BF82:BX82,Detailed_Demanding_x_Doc_Attrib!I82:L82, Detailed_Demanding_x_Doc_Attrib!S82, Detailed_Demanding_x_Doc_Attrib!T82)</f>
        <v>0.72</v>
      </c>
      <c r="AE34" s="195">
        <f>Detailed_Demanding_x_Doc_Attrib!BY82</f>
        <v>0</v>
      </c>
      <c r="AF34" s="195">
        <f>MAX(Detailed_Demanding_x_Doc_Attrib!BZ82, Detailed_Demanding_x_Doc_Attrib!BR82)</f>
        <v>0.36</v>
      </c>
      <c r="AG34" s="195">
        <f>MAX(Detailed_Demanding_x_Doc_Attrib!CA82, Detailed_Demanding_x_Doc_Attrib!BS82)</f>
        <v>0</v>
      </c>
      <c r="AH34" s="195">
        <f>MAX(Detailed_Demanding_x_Doc_Attrib!CB82,Detailed_Demanding_x_Doc_Attrib!I82, Detailed_Demanding_x_Doc_Attrib!S82, Detailed_Demanding_x_Doc_Attrib!W82)</f>
        <v>0.36</v>
      </c>
      <c r="AI34" s="195">
        <f>MAX(Detailed_Demanding_x_Doc_Attrib!CC82)</f>
        <v>0.24</v>
      </c>
      <c r="AJ34" s="195">
        <f>MAX(Detailed_Demanding_x_Doc_Attrib!CD82,Detailed_Demanding_x_Doc_Attrib!S82)</f>
        <v>0</v>
      </c>
      <c r="AK34" s="195">
        <f>MAX(Detailed_Demanding_x_Doc_Attrib!CE82, Detailed_Demanding_x_Doc_Attrib!I82:Q82, Detailed_Demanding_x_Doc_Attrib!S82, Detailed_Demanding_x_Doc_Attrib!T82, Detailed_Demanding_x_Doc_Attrib!W82)</f>
        <v>0.72</v>
      </c>
      <c r="AL34" s="195">
        <f>MAX(Detailed_Demanding_x_Doc_Attrib!CF82:CF82)</f>
        <v>0</v>
      </c>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row>
    <row r="35" spans="1:102">
      <c r="A35" s="82" t="s">
        <v>268</v>
      </c>
      <c r="B35" s="82" t="s">
        <v>642</v>
      </c>
      <c r="C35" s="82" t="s">
        <v>1234</v>
      </c>
      <c r="D35" s="82" t="s">
        <v>618</v>
      </c>
      <c r="E35" s="165" t="s">
        <v>1235</v>
      </c>
      <c r="F35" s="195">
        <f>MAX(Detailed_Demanding_x_Doc_Attrib!I83:L83)</f>
        <v>0</v>
      </c>
      <c r="G35" s="195">
        <f>MAX(Detailed_Demanding_x_Doc_Attrib!N83:O83)</f>
        <v>0</v>
      </c>
      <c r="H35" s="195">
        <f>Detailed_Demanding_x_Doc_Attrib!P83</f>
        <v>0</v>
      </c>
      <c r="I35" s="195">
        <f>MAX(Detailed_Demanding_x_Doc_Attrib!Q83, F35, G35, H35, K35, L35, M35, P35)</f>
        <v>1.6</v>
      </c>
      <c r="J35" s="195">
        <f t="shared" si="0"/>
        <v>1.6</v>
      </c>
      <c r="K35" s="195">
        <f>Detailed_Demanding_x_Doc_Attrib!R83</f>
        <v>1.6</v>
      </c>
      <c r="L35" s="195">
        <f>Detailed_Demanding_x_Doc_Attrib!S83</f>
        <v>0</v>
      </c>
      <c r="M35" s="195">
        <f>Detailed_Demanding_x_Doc_Attrib!T83</f>
        <v>0</v>
      </c>
      <c r="N35" s="195">
        <f>Detailed_Demanding_x_Doc_Attrib!U83</f>
        <v>0</v>
      </c>
      <c r="O35" s="195">
        <f>Detailed_Demanding_x_Doc_Attrib!V83</f>
        <v>0</v>
      </c>
      <c r="P35" s="195">
        <f>Detailed_Demanding_x_Doc_Attrib!W83</f>
        <v>0</v>
      </c>
      <c r="Q35" s="195">
        <f>Detailed_Demanding_x_Doc_Attrib!X83</f>
        <v>0</v>
      </c>
      <c r="R35" s="195">
        <f>MAX(Detailed_Demanding_x_Doc_Attrib!Z83:AB83,Detailed_Demanding_x_Doc_Attrib!I83:L83,M35,Q35)</f>
        <v>0</v>
      </c>
      <c r="S35" s="195">
        <f>MAX(Detailed_Demanding_x_Doc_Attrib!AC83,Detailed_Demanding_x_Doc_Attrib!I83:L83)</f>
        <v>0</v>
      </c>
      <c r="T35" s="195">
        <f>MAX(Detailed_Demanding_x_Doc_Attrib!AD83:AF83,P35,K35)</f>
        <v>1.6</v>
      </c>
      <c r="U35" s="195">
        <f>MAX(Detailed_Demanding_x_Doc_Attrib!AG83:AH83, Detailed_Demanding_x_Doc_Attrib!I83:L83, Detailed_Demanding_x_Doc_Attrib!R83)</f>
        <v>1.6</v>
      </c>
      <c r="V35" s="195">
        <f>MAX(Detailed_Demanding_x_Doc_Attrib!AJ83,Detailed_Demanding_x_Doc_Attrib!I83:L83)</f>
        <v>0</v>
      </c>
      <c r="W35" s="195">
        <f>MAX(Detailed_Demanding_x_Doc_Attrib!AM83:AW83,Detailed_Demanding_x_Doc_Attrib!I83:L83,K35)</f>
        <v>1.6</v>
      </c>
      <c r="X35" s="195">
        <f>MAX(Detailed_Demanding_x_Doc_Attrib!AX83,Detailed_Demanding_x_Doc_Attrib!I83:L83)</f>
        <v>0</v>
      </c>
      <c r="Y35" s="195">
        <f>MAX(Detailed_Demanding_x_Doc_Attrib!AY83,Detailed_Demanding_x_Doc_Attrib!I83:L83)</f>
        <v>0</v>
      </c>
      <c r="Z35" s="195">
        <f>MAX(Detailed_Demanding_x_Doc_Attrib!BC83:BE83,Detailed_Demanding_x_Doc_Attrib!I83:L83,Detailed_Demanding_x_Doc_Attrib!T83, Detailed_Demanding_x_Doc_Attrib!W83, Detailed_Demanding_x_Doc_Attrib!BP83)</f>
        <v>0</v>
      </c>
      <c r="AA35" s="195">
        <f>MAX(Detailed_Demanding_x_Doc_Attrib!BJ83:BQ83,Detailed_Demanding_x_Doc_Attrib!I83:L83,Detailed_Demanding_x_Doc_Attrib!BV83,Detailed_Demanding_x_Doc_Attrib!BS83:BT83)</f>
        <v>0</v>
      </c>
      <c r="AB35" s="195">
        <f>MAX(Detailed_Demanding_x_Doc_Attrib!BO83:BV83,Detailed_Demanding_x_Doc_Attrib!I83:L83, Detailed_Demanding_x_Doc_Attrib!T83, Detailed_Demanding_x_Doc_Attrib!BS83:BT83)</f>
        <v>0</v>
      </c>
      <c r="AC35" s="195">
        <f>MAX(Detailed_Demanding_x_Doc_Attrib!BF83:BI83, Detailed_Demanding_x_Doc_Attrib!BP83:BQ83, Detailed_Demanding_x_Doc_Attrib!BW83:BX83, Detailed_Demanding_x_Doc_Attrib!BV83, Detailed_Demanding_x_Doc_Attrib!BS83:BT83, Detailed_Demanding_x_Doc_Attrib!S83, Detailed_Demanding_x_Doc_Attrib!T83, Detailed_Demanding_x_Doc_Attrib!I83:L83)</f>
        <v>0</v>
      </c>
      <c r="AD35" s="195">
        <f>MAX(Detailed_Demanding_x_Doc_Attrib!BF83:BX83,Detailed_Demanding_x_Doc_Attrib!I83:L83, Detailed_Demanding_x_Doc_Attrib!S83, Detailed_Demanding_x_Doc_Attrib!T83)</f>
        <v>0</v>
      </c>
      <c r="AE35" s="195">
        <f>Detailed_Demanding_x_Doc_Attrib!BY83</f>
        <v>0</v>
      </c>
      <c r="AF35" s="195">
        <f>MAX(Detailed_Demanding_x_Doc_Attrib!BZ83, Detailed_Demanding_x_Doc_Attrib!BR83)</f>
        <v>0</v>
      </c>
      <c r="AG35" s="195">
        <f>MAX(Detailed_Demanding_x_Doc_Attrib!CA83, Detailed_Demanding_x_Doc_Attrib!BS83)</f>
        <v>0</v>
      </c>
      <c r="AH35" s="195">
        <f>MAX(Detailed_Demanding_x_Doc_Attrib!CB83,Detailed_Demanding_x_Doc_Attrib!I83, Detailed_Demanding_x_Doc_Attrib!S83, Detailed_Demanding_x_Doc_Attrib!W83)</f>
        <v>0</v>
      </c>
      <c r="AI35" s="195">
        <f>MAX(Detailed_Demanding_x_Doc_Attrib!CC83)</f>
        <v>0</v>
      </c>
      <c r="AJ35" s="195">
        <f>MAX(Detailed_Demanding_x_Doc_Attrib!CD83,Detailed_Demanding_x_Doc_Attrib!S83)</f>
        <v>0</v>
      </c>
      <c r="AK35" s="195">
        <f>MAX(Detailed_Demanding_x_Doc_Attrib!CE83, Detailed_Demanding_x_Doc_Attrib!I83:Q83, Detailed_Demanding_x_Doc_Attrib!S83, Detailed_Demanding_x_Doc_Attrib!T83, Detailed_Demanding_x_Doc_Attrib!W83)</f>
        <v>0</v>
      </c>
      <c r="AL35" s="195">
        <f>MAX(Detailed_Demanding_x_Doc_Attrib!CF83:CF83)</f>
        <v>0</v>
      </c>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row>
    <row r="36" spans="1:102">
      <c r="A36" s="82" t="s">
        <v>268</v>
      </c>
      <c r="B36" s="82" t="s">
        <v>642</v>
      </c>
      <c r="C36" s="82" t="s">
        <v>282</v>
      </c>
      <c r="D36" s="82" t="s">
        <v>618</v>
      </c>
      <c r="E36" s="165" t="s">
        <v>1335</v>
      </c>
      <c r="F36" s="195">
        <f>MAX(Detailed_Demanding_x_Doc_Attrib!I84:L84)</f>
        <v>0.6</v>
      </c>
      <c r="G36" s="195">
        <f>MAX(Detailed_Demanding_x_Doc_Attrib!N84:O84)</f>
        <v>0</v>
      </c>
      <c r="H36" s="195">
        <f>Detailed_Demanding_x_Doc_Attrib!P84</f>
        <v>0</v>
      </c>
      <c r="I36" s="195">
        <f>MAX(Detailed_Demanding_x_Doc_Attrib!Q84, F36, G36, H36, K36, L36, M36, P36)</f>
        <v>0.64</v>
      </c>
      <c r="J36" s="195">
        <f t="shared" si="0"/>
        <v>0.64</v>
      </c>
      <c r="K36" s="195">
        <f>Detailed_Demanding_x_Doc_Attrib!R84</f>
        <v>0.64</v>
      </c>
      <c r="L36" s="195">
        <f>Detailed_Demanding_x_Doc_Attrib!S84</f>
        <v>0</v>
      </c>
      <c r="M36" s="195">
        <f>Detailed_Demanding_x_Doc_Attrib!T84</f>
        <v>0</v>
      </c>
      <c r="N36" s="195">
        <f>Detailed_Demanding_x_Doc_Attrib!U84</f>
        <v>0</v>
      </c>
      <c r="O36" s="195">
        <f>Detailed_Demanding_x_Doc_Attrib!V84</f>
        <v>0</v>
      </c>
      <c r="P36" s="195">
        <f>Detailed_Demanding_x_Doc_Attrib!W84</f>
        <v>0</v>
      </c>
      <c r="Q36" s="195">
        <f>Detailed_Demanding_x_Doc_Attrib!X84</f>
        <v>0</v>
      </c>
      <c r="R36" s="195">
        <f>MAX(Detailed_Demanding_x_Doc_Attrib!Z84:AB84,Detailed_Demanding_x_Doc_Attrib!I84:L84,M36,Q36)</f>
        <v>0.6</v>
      </c>
      <c r="S36" s="195">
        <f>MAX(Detailed_Demanding_x_Doc_Attrib!AC84,Detailed_Demanding_x_Doc_Attrib!I84:L84)</f>
        <v>0.6</v>
      </c>
      <c r="T36" s="195">
        <f>MAX(Detailed_Demanding_x_Doc_Attrib!AD84:AF84,P36,K36)</f>
        <v>0.64</v>
      </c>
      <c r="U36" s="195">
        <f>MAX(Detailed_Demanding_x_Doc_Attrib!AG84:AH84, Detailed_Demanding_x_Doc_Attrib!I84:L84, Detailed_Demanding_x_Doc_Attrib!R84)</f>
        <v>0.64</v>
      </c>
      <c r="V36" s="195">
        <f>MAX(Detailed_Demanding_x_Doc_Attrib!AJ84,Detailed_Demanding_x_Doc_Attrib!I84:L84)</f>
        <v>0.6</v>
      </c>
      <c r="W36" s="195">
        <f>MAX(Detailed_Demanding_x_Doc_Attrib!AM84:AW84,Detailed_Demanding_x_Doc_Attrib!I84:L84,K36)</f>
        <v>0.64</v>
      </c>
      <c r="X36" s="195">
        <f>MAX(Detailed_Demanding_x_Doc_Attrib!AX84,Detailed_Demanding_x_Doc_Attrib!I84:L84)</f>
        <v>0.6</v>
      </c>
      <c r="Y36" s="195">
        <f>MAX(Detailed_Demanding_x_Doc_Attrib!AY84,Detailed_Demanding_x_Doc_Attrib!I84:L84)</f>
        <v>0.6</v>
      </c>
      <c r="Z36" s="195">
        <f>MAX(Detailed_Demanding_x_Doc_Attrib!BC84:BE84,Detailed_Demanding_x_Doc_Attrib!I84:L84,Detailed_Demanding_x_Doc_Attrib!T84, Detailed_Demanding_x_Doc_Attrib!W84, Detailed_Demanding_x_Doc_Attrib!BP84)</f>
        <v>0.6</v>
      </c>
      <c r="AA36" s="195">
        <f>MAX(Detailed_Demanding_x_Doc_Attrib!BJ84:BQ84,Detailed_Demanding_x_Doc_Attrib!I84:L84,Detailed_Demanding_x_Doc_Attrib!BV84,Detailed_Demanding_x_Doc_Attrib!BS84:BT84)</f>
        <v>0.6</v>
      </c>
      <c r="AB36" s="195">
        <f>MAX(Detailed_Demanding_x_Doc_Attrib!BO84:BV84,Detailed_Demanding_x_Doc_Attrib!I84:L84, Detailed_Demanding_x_Doc_Attrib!T84, Detailed_Demanding_x_Doc_Attrib!BS84:BT84)</f>
        <v>0.6</v>
      </c>
      <c r="AC36" s="195">
        <f>MAX(Detailed_Demanding_x_Doc_Attrib!BF84:BI84, Detailed_Demanding_x_Doc_Attrib!BP84:BQ84, Detailed_Demanding_x_Doc_Attrib!BW84:BX84, Detailed_Demanding_x_Doc_Attrib!BV84, Detailed_Demanding_x_Doc_Attrib!BS84:BT84, Detailed_Demanding_x_Doc_Attrib!S84, Detailed_Demanding_x_Doc_Attrib!T84, Detailed_Demanding_x_Doc_Attrib!I84:L84)</f>
        <v>0.6</v>
      </c>
      <c r="AD36" s="195">
        <f>MAX(Detailed_Demanding_x_Doc_Attrib!BF84:BX84,Detailed_Demanding_x_Doc_Attrib!I84:L84, Detailed_Demanding_x_Doc_Attrib!S84, Detailed_Demanding_x_Doc_Attrib!T84)</f>
        <v>0.6</v>
      </c>
      <c r="AE36" s="195">
        <f>Detailed_Demanding_x_Doc_Attrib!BY84</f>
        <v>0</v>
      </c>
      <c r="AF36" s="195">
        <f>MAX(Detailed_Demanding_x_Doc_Attrib!BZ84, Detailed_Demanding_x_Doc_Attrib!BR84)</f>
        <v>0</v>
      </c>
      <c r="AG36" s="195">
        <f>MAX(Detailed_Demanding_x_Doc_Attrib!CA84, Detailed_Demanding_x_Doc_Attrib!BS84)</f>
        <v>0.16</v>
      </c>
      <c r="AH36" s="195">
        <f>MAX(Detailed_Demanding_x_Doc_Attrib!CB84,Detailed_Demanding_x_Doc_Attrib!I84, Detailed_Demanding_x_Doc_Attrib!S84, Detailed_Demanding_x_Doc_Attrib!W84)</f>
        <v>0.6</v>
      </c>
      <c r="AI36" s="195">
        <f>MAX(Detailed_Demanding_x_Doc_Attrib!CC84)</f>
        <v>0</v>
      </c>
      <c r="AJ36" s="195">
        <f>MAX(Detailed_Demanding_x_Doc_Attrib!CD84,Detailed_Demanding_x_Doc_Attrib!S84)</f>
        <v>0</v>
      </c>
      <c r="AK36" s="195">
        <f>MAX(Detailed_Demanding_x_Doc_Attrib!CE84, Detailed_Demanding_x_Doc_Attrib!I84:Q84, Detailed_Demanding_x_Doc_Attrib!S84, Detailed_Demanding_x_Doc_Attrib!T84, Detailed_Demanding_x_Doc_Attrib!W84)</f>
        <v>0.6</v>
      </c>
      <c r="AL36" s="195">
        <f>MAX(Detailed_Demanding_x_Doc_Attrib!CF84:CF84)</f>
        <v>0</v>
      </c>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row>
    <row r="37" spans="1:102">
      <c r="A37" s="82" t="s">
        <v>268</v>
      </c>
      <c r="B37" s="82" t="s">
        <v>540</v>
      </c>
      <c r="C37" s="82" t="s">
        <v>273</v>
      </c>
      <c r="D37" s="82" t="s">
        <v>358</v>
      </c>
      <c r="E37" s="165" t="s">
        <v>413</v>
      </c>
      <c r="F37" s="195">
        <f>MAX(Detailed_Demanding_x_Doc_Attrib!I85:L85)</f>
        <v>0</v>
      </c>
      <c r="G37" s="195">
        <f>MAX(Detailed_Demanding_x_Doc_Attrib!N85:O85)</f>
        <v>0</v>
      </c>
      <c r="H37" s="195">
        <f>Detailed_Demanding_x_Doc_Attrib!P85</f>
        <v>0</v>
      </c>
      <c r="I37" s="195">
        <f>MAX(Detailed_Demanding_x_Doc_Attrib!Q85, F37, G37, H37, K37, L37, M37, P37)</f>
        <v>0.16</v>
      </c>
      <c r="J37" s="195">
        <f t="shared" si="0"/>
        <v>0.16</v>
      </c>
      <c r="K37" s="195">
        <f>Detailed_Demanding_x_Doc_Attrib!R85</f>
        <v>0</v>
      </c>
      <c r="L37" s="195">
        <f>Detailed_Demanding_x_Doc_Attrib!S85</f>
        <v>0</v>
      </c>
      <c r="M37" s="195">
        <f>Detailed_Demanding_x_Doc_Attrib!T85</f>
        <v>0</v>
      </c>
      <c r="N37" s="195">
        <f>Detailed_Demanding_x_Doc_Attrib!U85</f>
        <v>0</v>
      </c>
      <c r="O37" s="195">
        <f>Detailed_Demanding_x_Doc_Attrib!V85</f>
        <v>0</v>
      </c>
      <c r="P37" s="195">
        <f>Detailed_Demanding_x_Doc_Attrib!W85</f>
        <v>0.16</v>
      </c>
      <c r="Q37" s="195">
        <f>Detailed_Demanding_x_Doc_Attrib!X85</f>
        <v>0</v>
      </c>
      <c r="R37" s="195">
        <f>MAX(Detailed_Demanding_x_Doc_Attrib!Z85:AB85,Detailed_Demanding_x_Doc_Attrib!I85:L85,M37,Q37)</f>
        <v>0</v>
      </c>
      <c r="S37" s="195">
        <f>MAX(Detailed_Demanding_x_Doc_Attrib!AC85,Detailed_Demanding_x_Doc_Attrib!I85:L85)</f>
        <v>0</v>
      </c>
      <c r="T37" s="195">
        <f>MAX(Detailed_Demanding_x_Doc_Attrib!AD85:AF85,P37,K37)</f>
        <v>0.16</v>
      </c>
      <c r="U37" s="195">
        <f>MAX(Detailed_Demanding_x_Doc_Attrib!AG85:AH85, Detailed_Demanding_x_Doc_Attrib!I85:L85, Detailed_Demanding_x_Doc_Attrib!R85)</f>
        <v>0</v>
      </c>
      <c r="V37" s="195">
        <f>MAX(Detailed_Demanding_x_Doc_Attrib!AJ85,Detailed_Demanding_x_Doc_Attrib!I85:L85)</f>
        <v>0</v>
      </c>
      <c r="W37" s="195">
        <f>MAX(Detailed_Demanding_x_Doc_Attrib!AM85:AW85,Detailed_Demanding_x_Doc_Attrib!I85:L85,K37)</f>
        <v>0</v>
      </c>
      <c r="X37" s="195">
        <f>MAX(Detailed_Demanding_x_Doc_Attrib!AX85,Detailed_Demanding_x_Doc_Attrib!I85:L85)</f>
        <v>0</v>
      </c>
      <c r="Y37" s="195">
        <f>MAX(Detailed_Demanding_x_Doc_Attrib!AY85,Detailed_Demanding_x_Doc_Attrib!I85:L85)</f>
        <v>0</v>
      </c>
      <c r="Z37" s="195">
        <f>MAX(Detailed_Demanding_x_Doc_Attrib!BC85:BE85,Detailed_Demanding_x_Doc_Attrib!I85:L85,Detailed_Demanding_x_Doc_Attrib!T85, Detailed_Demanding_x_Doc_Attrib!W85, Detailed_Demanding_x_Doc_Attrib!BP85)</f>
        <v>0.16</v>
      </c>
      <c r="AA37" s="195">
        <f>MAX(Detailed_Demanding_x_Doc_Attrib!BJ85:BQ85,Detailed_Demanding_x_Doc_Attrib!I85:L85,Detailed_Demanding_x_Doc_Attrib!BV85,Detailed_Demanding_x_Doc_Attrib!BS85:BT85)</f>
        <v>0.36</v>
      </c>
      <c r="AB37" s="195">
        <f>MAX(Detailed_Demanding_x_Doc_Attrib!BO85:BV85,Detailed_Demanding_x_Doc_Attrib!I85:L85, Detailed_Demanding_x_Doc_Attrib!T85, Detailed_Demanding_x_Doc_Attrib!BS85:BT85)</f>
        <v>0.12</v>
      </c>
      <c r="AC37" s="195">
        <f>MAX(Detailed_Demanding_x_Doc_Attrib!BF85:BI85, Detailed_Demanding_x_Doc_Attrib!BP85:BQ85, Detailed_Demanding_x_Doc_Attrib!BW85:BX85, Detailed_Demanding_x_Doc_Attrib!BV85, Detailed_Demanding_x_Doc_Attrib!BS85:BT85, Detailed_Demanding_x_Doc_Attrib!S85, Detailed_Demanding_x_Doc_Attrib!T85, Detailed_Demanding_x_Doc_Attrib!I85:L85)</f>
        <v>0.12</v>
      </c>
      <c r="AD37" s="195">
        <f>MAX(Detailed_Demanding_x_Doc_Attrib!BF85:BX85,Detailed_Demanding_x_Doc_Attrib!I85:L85, Detailed_Demanding_x_Doc_Attrib!S85, Detailed_Demanding_x_Doc_Attrib!T85)</f>
        <v>0.36</v>
      </c>
      <c r="AE37" s="195">
        <f>Detailed_Demanding_x_Doc_Attrib!BY85</f>
        <v>0</v>
      </c>
      <c r="AF37" s="195">
        <f>MAX(Detailed_Demanding_x_Doc_Attrib!BZ85, Detailed_Demanding_x_Doc_Attrib!BR85)</f>
        <v>0</v>
      </c>
      <c r="AG37" s="195">
        <f>MAX(Detailed_Demanding_x_Doc_Attrib!CA85, Detailed_Demanding_x_Doc_Attrib!BS85)</f>
        <v>0</v>
      </c>
      <c r="AH37" s="195">
        <f>MAX(Detailed_Demanding_x_Doc_Attrib!CB85,Detailed_Demanding_x_Doc_Attrib!I85, Detailed_Demanding_x_Doc_Attrib!S85, Detailed_Demanding_x_Doc_Attrib!W85)</f>
        <v>0.16</v>
      </c>
      <c r="AI37" s="195">
        <f>MAX(Detailed_Demanding_x_Doc_Attrib!CC85)</f>
        <v>0</v>
      </c>
      <c r="AJ37" s="195">
        <f>MAX(Detailed_Demanding_x_Doc_Attrib!CD85,Detailed_Demanding_x_Doc_Attrib!S85)</f>
        <v>0</v>
      </c>
      <c r="AK37" s="195">
        <f>MAX(Detailed_Demanding_x_Doc_Attrib!CE85, Detailed_Demanding_x_Doc_Attrib!I85:Q85, Detailed_Demanding_x_Doc_Attrib!S85, Detailed_Demanding_x_Doc_Attrib!T85, Detailed_Demanding_x_Doc_Attrib!W85)</f>
        <v>0.16</v>
      </c>
      <c r="AL37" s="195">
        <f>MAX(Detailed_Demanding_x_Doc_Attrib!CF85:CF85)</f>
        <v>0</v>
      </c>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row>
    <row r="38" spans="1:102">
      <c r="A38" s="82" t="s">
        <v>268</v>
      </c>
      <c r="B38" s="82" t="s">
        <v>570</v>
      </c>
      <c r="C38" s="82" t="s">
        <v>368</v>
      </c>
      <c r="D38" s="82" t="s">
        <v>360</v>
      </c>
      <c r="E38" s="165" t="s">
        <v>1355</v>
      </c>
      <c r="F38" s="195">
        <f>MAX(Detailed_Demanding_x_Doc_Attrib!I86:L86)</f>
        <v>0</v>
      </c>
      <c r="G38" s="195">
        <f>MAX(Detailed_Demanding_x_Doc_Attrib!N86:O86)</f>
        <v>0</v>
      </c>
      <c r="H38" s="195">
        <f>Detailed_Demanding_x_Doc_Attrib!P86</f>
        <v>0</v>
      </c>
      <c r="I38" s="195">
        <f>MAX(Detailed_Demanding_x_Doc_Attrib!Q86, F38, G38, H38, K38, L38, M38, P38)</f>
        <v>0</v>
      </c>
      <c r="J38" s="195">
        <f t="shared" si="0"/>
        <v>0</v>
      </c>
      <c r="K38" s="195">
        <f>Detailed_Demanding_x_Doc_Attrib!R86</f>
        <v>0</v>
      </c>
      <c r="L38" s="195">
        <f>Detailed_Demanding_x_Doc_Attrib!S86</f>
        <v>0</v>
      </c>
      <c r="M38" s="195">
        <f>Detailed_Demanding_x_Doc_Attrib!T86</f>
        <v>0</v>
      </c>
      <c r="N38" s="195">
        <f>Detailed_Demanding_x_Doc_Attrib!U86</f>
        <v>0</v>
      </c>
      <c r="O38" s="195">
        <f>Detailed_Demanding_x_Doc_Attrib!V86</f>
        <v>0</v>
      </c>
      <c r="P38" s="195">
        <f>Detailed_Demanding_x_Doc_Attrib!W86</f>
        <v>0</v>
      </c>
      <c r="Q38" s="195">
        <f>Detailed_Demanding_x_Doc_Attrib!X86</f>
        <v>0</v>
      </c>
      <c r="R38" s="195">
        <f>MAX(Detailed_Demanding_x_Doc_Attrib!Z86:AB86,Detailed_Demanding_x_Doc_Attrib!I86:L86,M38,Q38)</f>
        <v>0.60000000000000009</v>
      </c>
      <c r="S38" s="195">
        <f>MAX(Detailed_Demanding_x_Doc_Attrib!AC86,Detailed_Demanding_x_Doc_Attrib!I86:L86)</f>
        <v>0</v>
      </c>
      <c r="T38" s="195">
        <f>MAX(Detailed_Demanding_x_Doc_Attrib!AD86:AF86,P38,K38)</f>
        <v>0</v>
      </c>
      <c r="U38" s="195">
        <f>MAX(Detailed_Demanding_x_Doc_Attrib!AG86:AH86, Detailed_Demanding_x_Doc_Attrib!I86:L86, Detailed_Demanding_x_Doc_Attrib!R86)</f>
        <v>1.2250000000000001</v>
      </c>
      <c r="V38" s="195">
        <f>MAX(Detailed_Demanding_x_Doc_Attrib!AJ86,Detailed_Demanding_x_Doc_Attrib!I86:L86)</f>
        <v>0</v>
      </c>
      <c r="W38" s="195">
        <f>MAX(Detailed_Demanding_x_Doc_Attrib!AM86:AW86,Detailed_Demanding_x_Doc_Attrib!I86:L86,K38)</f>
        <v>0</v>
      </c>
      <c r="X38" s="195">
        <f>MAX(Detailed_Demanding_x_Doc_Attrib!AX86,Detailed_Demanding_x_Doc_Attrib!I86:L86)</f>
        <v>0</v>
      </c>
      <c r="Y38" s="195">
        <f>MAX(Detailed_Demanding_x_Doc_Attrib!AY86,Detailed_Demanding_x_Doc_Attrib!I86:L86)</f>
        <v>0</v>
      </c>
      <c r="Z38" s="195">
        <f>MAX(Detailed_Demanding_x_Doc_Attrib!BC86:BE86,Detailed_Demanding_x_Doc_Attrib!I86:L86,Detailed_Demanding_x_Doc_Attrib!T86, Detailed_Demanding_x_Doc_Attrib!W86, Detailed_Demanding_x_Doc_Attrib!BP86)</f>
        <v>0</v>
      </c>
      <c r="AA38" s="195">
        <f>MAX(Detailed_Demanding_x_Doc_Attrib!BJ86:BQ86,Detailed_Demanding_x_Doc_Attrib!I86:L86,Detailed_Demanding_x_Doc_Attrib!BV86,Detailed_Demanding_x_Doc_Attrib!BS86:BT86)</f>
        <v>0</v>
      </c>
      <c r="AB38" s="195">
        <f>MAX(Detailed_Demanding_x_Doc_Attrib!BO86:BV86,Detailed_Demanding_x_Doc_Attrib!I86:L86, Detailed_Demanding_x_Doc_Attrib!T86, Detailed_Demanding_x_Doc_Attrib!BS86:BT86)</f>
        <v>0</v>
      </c>
      <c r="AC38" s="195">
        <f>MAX(Detailed_Demanding_x_Doc_Attrib!BF86:BI86, Detailed_Demanding_x_Doc_Attrib!BP86:BQ86, Detailed_Demanding_x_Doc_Attrib!BW86:BX86, Detailed_Demanding_x_Doc_Attrib!BV86, Detailed_Demanding_x_Doc_Attrib!BS86:BT86, Detailed_Demanding_x_Doc_Attrib!S86, Detailed_Demanding_x_Doc_Attrib!T86, Detailed_Demanding_x_Doc_Attrib!I86:L86)</f>
        <v>0.10100000000000001</v>
      </c>
      <c r="AD38" s="195">
        <f>MAX(Detailed_Demanding_x_Doc_Attrib!BF86:BX86,Detailed_Demanding_x_Doc_Attrib!I86:L86, Detailed_Demanding_x_Doc_Attrib!S86, Detailed_Demanding_x_Doc_Attrib!T86)</f>
        <v>0.10100000000000001</v>
      </c>
      <c r="AE38" s="195">
        <f>Detailed_Demanding_x_Doc_Attrib!BY86</f>
        <v>0</v>
      </c>
      <c r="AF38" s="195">
        <f>MAX(Detailed_Demanding_x_Doc_Attrib!BZ86, Detailed_Demanding_x_Doc_Attrib!BR86)</f>
        <v>0</v>
      </c>
      <c r="AG38" s="195">
        <f>MAX(Detailed_Demanding_x_Doc_Attrib!CA86, Detailed_Demanding_x_Doc_Attrib!BS86)</f>
        <v>0</v>
      </c>
      <c r="AH38" s="195">
        <f>MAX(Detailed_Demanding_x_Doc_Attrib!CB86,Detailed_Demanding_x_Doc_Attrib!I86, Detailed_Demanding_x_Doc_Attrib!S86, Detailed_Demanding_x_Doc_Attrib!W86)</f>
        <v>0</v>
      </c>
      <c r="AI38" s="195">
        <f>MAX(Detailed_Demanding_x_Doc_Attrib!CC86)</f>
        <v>0</v>
      </c>
      <c r="AJ38" s="195">
        <f>MAX(Detailed_Demanding_x_Doc_Attrib!CD86,Detailed_Demanding_x_Doc_Attrib!S86)</f>
        <v>0</v>
      </c>
      <c r="AK38" s="195">
        <f>MAX(Detailed_Demanding_x_Doc_Attrib!CE86, Detailed_Demanding_x_Doc_Attrib!I86:Q86, Detailed_Demanding_x_Doc_Attrib!S86, Detailed_Demanding_x_Doc_Attrib!T86, Detailed_Demanding_x_Doc_Attrib!W86)</f>
        <v>0.90000000000000013</v>
      </c>
      <c r="AL38" s="195">
        <f>MAX(Detailed_Demanding_x_Doc_Attrib!CF86:CF86)</f>
        <v>0</v>
      </c>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row>
    <row r="39" spans="1:102">
      <c r="A39" s="82" t="s">
        <v>268</v>
      </c>
      <c r="B39" s="82" t="s">
        <v>571</v>
      </c>
      <c r="C39" s="82" t="s">
        <v>273</v>
      </c>
      <c r="D39" s="82" t="s">
        <v>356</v>
      </c>
      <c r="E39" s="165" t="s">
        <v>1332</v>
      </c>
      <c r="F39" s="195">
        <f>MAX(Detailed_Demanding_x_Doc_Attrib!I87:L87)</f>
        <v>0</v>
      </c>
      <c r="G39" s="195">
        <f>MAX(Detailed_Demanding_x_Doc_Attrib!N87:O87)</f>
        <v>0</v>
      </c>
      <c r="H39" s="195">
        <f>Detailed_Demanding_x_Doc_Attrib!P87</f>
        <v>0</v>
      </c>
      <c r="I39" s="195">
        <f>MAX(Detailed_Demanding_x_Doc_Attrib!Q87, F39, G39, H39, K39, L39, M39, P39)</f>
        <v>0.90000000000000013</v>
      </c>
      <c r="J39" s="195">
        <f t="shared" si="0"/>
        <v>0.90000000000000013</v>
      </c>
      <c r="K39" s="195">
        <f>Detailed_Demanding_x_Doc_Attrib!R87</f>
        <v>0</v>
      </c>
      <c r="L39" s="195">
        <f>Detailed_Demanding_x_Doc_Attrib!S87</f>
        <v>0</v>
      </c>
      <c r="M39" s="195">
        <f>Detailed_Demanding_x_Doc_Attrib!T87</f>
        <v>0</v>
      </c>
      <c r="N39" s="195">
        <f>Detailed_Demanding_x_Doc_Attrib!U87</f>
        <v>0</v>
      </c>
      <c r="O39" s="195">
        <f>Detailed_Demanding_x_Doc_Attrib!V87</f>
        <v>0</v>
      </c>
      <c r="P39" s="195">
        <f>Detailed_Demanding_x_Doc_Attrib!W87</f>
        <v>0.90000000000000013</v>
      </c>
      <c r="Q39" s="195">
        <f>Detailed_Demanding_x_Doc_Attrib!X87</f>
        <v>0</v>
      </c>
      <c r="R39" s="195">
        <f>MAX(Detailed_Demanding_x_Doc_Attrib!Z87:AB87,Detailed_Demanding_x_Doc_Attrib!I87:L87,M39,Q39)</f>
        <v>0.60000000000000009</v>
      </c>
      <c r="S39" s="195">
        <f>MAX(Detailed_Demanding_x_Doc_Attrib!AC87,Detailed_Demanding_x_Doc_Attrib!I87:L87)</f>
        <v>0</v>
      </c>
      <c r="T39" s="195">
        <f>MAX(Detailed_Demanding_x_Doc_Attrib!AD87:AF87,P39,K39)</f>
        <v>0.90000000000000013</v>
      </c>
      <c r="U39" s="195">
        <f>MAX(Detailed_Demanding_x_Doc_Attrib!AG87:AH87, Detailed_Demanding_x_Doc_Attrib!I87:L87, Detailed_Demanding_x_Doc_Attrib!R87)</f>
        <v>0.875</v>
      </c>
      <c r="V39" s="195">
        <f>MAX(Detailed_Demanding_x_Doc_Attrib!AJ87,Detailed_Demanding_x_Doc_Attrib!I87:L87)</f>
        <v>0</v>
      </c>
      <c r="W39" s="195">
        <f>MAX(Detailed_Demanding_x_Doc_Attrib!AM87:AW87,Detailed_Demanding_x_Doc_Attrib!I87:L87,K39)</f>
        <v>0</v>
      </c>
      <c r="X39" s="195">
        <f>MAX(Detailed_Demanding_x_Doc_Attrib!AX87,Detailed_Demanding_x_Doc_Attrib!I87:L87)</f>
        <v>0</v>
      </c>
      <c r="Y39" s="195">
        <f>MAX(Detailed_Demanding_x_Doc_Attrib!AY87,Detailed_Demanding_x_Doc_Attrib!I87:L87)</f>
        <v>0.10100000000000001</v>
      </c>
      <c r="Z39" s="195">
        <f>MAX(Detailed_Demanding_x_Doc_Attrib!BC87:BE87,Detailed_Demanding_x_Doc_Attrib!I87:L87,Detailed_Demanding_x_Doc_Attrib!T87, Detailed_Demanding_x_Doc_Attrib!W87, Detailed_Demanding_x_Doc_Attrib!BP87)</f>
        <v>0.90000000000000013</v>
      </c>
      <c r="AA39" s="195">
        <f>MAX(Detailed_Demanding_x_Doc_Attrib!BJ87:BQ87,Detailed_Demanding_x_Doc_Attrib!I87:L87,Detailed_Demanding_x_Doc_Attrib!BV87,Detailed_Demanding_x_Doc_Attrib!BS87:BT87)</f>
        <v>1</v>
      </c>
      <c r="AB39" s="195">
        <f>MAX(Detailed_Demanding_x_Doc_Attrib!BO87:BV87,Detailed_Demanding_x_Doc_Attrib!I87:L87, Detailed_Demanding_x_Doc_Attrib!T87, Detailed_Demanding_x_Doc_Attrib!BS87:BT87)</f>
        <v>0.60000000000000009</v>
      </c>
      <c r="AC39" s="195">
        <f>MAX(Detailed_Demanding_x_Doc_Attrib!BF87:BI87, Detailed_Demanding_x_Doc_Attrib!BP87:BQ87, Detailed_Demanding_x_Doc_Attrib!BW87:BX87, Detailed_Demanding_x_Doc_Attrib!BV87, Detailed_Demanding_x_Doc_Attrib!BS87:BT87, Detailed_Demanding_x_Doc_Attrib!S87, Detailed_Demanding_x_Doc_Attrib!T87, Detailed_Demanding_x_Doc_Attrib!I87:L87)</f>
        <v>0.90000000000000013</v>
      </c>
      <c r="AD39" s="195">
        <f>MAX(Detailed_Demanding_x_Doc_Attrib!BF87:BX87,Detailed_Demanding_x_Doc_Attrib!I87:L87, Detailed_Demanding_x_Doc_Attrib!S87, Detailed_Demanding_x_Doc_Attrib!T87)</f>
        <v>1</v>
      </c>
      <c r="AE39" s="195">
        <f>Detailed_Demanding_x_Doc_Attrib!BY87</f>
        <v>0</v>
      </c>
      <c r="AF39" s="195">
        <f>MAX(Detailed_Demanding_x_Doc_Attrib!BZ87, Detailed_Demanding_x_Doc_Attrib!BR87)</f>
        <v>0</v>
      </c>
      <c r="AG39" s="195">
        <f>MAX(Detailed_Demanding_x_Doc_Attrib!CA87, Detailed_Demanding_x_Doc_Attrib!BS87)</f>
        <v>0</v>
      </c>
      <c r="AH39" s="195">
        <f>MAX(Detailed_Demanding_x_Doc_Attrib!CB87,Detailed_Demanding_x_Doc_Attrib!I87, Detailed_Demanding_x_Doc_Attrib!S87, Detailed_Demanding_x_Doc_Attrib!W87)</f>
        <v>0.90000000000000013</v>
      </c>
      <c r="AI39" s="195">
        <f>MAX(Detailed_Demanding_x_Doc_Attrib!CC87)</f>
        <v>0</v>
      </c>
      <c r="AJ39" s="195">
        <f>MAX(Detailed_Demanding_x_Doc_Attrib!CD87,Detailed_Demanding_x_Doc_Attrib!S87)</f>
        <v>0</v>
      </c>
      <c r="AK39" s="195">
        <f>MAX(Detailed_Demanding_x_Doc_Attrib!CE87, Detailed_Demanding_x_Doc_Attrib!I87:Q87, Detailed_Demanding_x_Doc_Attrib!S87, Detailed_Demanding_x_Doc_Attrib!T87, Detailed_Demanding_x_Doc_Attrib!W87)</f>
        <v>1.5000000000000002</v>
      </c>
      <c r="AL39" s="195">
        <f>MAX(Detailed_Demanding_x_Doc_Attrib!CF87:CF87)</f>
        <v>0</v>
      </c>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row>
    <row r="40" spans="1:102">
      <c r="A40" s="82" t="s">
        <v>268</v>
      </c>
      <c r="B40" s="82" t="s">
        <v>1050</v>
      </c>
      <c r="C40" s="82" t="s">
        <v>607</v>
      </c>
      <c r="D40" s="82" t="s">
        <v>618</v>
      </c>
      <c r="E40" s="165" t="s">
        <v>1053</v>
      </c>
      <c r="F40" s="195">
        <f>MAX(Detailed_Demanding_x_Doc_Attrib!I88:L88)</f>
        <v>0</v>
      </c>
      <c r="G40" s="195">
        <f>MAX(Detailed_Demanding_x_Doc_Attrib!N88:O88)</f>
        <v>0</v>
      </c>
      <c r="H40" s="195">
        <f>Detailed_Demanding_x_Doc_Attrib!P88</f>
        <v>0</v>
      </c>
      <c r="I40" s="195">
        <f>MAX(Detailed_Demanding_x_Doc_Attrib!Q88, F40, G40, H40, K40, L40, M40, P40)</f>
        <v>0</v>
      </c>
      <c r="J40" s="195">
        <f t="shared" si="0"/>
        <v>0</v>
      </c>
      <c r="K40" s="195">
        <f>Detailed_Demanding_x_Doc_Attrib!R88</f>
        <v>0</v>
      </c>
      <c r="L40" s="195">
        <f>Detailed_Demanding_x_Doc_Attrib!S88</f>
        <v>0</v>
      </c>
      <c r="M40" s="195">
        <f>Detailed_Demanding_x_Doc_Attrib!T88</f>
        <v>0</v>
      </c>
      <c r="N40" s="195">
        <f>Detailed_Demanding_x_Doc_Attrib!U88</f>
        <v>0</v>
      </c>
      <c r="O40" s="195">
        <f>Detailed_Demanding_x_Doc_Attrib!V88</f>
        <v>0.96</v>
      </c>
      <c r="P40" s="195">
        <f>Detailed_Demanding_x_Doc_Attrib!W88</f>
        <v>0</v>
      </c>
      <c r="Q40" s="195">
        <f>Detailed_Demanding_x_Doc_Attrib!X88</f>
        <v>0</v>
      </c>
      <c r="R40" s="195">
        <f>MAX(Detailed_Demanding_x_Doc_Attrib!Z88:AB88,Detailed_Demanding_x_Doc_Attrib!I88:L88,M40,Q40)</f>
        <v>0</v>
      </c>
      <c r="S40" s="195">
        <f>MAX(Detailed_Demanding_x_Doc_Attrib!AC88,Detailed_Demanding_x_Doc_Attrib!I88:L88)</f>
        <v>0</v>
      </c>
      <c r="T40" s="195">
        <f>MAX(Detailed_Demanding_x_Doc_Attrib!AD88:AF88,P40,K40)</f>
        <v>0</v>
      </c>
      <c r="U40" s="195">
        <f>MAX(Detailed_Demanding_x_Doc_Attrib!AG88:AH88, Detailed_Demanding_x_Doc_Attrib!I88:L88, Detailed_Demanding_x_Doc_Attrib!R88)</f>
        <v>0</v>
      </c>
      <c r="V40" s="195">
        <f>MAX(Detailed_Demanding_x_Doc_Attrib!AJ88,Detailed_Demanding_x_Doc_Attrib!I88:L88)</f>
        <v>0</v>
      </c>
      <c r="W40" s="195">
        <f>MAX(Detailed_Demanding_x_Doc_Attrib!AM88:AW88,Detailed_Demanding_x_Doc_Attrib!I88:L88,K40)</f>
        <v>0</v>
      </c>
      <c r="X40" s="195">
        <f>MAX(Detailed_Demanding_x_Doc_Attrib!AX88,Detailed_Demanding_x_Doc_Attrib!I88:L88)</f>
        <v>0</v>
      </c>
      <c r="Y40" s="195">
        <f>MAX(Detailed_Demanding_x_Doc_Attrib!AY88,Detailed_Demanding_x_Doc_Attrib!I88:L88)</f>
        <v>0</v>
      </c>
      <c r="Z40" s="195">
        <f>MAX(Detailed_Demanding_x_Doc_Attrib!BC88:BE88,Detailed_Demanding_x_Doc_Attrib!I88:L88,Detailed_Demanding_x_Doc_Attrib!T88, Detailed_Demanding_x_Doc_Attrib!W88, Detailed_Demanding_x_Doc_Attrib!BP88)</f>
        <v>0</v>
      </c>
      <c r="AA40" s="195">
        <f>MAX(Detailed_Demanding_x_Doc_Attrib!BJ88:BQ88,Detailed_Demanding_x_Doc_Attrib!I88:L88,Detailed_Demanding_x_Doc_Attrib!BV88,Detailed_Demanding_x_Doc_Attrib!BS88:BT88)</f>
        <v>0.48</v>
      </c>
      <c r="AB40" s="195">
        <f>MAX(Detailed_Demanding_x_Doc_Attrib!BO88:BV88,Detailed_Demanding_x_Doc_Attrib!I88:L88, Detailed_Demanding_x_Doc_Attrib!T88, Detailed_Demanding_x_Doc_Attrib!BS88:BT88)</f>
        <v>0.48</v>
      </c>
      <c r="AC40" s="195">
        <f>MAX(Detailed_Demanding_x_Doc_Attrib!BF88:BI88, Detailed_Demanding_x_Doc_Attrib!BP88:BQ88, Detailed_Demanding_x_Doc_Attrib!BW88:BX88, Detailed_Demanding_x_Doc_Attrib!BV88, Detailed_Demanding_x_Doc_Attrib!BS88:BT88, Detailed_Demanding_x_Doc_Attrib!S88, Detailed_Demanding_x_Doc_Attrib!T88, Detailed_Demanding_x_Doc_Attrib!I88:L88)</f>
        <v>0.48</v>
      </c>
      <c r="AD40" s="195">
        <f>MAX(Detailed_Demanding_x_Doc_Attrib!BF88:BX88,Detailed_Demanding_x_Doc_Attrib!I88:L88, Detailed_Demanding_x_Doc_Attrib!S88, Detailed_Demanding_x_Doc_Attrib!T88)</f>
        <v>0.48</v>
      </c>
      <c r="AE40" s="195">
        <f>Detailed_Demanding_x_Doc_Attrib!BY88</f>
        <v>0</v>
      </c>
      <c r="AF40" s="195">
        <f>MAX(Detailed_Demanding_x_Doc_Attrib!BZ88, Detailed_Demanding_x_Doc_Attrib!BR88)</f>
        <v>0</v>
      </c>
      <c r="AG40" s="195">
        <f>MAX(Detailed_Demanding_x_Doc_Attrib!CA88, Detailed_Demanding_x_Doc_Attrib!BS88)</f>
        <v>0.12</v>
      </c>
      <c r="AH40" s="195">
        <f>MAX(Detailed_Demanding_x_Doc_Attrib!CB88,Detailed_Demanding_x_Doc_Attrib!I88, Detailed_Demanding_x_Doc_Attrib!S88, Detailed_Demanding_x_Doc_Attrib!W88)</f>
        <v>0</v>
      </c>
      <c r="AI40" s="195">
        <f>MAX(Detailed_Demanding_x_Doc_Attrib!CC88)</f>
        <v>0</v>
      </c>
      <c r="AJ40" s="195">
        <f>MAX(Detailed_Demanding_x_Doc_Attrib!CD88,Detailed_Demanding_x_Doc_Attrib!S88)</f>
        <v>0</v>
      </c>
      <c r="AK40" s="195">
        <f>MAX(Detailed_Demanding_x_Doc_Attrib!CE88, Detailed_Demanding_x_Doc_Attrib!I88:Q88, Detailed_Demanding_x_Doc_Attrib!S88, Detailed_Demanding_x_Doc_Attrib!T88, Detailed_Demanding_x_Doc_Attrib!W88)</f>
        <v>0</v>
      </c>
      <c r="AL40" s="195">
        <f>MAX(Detailed_Demanding_x_Doc_Attrib!CF88:CF88)</f>
        <v>0</v>
      </c>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row>
    <row r="41" spans="1:102">
      <c r="A41" s="82" t="s">
        <v>268</v>
      </c>
      <c r="B41" s="82" t="s">
        <v>565</v>
      </c>
      <c r="C41" s="82" t="s">
        <v>364</v>
      </c>
      <c r="D41" s="82" t="s">
        <v>353</v>
      </c>
      <c r="E41" s="165" t="s">
        <v>309</v>
      </c>
      <c r="F41" s="195">
        <f>MAX(Detailed_Demanding_x_Doc_Attrib!I89:L89)</f>
        <v>0</v>
      </c>
      <c r="G41" s="195">
        <f>MAX(Detailed_Demanding_x_Doc_Attrib!N89:O89)</f>
        <v>0</v>
      </c>
      <c r="H41" s="195">
        <f>Detailed_Demanding_x_Doc_Attrib!P89</f>
        <v>0.10100000000000001</v>
      </c>
      <c r="I41" s="195">
        <f>MAX(Detailed_Demanding_x_Doc_Attrib!Q89, F41, G41, H41, K41, L41, M41, P41)</f>
        <v>1.0500000000000003</v>
      </c>
      <c r="J41" s="195">
        <f t="shared" si="0"/>
        <v>1.0500000000000003</v>
      </c>
      <c r="K41" s="195">
        <f>Detailed_Demanding_x_Doc_Attrib!R89</f>
        <v>0</v>
      </c>
      <c r="L41" s="195">
        <f>Detailed_Demanding_x_Doc_Attrib!S89</f>
        <v>0</v>
      </c>
      <c r="M41" s="195">
        <f>Detailed_Demanding_x_Doc_Attrib!T89</f>
        <v>0.90000000000000013</v>
      </c>
      <c r="N41" s="195">
        <f>Detailed_Demanding_x_Doc_Attrib!U89</f>
        <v>0</v>
      </c>
      <c r="O41" s="195">
        <f>Detailed_Demanding_x_Doc_Attrib!V89</f>
        <v>0</v>
      </c>
      <c r="P41" s="195">
        <f>Detailed_Demanding_x_Doc_Attrib!W89</f>
        <v>1.0500000000000003</v>
      </c>
      <c r="Q41" s="195">
        <f>Detailed_Demanding_x_Doc_Attrib!X89</f>
        <v>0</v>
      </c>
      <c r="R41" s="195">
        <f>MAX(Detailed_Demanding_x_Doc_Attrib!Z89:AB89,Detailed_Demanding_x_Doc_Attrib!I89:L89,M41,Q41)</f>
        <v>0.90000000000000013</v>
      </c>
      <c r="S41" s="195">
        <f>MAX(Detailed_Demanding_x_Doc_Attrib!AC89,Detailed_Demanding_x_Doc_Attrib!I89:L89)</f>
        <v>0</v>
      </c>
      <c r="T41" s="195">
        <f>MAX(Detailed_Demanding_x_Doc_Attrib!AD89:AF89,P41,K41)</f>
        <v>1.0500000000000003</v>
      </c>
      <c r="U41" s="195">
        <f>MAX(Detailed_Demanding_x_Doc_Attrib!AG89:AH89, Detailed_Demanding_x_Doc_Attrib!I89:L89, Detailed_Demanding_x_Doc_Attrib!R89)</f>
        <v>2.0249999999999999</v>
      </c>
      <c r="V41" s="195">
        <f>MAX(Detailed_Demanding_x_Doc_Attrib!AJ89,Detailed_Demanding_x_Doc_Attrib!I89:L89)</f>
        <v>0</v>
      </c>
      <c r="W41" s="195">
        <f>MAX(Detailed_Demanding_x_Doc_Attrib!AM89:AW89,Detailed_Demanding_x_Doc_Attrib!I89:L89,K41)</f>
        <v>0</v>
      </c>
      <c r="X41" s="195">
        <f>MAX(Detailed_Demanding_x_Doc_Attrib!AX89,Detailed_Demanding_x_Doc_Attrib!I89:L89)</f>
        <v>0</v>
      </c>
      <c r="Y41" s="195">
        <f>MAX(Detailed_Demanding_x_Doc_Attrib!AY89,Detailed_Demanding_x_Doc_Attrib!I89:L89)</f>
        <v>0</v>
      </c>
      <c r="Z41" s="195">
        <f>MAX(Detailed_Demanding_x_Doc_Attrib!BC89:BE89,Detailed_Demanding_x_Doc_Attrib!I89:L89,Detailed_Demanding_x_Doc_Attrib!T89, Detailed_Demanding_x_Doc_Attrib!W89, Detailed_Demanding_x_Doc_Attrib!BP89)</f>
        <v>2</v>
      </c>
      <c r="AA41" s="195">
        <f>MAX(Detailed_Demanding_x_Doc_Attrib!BJ89:BQ89,Detailed_Demanding_x_Doc_Attrib!I89:L89,Detailed_Demanding_x_Doc_Attrib!BV89,Detailed_Demanding_x_Doc_Attrib!BS89:BT89)</f>
        <v>1.6</v>
      </c>
      <c r="AB41" s="195">
        <f>MAX(Detailed_Demanding_x_Doc_Attrib!BO89:BV89,Detailed_Demanding_x_Doc_Attrib!I89:L89, Detailed_Demanding_x_Doc_Attrib!T89, Detailed_Demanding_x_Doc_Attrib!BS89:BT89)</f>
        <v>1.6</v>
      </c>
      <c r="AC41" s="195">
        <f>MAX(Detailed_Demanding_x_Doc_Attrib!BF89:BI89, Detailed_Demanding_x_Doc_Attrib!BP89:BQ89, Detailed_Demanding_x_Doc_Attrib!BW89:BX89, Detailed_Demanding_x_Doc_Attrib!BV89, Detailed_Demanding_x_Doc_Attrib!BS89:BT89, Detailed_Demanding_x_Doc_Attrib!S89, Detailed_Demanding_x_Doc_Attrib!T89, Detailed_Demanding_x_Doc_Attrib!I89:L89)</f>
        <v>1.6</v>
      </c>
      <c r="AD41" s="195">
        <f>MAX(Detailed_Demanding_x_Doc_Attrib!BF89:BX89,Detailed_Demanding_x_Doc_Attrib!I89:L89, Detailed_Demanding_x_Doc_Attrib!S89, Detailed_Demanding_x_Doc_Attrib!T89)</f>
        <v>1.6</v>
      </c>
      <c r="AE41" s="195">
        <f>Detailed_Demanding_x_Doc_Attrib!BY89</f>
        <v>0</v>
      </c>
      <c r="AF41" s="195">
        <f>MAX(Detailed_Demanding_x_Doc_Attrib!BZ89, Detailed_Demanding_x_Doc_Attrib!BR89)</f>
        <v>0</v>
      </c>
      <c r="AG41" s="195">
        <f>MAX(Detailed_Demanding_x_Doc_Attrib!CA89, Detailed_Demanding_x_Doc_Attrib!BS89)</f>
        <v>0</v>
      </c>
      <c r="AH41" s="195">
        <f>MAX(Detailed_Demanding_x_Doc_Attrib!CB89,Detailed_Demanding_x_Doc_Attrib!I89, Detailed_Demanding_x_Doc_Attrib!S89, Detailed_Demanding_x_Doc_Attrib!W89)</f>
        <v>1.0500000000000003</v>
      </c>
      <c r="AI41" s="195">
        <f>MAX(Detailed_Demanding_x_Doc_Attrib!CC89)</f>
        <v>0</v>
      </c>
      <c r="AJ41" s="195">
        <f>MAX(Detailed_Demanding_x_Doc_Attrib!CD89,Detailed_Demanding_x_Doc_Attrib!S89)</f>
        <v>0</v>
      </c>
      <c r="AK41" s="195">
        <f>MAX(Detailed_Demanding_x_Doc_Attrib!CE89, Detailed_Demanding_x_Doc_Attrib!I89:Q89, Detailed_Demanding_x_Doc_Attrib!S89, Detailed_Demanding_x_Doc_Attrib!T89, Detailed_Demanding_x_Doc_Attrib!W89)</f>
        <v>1.0500000000000003</v>
      </c>
      <c r="AL41" s="195">
        <f>MAX(Detailed_Demanding_x_Doc_Attrib!CF89:CF89)</f>
        <v>0</v>
      </c>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row>
    <row r="42" spans="1:102">
      <c r="A42" s="82" t="s">
        <v>268</v>
      </c>
      <c r="B42" s="82" t="s">
        <v>570</v>
      </c>
      <c r="C42" s="82" t="s">
        <v>368</v>
      </c>
      <c r="D42" s="82" t="s">
        <v>356</v>
      </c>
      <c r="E42" s="165" t="s">
        <v>341</v>
      </c>
      <c r="F42" s="195">
        <f>MAX(Detailed_Demanding_x_Doc_Attrib!I90:L90)</f>
        <v>0</v>
      </c>
      <c r="G42" s="195">
        <f>MAX(Detailed_Demanding_x_Doc_Attrib!N90:O90)</f>
        <v>0</v>
      </c>
      <c r="H42" s="195">
        <f>Detailed_Demanding_x_Doc_Attrib!P90</f>
        <v>0</v>
      </c>
      <c r="I42" s="195">
        <f>MAX(Detailed_Demanding_x_Doc_Attrib!Q90, F42, G42, H42, K42, L42, M42, P42)</f>
        <v>0.75</v>
      </c>
      <c r="J42" s="195">
        <f t="shared" si="0"/>
        <v>0.75</v>
      </c>
      <c r="K42" s="195">
        <f>Detailed_Demanding_x_Doc_Attrib!R90</f>
        <v>0</v>
      </c>
      <c r="L42" s="195">
        <f>Detailed_Demanding_x_Doc_Attrib!S90</f>
        <v>0</v>
      </c>
      <c r="M42" s="195">
        <f>Detailed_Demanding_x_Doc_Attrib!T90</f>
        <v>0</v>
      </c>
      <c r="N42" s="195">
        <f>Detailed_Demanding_x_Doc_Attrib!U90</f>
        <v>0</v>
      </c>
      <c r="O42" s="195">
        <f>Detailed_Demanding_x_Doc_Attrib!V90</f>
        <v>0</v>
      </c>
      <c r="P42" s="195">
        <f>Detailed_Demanding_x_Doc_Attrib!W90</f>
        <v>0.75</v>
      </c>
      <c r="Q42" s="195">
        <f>Detailed_Demanding_x_Doc_Attrib!X90</f>
        <v>0</v>
      </c>
      <c r="R42" s="195">
        <f>MAX(Detailed_Demanding_x_Doc_Attrib!Z90:AB90,Detailed_Demanding_x_Doc_Attrib!I90:L90,M42,Q42)</f>
        <v>0</v>
      </c>
      <c r="S42" s="195">
        <f>MAX(Detailed_Demanding_x_Doc_Attrib!AC90,Detailed_Demanding_x_Doc_Attrib!I90:L90)</f>
        <v>0</v>
      </c>
      <c r="T42" s="195">
        <f>MAX(Detailed_Demanding_x_Doc_Attrib!AD90:AF90,P42,K42)</f>
        <v>0.75</v>
      </c>
      <c r="U42" s="195">
        <f>MAX(Detailed_Demanding_x_Doc_Attrib!AG90:AH90, Detailed_Demanding_x_Doc_Attrib!I90:L90, Detailed_Demanding_x_Doc_Attrib!R90)</f>
        <v>1.6</v>
      </c>
      <c r="V42" s="195">
        <f>MAX(Detailed_Demanding_x_Doc_Attrib!AJ90,Detailed_Demanding_x_Doc_Attrib!I90:L90)</f>
        <v>0</v>
      </c>
      <c r="W42" s="195">
        <f>MAX(Detailed_Demanding_x_Doc_Attrib!AM90:AW90,Detailed_Demanding_x_Doc_Attrib!I90:L90,K42)</f>
        <v>0</v>
      </c>
      <c r="X42" s="195">
        <f>MAX(Detailed_Demanding_x_Doc_Attrib!AX90,Detailed_Demanding_x_Doc_Attrib!I90:L90)</f>
        <v>0</v>
      </c>
      <c r="Y42" s="195">
        <f>MAX(Detailed_Demanding_x_Doc_Attrib!AY90,Detailed_Demanding_x_Doc_Attrib!I90:L90)</f>
        <v>0</v>
      </c>
      <c r="Z42" s="195">
        <f>MAX(Detailed_Demanding_x_Doc_Attrib!BC90:BE90,Detailed_Demanding_x_Doc_Attrib!I90:L90,Detailed_Demanding_x_Doc_Attrib!T90, Detailed_Demanding_x_Doc_Attrib!W90, Detailed_Demanding_x_Doc_Attrib!BP90)</f>
        <v>0.75</v>
      </c>
      <c r="AA42" s="195">
        <f>MAX(Detailed_Demanding_x_Doc_Attrib!BJ90:BQ90,Detailed_Demanding_x_Doc_Attrib!I90:L90,Detailed_Demanding_x_Doc_Attrib!BV90,Detailed_Demanding_x_Doc_Attrib!BS90:BT90)</f>
        <v>0</v>
      </c>
      <c r="AB42" s="195">
        <f>MAX(Detailed_Demanding_x_Doc_Attrib!BO90:BV90,Detailed_Demanding_x_Doc_Attrib!I90:L90, Detailed_Demanding_x_Doc_Attrib!T90, Detailed_Demanding_x_Doc_Attrib!BS90:BT90)</f>
        <v>0</v>
      </c>
      <c r="AC42" s="195">
        <f>MAX(Detailed_Demanding_x_Doc_Attrib!BF90:BI90, Detailed_Demanding_x_Doc_Attrib!BP90:BQ90, Detailed_Demanding_x_Doc_Attrib!BW90:BX90, Detailed_Demanding_x_Doc_Attrib!BV90, Detailed_Demanding_x_Doc_Attrib!BS90:BT90, Detailed_Demanding_x_Doc_Attrib!S90, Detailed_Demanding_x_Doc_Attrib!T90, Detailed_Demanding_x_Doc_Attrib!I90:L90)</f>
        <v>0</v>
      </c>
      <c r="AD42" s="195">
        <f>MAX(Detailed_Demanding_x_Doc_Attrib!BF90:BX90,Detailed_Demanding_x_Doc_Attrib!I90:L90, Detailed_Demanding_x_Doc_Attrib!S90, Detailed_Demanding_x_Doc_Attrib!T90)</f>
        <v>0</v>
      </c>
      <c r="AE42" s="195">
        <f>Detailed_Demanding_x_Doc_Attrib!BY90</f>
        <v>0</v>
      </c>
      <c r="AF42" s="195">
        <f>MAX(Detailed_Demanding_x_Doc_Attrib!BZ90, Detailed_Demanding_x_Doc_Attrib!BR90)</f>
        <v>0</v>
      </c>
      <c r="AG42" s="195">
        <f>MAX(Detailed_Demanding_x_Doc_Attrib!CA90, Detailed_Demanding_x_Doc_Attrib!BS90)</f>
        <v>0</v>
      </c>
      <c r="AH42" s="195">
        <f>MAX(Detailed_Demanding_x_Doc_Attrib!CB90,Detailed_Demanding_x_Doc_Attrib!I90, Detailed_Demanding_x_Doc_Attrib!S90, Detailed_Demanding_x_Doc_Attrib!W90)</f>
        <v>0.75</v>
      </c>
      <c r="AI42" s="195">
        <f>MAX(Detailed_Demanding_x_Doc_Attrib!CC90)</f>
        <v>0.10100000000000001</v>
      </c>
      <c r="AJ42" s="195">
        <f>MAX(Detailed_Demanding_x_Doc_Attrib!CD90,Detailed_Demanding_x_Doc_Attrib!S90)</f>
        <v>0</v>
      </c>
      <c r="AK42" s="195">
        <f>MAX(Detailed_Demanding_x_Doc_Attrib!CE90, Detailed_Demanding_x_Doc_Attrib!I90:Q90, Detailed_Demanding_x_Doc_Attrib!S90, Detailed_Demanding_x_Doc_Attrib!T90, Detailed_Demanding_x_Doc_Attrib!W90)</f>
        <v>0.75</v>
      </c>
      <c r="AL42" s="195">
        <f>MAX(Detailed_Demanding_x_Doc_Attrib!CF90:CF90)</f>
        <v>0</v>
      </c>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row>
    <row r="43" spans="1:102">
      <c r="A43" s="82" t="s">
        <v>268</v>
      </c>
      <c r="B43" s="82" t="s">
        <v>642</v>
      </c>
      <c r="C43" s="82" t="s">
        <v>607</v>
      </c>
      <c r="D43" s="82" t="s">
        <v>618</v>
      </c>
      <c r="E43" s="165" t="s">
        <v>986</v>
      </c>
      <c r="F43" s="195">
        <f>MAX(Detailed_Demanding_x_Doc_Attrib!I91:L91)</f>
        <v>0</v>
      </c>
      <c r="G43" s="195">
        <f>MAX(Detailed_Demanding_x_Doc_Attrib!N91:O91)</f>
        <v>0</v>
      </c>
      <c r="H43" s="195">
        <f>Detailed_Demanding_x_Doc_Attrib!P91</f>
        <v>0</v>
      </c>
      <c r="I43" s="195">
        <f>MAX(Detailed_Demanding_x_Doc_Attrib!Q91, F43, G43, H43, K43, L43, M43, P43)</f>
        <v>0</v>
      </c>
      <c r="J43" s="195">
        <f t="shared" si="0"/>
        <v>0</v>
      </c>
      <c r="K43" s="195">
        <f>Detailed_Demanding_x_Doc_Attrib!R91</f>
        <v>0</v>
      </c>
      <c r="L43" s="195">
        <f>Detailed_Demanding_x_Doc_Attrib!S91</f>
        <v>0</v>
      </c>
      <c r="M43" s="195">
        <f>Detailed_Demanding_x_Doc_Attrib!T91</f>
        <v>0</v>
      </c>
      <c r="N43" s="195">
        <f>Detailed_Demanding_x_Doc_Attrib!U91</f>
        <v>0</v>
      </c>
      <c r="O43" s="195">
        <f>Detailed_Demanding_x_Doc_Attrib!V91</f>
        <v>0</v>
      </c>
      <c r="P43" s="195">
        <f>Detailed_Demanding_x_Doc_Attrib!W91</f>
        <v>0</v>
      </c>
      <c r="Q43" s="195">
        <f>Detailed_Demanding_x_Doc_Attrib!X91</f>
        <v>0</v>
      </c>
      <c r="R43" s="195">
        <f>MAX(Detailed_Demanding_x_Doc_Attrib!Z91:AB91,Detailed_Demanding_x_Doc_Attrib!I91:L91,M43,Q43)</f>
        <v>0</v>
      </c>
      <c r="S43" s="195">
        <f>MAX(Detailed_Demanding_x_Doc_Attrib!AC91,Detailed_Demanding_x_Doc_Attrib!I91:L91)</f>
        <v>0</v>
      </c>
      <c r="T43" s="195">
        <f>MAX(Detailed_Demanding_x_Doc_Attrib!AD91:AF91,P43,K43)</f>
        <v>0</v>
      </c>
      <c r="U43" s="195">
        <f>MAX(Detailed_Demanding_x_Doc_Attrib!AG91:AH91, Detailed_Demanding_x_Doc_Attrib!I91:L91, Detailed_Demanding_x_Doc_Attrib!R91)</f>
        <v>0</v>
      </c>
      <c r="V43" s="195">
        <f>MAX(Detailed_Demanding_x_Doc_Attrib!AJ91,Detailed_Demanding_x_Doc_Attrib!I91:L91)</f>
        <v>0</v>
      </c>
      <c r="W43" s="195">
        <f>MAX(Detailed_Demanding_x_Doc_Attrib!AM91:AW91,Detailed_Demanding_x_Doc_Attrib!I91:L91,K43)</f>
        <v>0</v>
      </c>
      <c r="X43" s="195">
        <f>MAX(Detailed_Demanding_x_Doc_Attrib!AX91,Detailed_Demanding_x_Doc_Attrib!I91:L91)</f>
        <v>0</v>
      </c>
      <c r="Y43" s="195">
        <f>MAX(Detailed_Demanding_x_Doc_Attrib!AY91,Detailed_Demanding_x_Doc_Attrib!I91:L91)</f>
        <v>0</v>
      </c>
      <c r="Z43" s="195">
        <f>MAX(Detailed_Demanding_x_Doc_Attrib!BC91:BE91,Detailed_Demanding_x_Doc_Attrib!I91:L91,Detailed_Demanding_x_Doc_Attrib!T91, Detailed_Demanding_x_Doc_Attrib!W91, Detailed_Demanding_x_Doc_Attrib!BP91)</f>
        <v>0.10100000000000001</v>
      </c>
      <c r="AA43" s="195">
        <f>MAX(Detailed_Demanding_x_Doc_Attrib!BJ91:BQ91,Detailed_Demanding_x_Doc_Attrib!I91:L91,Detailed_Demanding_x_Doc_Attrib!BV91,Detailed_Demanding_x_Doc_Attrib!BS91:BT91)</f>
        <v>0.60000000000000009</v>
      </c>
      <c r="AB43" s="195">
        <f>MAX(Detailed_Demanding_x_Doc_Attrib!BO91:BV91,Detailed_Demanding_x_Doc_Attrib!I91:L91, Detailed_Demanding_x_Doc_Attrib!T91, Detailed_Demanding_x_Doc_Attrib!BS91:BT91)</f>
        <v>0.60000000000000009</v>
      </c>
      <c r="AC43" s="195">
        <f>MAX(Detailed_Demanding_x_Doc_Attrib!BF91:BI91, Detailed_Demanding_x_Doc_Attrib!BP91:BQ91, Detailed_Demanding_x_Doc_Attrib!BW91:BX91, Detailed_Demanding_x_Doc_Attrib!BV91, Detailed_Demanding_x_Doc_Attrib!BS91:BT91, Detailed_Demanding_x_Doc_Attrib!S91, Detailed_Demanding_x_Doc_Attrib!T91, Detailed_Demanding_x_Doc_Attrib!I91:L91)</f>
        <v>0.60000000000000009</v>
      </c>
      <c r="AD43" s="195">
        <f>MAX(Detailed_Demanding_x_Doc_Attrib!BF91:BX91,Detailed_Demanding_x_Doc_Attrib!I91:L91, Detailed_Demanding_x_Doc_Attrib!S91, Detailed_Demanding_x_Doc_Attrib!T91)</f>
        <v>0.60000000000000009</v>
      </c>
      <c r="AE43" s="195">
        <f>Detailed_Demanding_x_Doc_Attrib!BY91</f>
        <v>0</v>
      </c>
      <c r="AF43" s="195">
        <f>MAX(Detailed_Demanding_x_Doc_Attrib!BZ91, Detailed_Demanding_x_Doc_Attrib!BR91)</f>
        <v>0</v>
      </c>
      <c r="AG43" s="195">
        <f>MAX(Detailed_Demanding_x_Doc_Attrib!CA91, Detailed_Demanding_x_Doc_Attrib!BS91)</f>
        <v>0.60000000000000009</v>
      </c>
      <c r="AH43" s="195">
        <f>MAX(Detailed_Demanding_x_Doc_Attrib!CB91,Detailed_Demanding_x_Doc_Attrib!I91, Detailed_Demanding_x_Doc_Attrib!S91, Detailed_Demanding_x_Doc_Attrib!W91)</f>
        <v>0</v>
      </c>
      <c r="AI43" s="195">
        <f>MAX(Detailed_Demanding_x_Doc_Attrib!CC91)</f>
        <v>0</v>
      </c>
      <c r="AJ43" s="195">
        <f>MAX(Detailed_Demanding_x_Doc_Attrib!CD91,Detailed_Demanding_x_Doc_Attrib!S91)</f>
        <v>0</v>
      </c>
      <c r="AK43" s="195">
        <f>MAX(Detailed_Demanding_x_Doc_Attrib!CE91, Detailed_Demanding_x_Doc_Attrib!I91:Q91, Detailed_Demanding_x_Doc_Attrib!S91, Detailed_Demanding_x_Doc_Attrib!T91, Detailed_Demanding_x_Doc_Attrib!W91)</f>
        <v>0</v>
      </c>
      <c r="AL43" s="195">
        <f>MAX(Detailed_Demanding_x_Doc_Attrib!CF91:CF91)</f>
        <v>0</v>
      </c>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row>
    <row r="44" spans="1:102">
      <c r="A44" s="82" t="s">
        <v>268</v>
      </c>
      <c r="B44" s="82" t="s">
        <v>565</v>
      </c>
      <c r="C44" s="82" t="s">
        <v>273</v>
      </c>
      <c r="D44" s="82" t="s">
        <v>618</v>
      </c>
      <c r="E44" s="165" t="s">
        <v>601</v>
      </c>
      <c r="F44" s="195">
        <f>MAX(Detailed_Demanding_x_Doc_Attrib!I92:L92)</f>
        <v>0</v>
      </c>
      <c r="G44" s="195">
        <f>MAX(Detailed_Demanding_x_Doc_Attrib!N92:O92)</f>
        <v>0</v>
      </c>
      <c r="H44" s="195">
        <f>Detailed_Demanding_x_Doc_Attrib!P92</f>
        <v>0</v>
      </c>
      <c r="I44" s="195">
        <f>MAX(Detailed_Demanding_x_Doc_Attrib!Q92, F44, G44, H44, K44, L44, M44, P44)</f>
        <v>0.08</v>
      </c>
      <c r="J44" s="195">
        <f t="shared" si="0"/>
        <v>0.08</v>
      </c>
      <c r="K44" s="195">
        <f>Detailed_Demanding_x_Doc_Attrib!R92</f>
        <v>0</v>
      </c>
      <c r="L44" s="195">
        <f>Detailed_Demanding_x_Doc_Attrib!S92</f>
        <v>0</v>
      </c>
      <c r="M44" s="195">
        <f>Detailed_Demanding_x_Doc_Attrib!T92</f>
        <v>0</v>
      </c>
      <c r="N44" s="195">
        <f>Detailed_Demanding_x_Doc_Attrib!U92</f>
        <v>0</v>
      </c>
      <c r="O44" s="195">
        <f>Detailed_Demanding_x_Doc_Attrib!V92</f>
        <v>0</v>
      </c>
      <c r="P44" s="195">
        <f>Detailed_Demanding_x_Doc_Attrib!W92</f>
        <v>0</v>
      </c>
      <c r="Q44" s="195">
        <f>Detailed_Demanding_x_Doc_Attrib!X92</f>
        <v>0</v>
      </c>
      <c r="R44" s="195">
        <f>MAX(Detailed_Demanding_x_Doc_Attrib!Z92:AB92,Detailed_Demanding_x_Doc_Attrib!I92:L92,M44,Q44)</f>
        <v>0</v>
      </c>
      <c r="S44" s="195">
        <f>MAX(Detailed_Demanding_x_Doc_Attrib!AC92,Detailed_Demanding_x_Doc_Attrib!I92:L92)</f>
        <v>0</v>
      </c>
      <c r="T44" s="195">
        <f>MAX(Detailed_Demanding_x_Doc_Attrib!AD92:AF92,P44,K44)</f>
        <v>0</v>
      </c>
      <c r="U44" s="195">
        <f>MAX(Detailed_Demanding_x_Doc_Attrib!AG92:AH92, Detailed_Demanding_x_Doc_Attrib!I92:L92, Detailed_Demanding_x_Doc_Attrib!R92)</f>
        <v>0</v>
      </c>
      <c r="V44" s="195">
        <f>MAX(Detailed_Demanding_x_Doc_Attrib!AJ92,Detailed_Demanding_x_Doc_Attrib!I92:L92)</f>
        <v>0</v>
      </c>
      <c r="W44" s="195">
        <f>MAX(Detailed_Demanding_x_Doc_Attrib!AM92:AW92,Detailed_Demanding_x_Doc_Attrib!I92:L92,K44)</f>
        <v>0</v>
      </c>
      <c r="X44" s="195">
        <f>MAX(Detailed_Demanding_x_Doc_Attrib!AX92,Detailed_Demanding_x_Doc_Attrib!I92:L92)</f>
        <v>0</v>
      </c>
      <c r="Y44" s="195">
        <f>MAX(Detailed_Demanding_x_Doc_Attrib!AY92,Detailed_Demanding_x_Doc_Attrib!I92:L92)</f>
        <v>0</v>
      </c>
      <c r="Z44" s="195">
        <f>MAX(Detailed_Demanding_x_Doc_Attrib!BC92:BE92,Detailed_Demanding_x_Doc_Attrib!I92:L92,Detailed_Demanding_x_Doc_Attrib!T92, Detailed_Demanding_x_Doc_Attrib!W92, Detailed_Demanding_x_Doc_Attrib!BP92)</f>
        <v>0</v>
      </c>
      <c r="AA44" s="195">
        <f>MAX(Detailed_Demanding_x_Doc_Attrib!BJ92:BQ92,Detailed_Demanding_x_Doc_Attrib!I92:L92,Detailed_Demanding_x_Doc_Attrib!BV92,Detailed_Demanding_x_Doc_Attrib!BS92:BT92)</f>
        <v>0</v>
      </c>
      <c r="AB44" s="195">
        <f>MAX(Detailed_Demanding_x_Doc_Attrib!BO92:BV92,Detailed_Demanding_x_Doc_Attrib!I92:L92, Detailed_Demanding_x_Doc_Attrib!T92, Detailed_Demanding_x_Doc_Attrib!BS92:BT92)</f>
        <v>0</v>
      </c>
      <c r="AC44" s="195">
        <f>MAX(Detailed_Demanding_x_Doc_Attrib!BF92:BI92, Detailed_Demanding_x_Doc_Attrib!BP92:BQ92, Detailed_Demanding_x_Doc_Attrib!BW92:BX92, Detailed_Demanding_x_Doc_Attrib!BV92, Detailed_Demanding_x_Doc_Attrib!BS92:BT92, Detailed_Demanding_x_Doc_Attrib!S92, Detailed_Demanding_x_Doc_Attrib!T92, Detailed_Demanding_x_Doc_Attrib!I92:L92)</f>
        <v>0.16</v>
      </c>
      <c r="AD44" s="195">
        <f>MAX(Detailed_Demanding_x_Doc_Attrib!BF92:BX92,Detailed_Demanding_x_Doc_Attrib!I92:L92, Detailed_Demanding_x_Doc_Attrib!S92, Detailed_Demanding_x_Doc_Attrib!T92)</f>
        <v>0.16</v>
      </c>
      <c r="AE44" s="195">
        <f>Detailed_Demanding_x_Doc_Attrib!BY92</f>
        <v>0</v>
      </c>
      <c r="AF44" s="195">
        <f>MAX(Detailed_Demanding_x_Doc_Attrib!BZ92, Detailed_Demanding_x_Doc_Attrib!BR92)</f>
        <v>0</v>
      </c>
      <c r="AG44" s="195">
        <f>MAX(Detailed_Demanding_x_Doc_Attrib!CA92, Detailed_Demanding_x_Doc_Attrib!BS92)</f>
        <v>0</v>
      </c>
      <c r="AH44" s="195">
        <f>MAX(Detailed_Demanding_x_Doc_Attrib!CB92,Detailed_Demanding_x_Doc_Attrib!I92, Detailed_Demanding_x_Doc_Attrib!S92, Detailed_Demanding_x_Doc_Attrib!W92)</f>
        <v>0</v>
      </c>
      <c r="AI44" s="195">
        <f>MAX(Detailed_Demanding_x_Doc_Attrib!CC92)</f>
        <v>0</v>
      </c>
      <c r="AJ44" s="195">
        <f>MAX(Detailed_Demanding_x_Doc_Attrib!CD92,Detailed_Demanding_x_Doc_Attrib!S92)</f>
        <v>0</v>
      </c>
      <c r="AK44" s="195">
        <f>MAX(Detailed_Demanding_x_Doc_Attrib!CE92, Detailed_Demanding_x_Doc_Attrib!I92:Q92, Detailed_Demanding_x_Doc_Attrib!S92, Detailed_Demanding_x_Doc_Attrib!T92, Detailed_Demanding_x_Doc_Attrib!W92)</f>
        <v>0.08</v>
      </c>
      <c r="AL44" s="195">
        <f>MAX(Detailed_Demanding_x_Doc_Attrib!CF92:CF92)</f>
        <v>0</v>
      </c>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row>
    <row r="45" spans="1:102">
      <c r="A45" s="82" t="s">
        <v>268</v>
      </c>
      <c r="B45" s="82" t="s">
        <v>571</v>
      </c>
      <c r="C45" s="82" t="s">
        <v>1083</v>
      </c>
      <c r="D45" s="82" t="s">
        <v>618</v>
      </c>
      <c r="E45" s="165" t="s">
        <v>1337</v>
      </c>
      <c r="F45" s="195">
        <f>MAX(Detailed_Demanding_x_Doc_Attrib!I93:L93)</f>
        <v>0</v>
      </c>
      <c r="G45" s="195">
        <f>MAX(Detailed_Demanding_x_Doc_Attrib!N93:O93)</f>
        <v>0</v>
      </c>
      <c r="H45" s="195">
        <f>Detailed_Demanding_x_Doc_Attrib!P93</f>
        <v>0</v>
      </c>
      <c r="I45" s="195">
        <f>MAX(Detailed_Demanding_x_Doc_Attrib!Q93, F45, G45, H45, K45, L45, M45, P45)</f>
        <v>0</v>
      </c>
      <c r="J45" s="195">
        <f t="shared" si="0"/>
        <v>0</v>
      </c>
      <c r="K45" s="195">
        <f>Detailed_Demanding_x_Doc_Attrib!R93</f>
        <v>0</v>
      </c>
      <c r="L45" s="195">
        <f>Detailed_Demanding_x_Doc_Attrib!S93</f>
        <v>0</v>
      </c>
      <c r="M45" s="195">
        <f>Detailed_Demanding_x_Doc_Attrib!T93</f>
        <v>0</v>
      </c>
      <c r="N45" s="195">
        <f>Detailed_Demanding_x_Doc_Attrib!U93</f>
        <v>0</v>
      </c>
      <c r="O45" s="195">
        <f>Detailed_Demanding_x_Doc_Attrib!V93</f>
        <v>0</v>
      </c>
      <c r="P45" s="195">
        <f>Detailed_Demanding_x_Doc_Attrib!W93</f>
        <v>0</v>
      </c>
      <c r="Q45" s="195">
        <f>Detailed_Demanding_x_Doc_Attrib!X93</f>
        <v>0</v>
      </c>
      <c r="R45" s="195">
        <f>MAX(Detailed_Demanding_x_Doc_Attrib!Z93:AB93,Detailed_Demanding_x_Doc_Attrib!I93:L93,M45,Q45)</f>
        <v>0</v>
      </c>
      <c r="S45" s="195">
        <f>MAX(Detailed_Demanding_x_Doc_Attrib!AC93,Detailed_Demanding_x_Doc_Attrib!I93:L93)</f>
        <v>0</v>
      </c>
      <c r="T45" s="195">
        <f>MAX(Detailed_Demanding_x_Doc_Attrib!AD93:AF93,P45,K45)</f>
        <v>0</v>
      </c>
      <c r="U45" s="195">
        <f>MAX(Detailed_Demanding_x_Doc_Attrib!AG93:AH93, Detailed_Demanding_x_Doc_Attrib!I93:L93, Detailed_Demanding_x_Doc_Attrib!R93)</f>
        <v>0</v>
      </c>
      <c r="V45" s="195">
        <f>MAX(Detailed_Demanding_x_Doc_Attrib!AJ93,Detailed_Demanding_x_Doc_Attrib!I93:L93)</f>
        <v>0</v>
      </c>
      <c r="W45" s="195">
        <f>MAX(Detailed_Demanding_x_Doc_Attrib!AM93:AW93,Detailed_Demanding_x_Doc_Attrib!I93:L93,K45)</f>
        <v>0</v>
      </c>
      <c r="X45" s="195">
        <f>MAX(Detailed_Demanding_x_Doc_Attrib!AX93,Detailed_Demanding_x_Doc_Attrib!I93:L93)</f>
        <v>0</v>
      </c>
      <c r="Y45" s="195">
        <f>MAX(Detailed_Demanding_x_Doc_Attrib!AY93,Detailed_Demanding_x_Doc_Attrib!I93:L93)</f>
        <v>0</v>
      </c>
      <c r="Z45" s="195">
        <f>MAX(Detailed_Demanding_x_Doc_Attrib!BC93:BE93,Detailed_Demanding_x_Doc_Attrib!I93:L93,Detailed_Demanding_x_Doc_Attrib!T93, Detailed_Demanding_x_Doc_Attrib!W93, Detailed_Demanding_x_Doc_Attrib!BP93)</f>
        <v>0</v>
      </c>
      <c r="AA45" s="195">
        <f>MAX(Detailed_Demanding_x_Doc_Attrib!BJ93:BQ93,Detailed_Demanding_x_Doc_Attrib!I93:L93,Detailed_Demanding_x_Doc_Attrib!BV93,Detailed_Demanding_x_Doc_Attrib!BS93:BT93)</f>
        <v>0.32</v>
      </c>
      <c r="AB45" s="195">
        <f>MAX(Detailed_Demanding_x_Doc_Attrib!BO93:BV93,Detailed_Demanding_x_Doc_Attrib!I93:L93, Detailed_Demanding_x_Doc_Attrib!T93, Detailed_Demanding_x_Doc_Attrib!BS93:BT93)</f>
        <v>0.32</v>
      </c>
      <c r="AC45" s="195">
        <f>MAX(Detailed_Demanding_x_Doc_Attrib!BF93:BI93, Detailed_Demanding_x_Doc_Attrib!BP93:BQ93, Detailed_Demanding_x_Doc_Attrib!BW93:BX93, Detailed_Demanding_x_Doc_Attrib!BV93, Detailed_Demanding_x_Doc_Attrib!BS93:BT93, Detailed_Demanding_x_Doc_Attrib!S93, Detailed_Demanding_x_Doc_Attrib!T93, Detailed_Demanding_x_Doc_Attrib!I93:L93)</f>
        <v>0.32</v>
      </c>
      <c r="AD45" s="195">
        <f>MAX(Detailed_Demanding_x_Doc_Attrib!BF93:BX93,Detailed_Demanding_x_Doc_Attrib!I93:L93, Detailed_Demanding_x_Doc_Attrib!S93, Detailed_Demanding_x_Doc_Attrib!T93)</f>
        <v>0.32</v>
      </c>
      <c r="AE45" s="195">
        <f>Detailed_Demanding_x_Doc_Attrib!BY93</f>
        <v>0</v>
      </c>
      <c r="AF45" s="195">
        <f>MAX(Detailed_Demanding_x_Doc_Attrib!BZ93, Detailed_Demanding_x_Doc_Attrib!BR93)</f>
        <v>0</v>
      </c>
      <c r="AG45" s="195">
        <f>MAX(Detailed_Demanding_x_Doc_Attrib!CA93, Detailed_Demanding_x_Doc_Attrib!BS93)</f>
        <v>0</v>
      </c>
      <c r="AH45" s="195">
        <f>MAX(Detailed_Demanding_x_Doc_Attrib!CB93,Detailed_Demanding_x_Doc_Attrib!I93, Detailed_Demanding_x_Doc_Attrib!S93, Detailed_Demanding_x_Doc_Attrib!W93)</f>
        <v>0</v>
      </c>
      <c r="AI45" s="195">
        <f>MAX(Detailed_Demanding_x_Doc_Attrib!CC93)</f>
        <v>0</v>
      </c>
      <c r="AJ45" s="195">
        <f>MAX(Detailed_Demanding_x_Doc_Attrib!CD93,Detailed_Demanding_x_Doc_Attrib!S93)</f>
        <v>0</v>
      </c>
      <c r="AK45" s="195">
        <f>MAX(Detailed_Demanding_x_Doc_Attrib!CE93, Detailed_Demanding_x_Doc_Attrib!I93:Q93, Detailed_Demanding_x_Doc_Attrib!S93, Detailed_Demanding_x_Doc_Attrib!T93, Detailed_Demanding_x_Doc_Attrib!W93)</f>
        <v>0</v>
      </c>
      <c r="AL45" s="195">
        <f>MAX(Detailed_Demanding_x_Doc_Attrib!CF93:CF93)</f>
        <v>0</v>
      </c>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row>
    <row r="46" spans="1:102">
      <c r="A46" s="82" t="s">
        <v>268</v>
      </c>
      <c r="B46" s="82" t="s">
        <v>567</v>
      </c>
      <c r="C46" s="82" t="s">
        <v>607</v>
      </c>
      <c r="D46" s="82" t="s">
        <v>618</v>
      </c>
      <c r="E46" s="165" t="s">
        <v>1055</v>
      </c>
      <c r="F46" s="195">
        <f>MAX(Detailed_Demanding_x_Doc_Attrib!I94:L94)</f>
        <v>0</v>
      </c>
      <c r="G46" s="195">
        <f>MAX(Detailed_Demanding_x_Doc_Attrib!N94:O94)</f>
        <v>0</v>
      </c>
      <c r="H46" s="195">
        <f>Detailed_Demanding_x_Doc_Attrib!P94</f>
        <v>0</v>
      </c>
      <c r="I46" s="195">
        <f>MAX(Detailed_Demanding_x_Doc_Attrib!Q94, F46, G46, H46, K46, L46, M46, P46)</f>
        <v>0</v>
      </c>
      <c r="J46" s="195">
        <f t="shared" si="0"/>
        <v>0</v>
      </c>
      <c r="K46" s="195">
        <f>Detailed_Demanding_x_Doc_Attrib!R94</f>
        <v>0</v>
      </c>
      <c r="L46" s="195">
        <f>Detailed_Demanding_x_Doc_Attrib!S94</f>
        <v>0</v>
      </c>
      <c r="M46" s="195">
        <f>Detailed_Demanding_x_Doc_Attrib!T94</f>
        <v>0</v>
      </c>
      <c r="N46" s="195">
        <f>Detailed_Demanding_x_Doc_Attrib!U94</f>
        <v>0</v>
      </c>
      <c r="O46" s="195">
        <f>Detailed_Demanding_x_Doc_Attrib!V94</f>
        <v>0</v>
      </c>
      <c r="P46" s="195">
        <f>Detailed_Demanding_x_Doc_Attrib!W94</f>
        <v>0</v>
      </c>
      <c r="Q46" s="195">
        <f>Detailed_Demanding_x_Doc_Attrib!X94</f>
        <v>0</v>
      </c>
      <c r="R46" s="195">
        <f>MAX(Detailed_Demanding_x_Doc_Attrib!Z94:AB94,Detailed_Demanding_x_Doc_Attrib!I94:L94,M46,Q46)</f>
        <v>0</v>
      </c>
      <c r="S46" s="195">
        <f>MAX(Detailed_Demanding_x_Doc_Attrib!AC94,Detailed_Demanding_x_Doc_Attrib!I94:L94)</f>
        <v>0</v>
      </c>
      <c r="T46" s="195">
        <f>MAX(Detailed_Demanding_x_Doc_Attrib!AD94:AF94,P46,K46)</f>
        <v>0</v>
      </c>
      <c r="U46" s="195">
        <f>MAX(Detailed_Demanding_x_Doc_Attrib!AG94:AH94, Detailed_Demanding_x_Doc_Attrib!I94:L94, Detailed_Demanding_x_Doc_Attrib!R94)</f>
        <v>0</v>
      </c>
      <c r="V46" s="195">
        <f>MAX(Detailed_Demanding_x_Doc_Attrib!AJ94,Detailed_Demanding_x_Doc_Attrib!I94:L94)</f>
        <v>0</v>
      </c>
      <c r="W46" s="195">
        <f>MAX(Detailed_Demanding_x_Doc_Attrib!AM94:AW94,Detailed_Demanding_x_Doc_Attrib!I94:L94,K46)</f>
        <v>0</v>
      </c>
      <c r="X46" s="195">
        <f>MAX(Detailed_Demanding_x_Doc_Attrib!AX94,Detailed_Demanding_x_Doc_Attrib!I94:L94)</f>
        <v>0</v>
      </c>
      <c r="Y46" s="195">
        <f>MAX(Detailed_Demanding_x_Doc_Attrib!AY94,Detailed_Demanding_x_Doc_Attrib!I94:L94)</f>
        <v>0</v>
      </c>
      <c r="Z46" s="195">
        <f>MAX(Detailed_Demanding_x_Doc_Attrib!BC94:BE94,Detailed_Demanding_x_Doc_Attrib!I94:L94,Detailed_Demanding_x_Doc_Attrib!T94, Detailed_Demanding_x_Doc_Attrib!W94, Detailed_Demanding_x_Doc_Attrib!BP94)</f>
        <v>0</v>
      </c>
      <c r="AA46" s="195">
        <f>MAX(Detailed_Demanding_x_Doc_Attrib!BJ94:BQ94,Detailed_Demanding_x_Doc_Attrib!I94:L94,Detailed_Demanding_x_Doc_Attrib!BV94,Detailed_Demanding_x_Doc_Attrib!BS94:BT94)</f>
        <v>6.0600000000000001E-2</v>
      </c>
      <c r="AB46" s="195">
        <f>MAX(Detailed_Demanding_x_Doc_Attrib!BO94:BV94,Detailed_Demanding_x_Doc_Attrib!I94:L94, Detailed_Demanding_x_Doc_Attrib!T94, Detailed_Demanding_x_Doc_Attrib!BS94:BT94)</f>
        <v>6.0600000000000001E-2</v>
      </c>
      <c r="AC46" s="195">
        <f>MAX(Detailed_Demanding_x_Doc_Attrib!BF94:BI94, Detailed_Demanding_x_Doc_Attrib!BP94:BQ94, Detailed_Demanding_x_Doc_Attrib!BW94:BX94, Detailed_Demanding_x_Doc_Attrib!BV94, Detailed_Demanding_x_Doc_Attrib!BS94:BT94, Detailed_Demanding_x_Doc_Attrib!S94, Detailed_Demanding_x_Doc_Attrib!T94, Detailed_Demanding_x_Doc_Attrib!I94:L94)</f>
        <v>6.0600000000000001E-2</v>
      </c>
      <c r="AD46" s="195">
        <f>MAX(Detailed_Demanding_x_Doc_Attrib!BF94:BX94,Detailed_Demanding_x_Doc_Attrib!I94:L94, Detailed_Demanding_x_Doc_Attrib!S94, Detailed_Demanding_x_Doc_Attrib!T94)</f>
        <v>6.0600000000000001E-2</v>
      </c>
      <c r="AE46" s="195">
        <f>Detailed_Demanding_x_Doc_Attrib!BY94</f>
        <v>0</v>
      </c>
      <c r="AF46" s="195">
        <f>MAX(Detailed_Demanding_x_Doc_Attrib!BZ94, Detailed_Demanding_x_Doc_Attrib!BR94)</f>
        <v>0</v>
      </c>
      <c r="AG46" s="195">
        <f>MAX(Detailed_Demanding_x_Doc_Attrib!CA94, Detailed_Demanding_x_Doc_Attrib!BS94)</f>
        <v>6.0600000000000001E-2</v>
      </c>
      <c r="AH46" s="195">
        <f>MAX(Detailed_Demanding_x_Doc_Attrib!CB94,Detailed_Demanding_x_Doc_Attrib!I94, Detailed_Demanding_x_Doc_Attrib!S94, Detailed_Demanding_x_Doc_Attrib!W94)</f>
        <v>0</v>
      </c>
      <c r="AI46" s="195">
        <f>MAX(Detailed_Demanding_x_Doc_Attrib!CC94)</f>
        <v>0</v>
      </c>
      <c r="AJ46" s="195">
        <f>MAX(Detailed_Demanding_x_Doc_Attrib!CD94,Detailed_Demanding_x_Doc_Attrib!S94)</f>
        <v>0</v>
      </c>
      <c r="AK46" s="195">
        <f>MAX(Detailed_Demanding_x_Doc_Attrib!CE94, Detailed_Demanding_x_Doc_Attrib!I94:Q94, Detailed_Demanding_x_Doc_Attrib!S94, Detailed_Demanding_x_Doc_Attrib!T94, Detailed_Demanding_x_Doc_Attrib!W94)</f>
        <v>0</v>
      </c>
      <c r="AL46" s="195">
        <f>MAX(Detailed_Demanding_x_Doc_Attrib!CF94:CF94)</f>
        <v>0</v>
      </c>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row>
    <row r="47" spans="1:102">
      <c r="A47" s="82" t="s">
        <v>268</v>
      </c>
      <c r="B47" s="82" t="s">
        <v>567</v>
      </c>
      <c r="C47" s="82" t="s">
        <v>363</v>
      </c>
      <c r="D47" s="82" t="s">
        <v>356</v>
      </c>
      <c r="E47" s="165" t="s">
        <v>374</v>
      </c>
      <c r="F47" s="195">
        <f>MAX(Detailed_Demanding_x_Doc_Attrib!I95:L95)</f>
        <v>0</v>
      </c>
      <c r="G47" s="195">
        <f>MAX(Detailed_Demanding_x_Doc_Attrib!N95:O95)</f>
        <v>0</v>
      </c>
      <c r="H47" s="195">
        <f>Detailed_Demanding_x_Doc_Attrib!P95</f>
        <v>0</v>
      </c>
      <c r="I47" s="195">
        <f>MAX(Detailed_Demanding_x_Doc_Attrib!Q95, F47, G47, H47, K47, L47, M47, P47)</f>
        <v>0.75</v>
      </c>
      <c r="J47" s="195">
        <f t="shared" si="0"/>
        <v>0.75</v>
      </c>
      <c r="K47" s="195">
        <f>Detailed_Demanding_x_Doc_Attrib!R95</f>
        <v>0</v>
      </c>
      <c r="L47" s="195">
        <f>Detailed_Demanding_x_Doc_Attrib!S95</f>
        <v>0</v>
      </c>
      <c r="M47" s="195">
        <f>Detailed_Demanding_x_Doc_Attrib!T95</f>
        <v>0.60000000000000009</v>
      </c>
      <c r="N47" s="195">
        <f>Detailed_Demanding_x_Doc_Attrib!U95</f>
        <v>0</v>
      </c>
      <c r="O47" s="195">
        <f>Detailed_Demanding_x_Doc_Attrib!V95</f>
        <v>0</v>
      </c>
      <c r="P47" s="195">
        <f>Detailed_Demanding_x_Doc_Attrib!W95</f>
        <v>0.75</v>
      </c>
      <c r="Q47" s="195">
        <f>Detailed_Demanding_x_Doc_Attrib!X95</f>
        <v>0</v>
      </c>
      <c r="R47" s="195">
        <f>MAX(Detailed_Demanding_x_Doc_Attrib!Z95:AB95,Detailed_Demanding_x_Doc_Attrib!I95:L95,M47,Q47)</f>
        <v>0.60000000000000009</v>
      </c>
      <c r="S47" s="195">
        <f>MAX(Detailed_Demanding_x_Doc_Attrib!AC95,Detailed_Demanding_x_Doc_Attrib!I95:L95)</f>
        <v>0</v>
      </c>
      <c r="T47" s="195">
        <f>MAX(Detailed_Demanding_x_Doc_Attrib!AD95:AF95,P47,K47)</f>
        <v>0.75</v>
      </c>
      <c r="U47" s="195">
        <f>MAX(Detailed_Demanding_x_Doc_Attrib!AG95:AH95, Detailed_Demanding_x_Doc_Attrib!I95:L95, Detailed_Demanding_x_Doc_Attrib!R95)</f>
        <v>0.75</v>
      </c>
      <c r="V47" s="195">
        <f>MAX(Detailed_Demanding_x_Doc_Attrib!AJ95,Detailed_Demanding_x_Doc_Attrib!I95:L95)</f>
        <v>0</v>
      </c>
      <c r="W47" s="195">
        <f>MAX(Detailed_Demanding_x_Doc_Attrib!AM95:AW95,Detailed_Demanding_x_Doc_Attrib!I95:L95,K47)</f>
        <v>0.4</v>
      </c>
      <c r="X47" s="195">
        <f>MAX(Detailed_Demanding_x_Doc_Attrib!AX95,Detailed_Demanding_x_Doc_Attrib!I95:L95)</f>
        <v>0</v>
      </c>
      <c r="Y47" s="195">
        <f>MAX(Detailed_Demanding_x_Doc_Attrib!AY95,Detailed_Demanding_x_Doc_Attrib!I95:L95)</f>
        <v>0</v>
      </c>
      <c r="Z47" s="195">
        <f>MAX(Detailed_Demanding_x_Doc_Attrib!BC95:BE95,Detailed_Demanding_x_Doc_Attrib!I95:L95,Detailed_Demanding_x_Doc_Attrib!T95, Detailed_Demanding_x_Doc_Attrib!W95, Detailed_Demanding_x_Doc_Attrib!BP95)</f>
        <v>0.75</v>
      </c>
      <c r="AA47" s="195">
        <f>MAX(Detailed_Demanding_x_Doc_Attrib!BJ95:BQ95,Detailed_Demanding_x_Doc_Attrib!I95:L95,Detailed_Demanding_x_Doc_Attrib!BV95,Detailed_Demanding_x_Doc_Attrib!BS95:BT95)</f>
        <v>0.90000000000000013</v>
      </c>
      <c r="AB47" s="195">
        <f>MAX(Detailed_Demanding_x_Doc_Attrib!BO95:BV95,Detailed_Demanding_x_Doc_Attrib!I95:L95, Detailed_Demanding_x_Doc_Attrib!T95, Detailed_Demanding_x_Doc_Attrib!BS95:BT95)</f>
        <v>0.90000000000000013</v>
      </c>
      <c r="AC47" s="195">
        <f>MAX(Detailed_Demanding_x_Doc_Attrib!BF95:BI95, Detailed_Demanding_x_Doc_Attrib!BP95:BQ95, Detailed_Demanding_x_Doc_Attrib!BW95:BX95, Detailed_Demanding_x_Doc_Attrib!BV95, Detailed_Demanding_x_Doc_Attrib!BS95:BT95, Detailed_Demanding_x_Doc_Attrib!S95, Detailed_Demanding_x_Doc_Attrib!T95, Detailed_Demanding_x_Doc_Attrib!I95:L95)</f>
        <v>0.90000000000000013</v>
      </c>
      <c r="AD47" s="195">
        <f>MAX(Detailed_Demanding_x_Doc_Attrib!BF95:BX95,Detailed_Demanding_x_Doc_Attrib!I95:L95, Detailed_Demanding_x_Doc_Attrib!S95, Detailed_Demanding_x_Doc_Attrib!T95)</f>
        <v>0.90000000000000013</v>
      </c>
      <c r="AE47" s="195">
        <f>Detailed_Demanding_x_Doc_Attrib!BY95</f>
        <v>0</v>
      </c>
      <c r="AF47" s="195">
        <f>MAX(Detailed_Demanding_x_Doc_Attrib!BZ95, Detailed_Demanding_x_Doc_Attrib!BR95)</f>
        <v>0</v>
      </c>
      <c r="AG47" s="195">
        <f>MAX(Detailed_Demanding_x_Doc_Attrib!CA95, Detailed_Demanding_x_Doc_Attrib!BS95)</f>
        <v>0</v>
      </c>
      <c r="AH47" s="195">
        <f>MAX(Detailed_Demanding_x_Doc_Attrib!CB95,Detailed_Demanding_x_Doc_Attrib!I95, Detailed_Demanding_x_Doc_Attrib!S95, Detailed_Demanding_x_Doc_Attrib!W95)</f>
        <v>0.75</v>
      </c>
      <c r="AI47" s="195">
        <f>MAX(Detailed_Demanding_x_Doc_Attrib!CC95)</f>
        <v>0.10100000000000001</v>
      </c>
      <c r="AJ47" s="195">
        <f>MAX(Detailed_Demanding_x_Doc_Attrib!CD95,Detailed_Demanding_x_Doc_Attrib!S95)</f>
        <v>0</v>
      </c>
      <c r="AK47" s="195">
        <f>MAX(Detailed_Demanding_x_Doc_Attrib!CE95, Detailed_Demanding_x_Doc_Attrib!I95:Q95, Detailed_Demanding_x_Doc_Attrib!S95, Detailed_Demanding_x_Doc_Attrib!T95, Detailed_Demanding_x_Doc_Attrib!W95)</f>
        <v>1.35</v>
      </c>
      <c r="AL47" s="195">
        <f>MAX(Detailed_Demanding_x_Doc_Attrib!CF95:CF95)</f>
        <v>0</v>
      </c>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row>
    <row r="48" spans="1:102">
      <c r="A48" s="82" t="s">
        <v>268</v>
      </c>
      <c r="B48" s="82" t="s">
        <v>570</v>
      </c>
      <c r="C48" s="82" t="s">
        <v>368</v>
      </c>
      <c r="D48" s="82" t="s">
        <v>360</v>
      </c>
      <c r="E48" s="165" t="s">
        <v>1162</v>
      </c>
      <c r="F48" s="195">
        <f>MAX(Detailed_Demanding_x_Doc_Attrib!I96:L96)</f>
        <v>0</v>
      </c>
      <c r="G48" s="195">
        <f>MAX(Detailed_Demanding_x_Doc_Attrib!N96:O96)</f>
        <v>0</v>
      </c>
      <c r="H48" s="195">
        <f>Detailed_Demanding_x_Doc_Attrib!P96</f>
        <v>0.10100000000000001</v>
      </c>
      <c r="I48" s="195">
        <f>MAX(Detailed_Demanding_x_Doc_Attrib!Q96, F48, G48, H48, K48, L48, M48, P48)</f>
        <v>0.60000000000000009</v>
      </c>
      <c r="J48" s="195">
        <f t="shared" si="0"/>
        <v>0.60000000000000009</v>
      </c>
      <c r="K48" s="195">
        <f>Detailed_Demanding_x_Doc_Attrib!R96</f>
        <v>0</v>
      </c>
      <c r="L48" s="195">
        <f>Detailed_Demanding_x_Doc_Attrib!S96</f>
        <v>0</v>
      </c>
      <c r="M48" s="195">
        <f>Detailed_Demanding_x_Doc_Attrib!T96</f>
        <v>0.60000000000000009</v>
      </c>
      <c r="N48" s="195">
        <f>Detailed_Demanding_x_Doc_Attrib!U96</f>
        <v>0</v>
      </c>
      <c r="O48" s="195">
        <f>Detailed_Demanding_x_Doc_Attrib!V96</f>
        <v>0</v>
      </c>
      <c r="P48" s="195">
        <f>Detailed_Demanding_x_Doc_Attrib!W96</f>
        <v>0.60000000000000009</v>
      </c>
      <c r="Q48" s="195">
        <f>Detailed_Demanding_x_Doc_Attrib!X96</f>
        <v>0</v>
      </c>
      <c r="R48" s="195">
        <f>MAX(Detailed_Demanding_x_Doc_Attrib!Z96:AB96,Detailed_Demanding_x_Doc_Attrib!I96:L96,M48,Q48)</f>
        <v>0.60000000000000009</v>
      </c>
      <c r="S48" s="195">
        <f>MAX(Detailed_Demanding_x_Doc_Attrib!AC96,Detailed_Demanding_x_Doc_Attrib!I96:L96)</f>
        <v>0</v>
      </c>
      <c r="T48" s="195">
        <f>MAX(Detailed_Demanding_x_Doc_Attrib!AD96:AF96,P48,K48)</f>
        <v>0.60000000000000009</v>
      </c>
      <c r="U48" s="195">
        <f>MAX(Detailed_Demanding_x_Doc_Attrib!AG96:AH96, Detailed_Demanding_x_Doc_Attrib!I96:L96, Detailed_Demanding_x_Doc_Attrib!R96)</f>
        <v>0.70000000000000007</v>
      </c>
      <c r="V48" s="195">
        <f>MAX(Detailed_Demanding_x_Doc_Attrib!AJ96,Detailed_Demanding_x_Doc_Attrib!I96:L96)</f>
        <v>0</v>
      </c>
      <c r="W48" s="195">
        <f>MAX(Detailed_Demanding_x_Doc_Attrib!AM96:AW96,Detailed_Demanding_x_Doc_Attrib!I96:L96,K48)</f>
        <v>0.22500000000000003</v>
      </c>
      <c r="X48" s="195">
        <f>MAX(Detailed_Demanding_x_Doc_Attrib!AX96,Detailed_Demanding_x_Doc_Attrib!I96:L96)</f>
        <v>0</v>
      </c>
      <c r="Y48" s="195">
        <f>MAX(Detailed_Demanding_x_Doc_Attrib!AY96,Detailed_Demanding_x_Doc_Attrib!I96:L96)</f>
        <v>0</v>
      </c>
      <c r="Z48" s="195">
        <f>MAX(Detailed_Demanding_x_Doc_Attrib!BC96:BE96,Detailed_Demanding_x_Doc_Attrib!I96:L96,Detailed_Demanding_x_Doc_Attrib!T96, Detailed_Demanding_x_Doc_Attrib!W96, Detailed_Demanding_x_Doc_Attrib!BP96)</f>
        <v>0.60000000000000009</v>
      </c>
      <c r="AA48" s="195">
        <f>MAX(Detailed_Demanding_x_Doc_Attrib!BJ96:BQ96,Detailed_Demanding_x_Doc_Attrib!I96:L96,Detailed_Demanding_x_Doc_Attrib!BV96,Detailed_Demanding_x_Doc_Attrib!BS96:BT96)</f>
        <v>0.90000000000000013</v>
      </c>
      <c r="AB48" s="195">
        <f>MAX(Detailed_Demanding_x_Doc_Attrib!BO96:BV96,Detailed_Demanding_x_Doc_Attrib!I96:L96, Detailed_Demanding_x_Doc_Attrib!T96, Detailed_Demanding_x_Doc_Attrib!BS96:BT96)</f>
        <v>0.90000000000000013</v>
      </c>
      <c r="AC48" s="195">
        <f>MAX(Detailed_Demanding_x_Doc_Attrib!BF96:BI96, Detailed_Demanding_x_Doc_Attrib!BP96:BQ96, Detailed_Demanding_x_Doc_Attrib!BW96:BX96, Detailed_Demanding_x_Doc_Attrib!BV96, Detailed_Demanding_x_Doc_Attrib!BS96:BT96, Detailed_Demanding_x_Doc_Attrib!S96, Detailed_Demanding_x_Doc_Attrib!T96, Detailed_Demanding_x_Doc_Attrib!I96:L96)</f>
        <v>1.2000000000000002</v>
      </c>
      <c r="AD48" s="195">
        <f>MAX(Detailed_Demanding_x_Doc_Attrib!BF96:BX96,Detailed_Demanding_x_Doc_Attrib!I96:L96, Detailed_Demanding_x_Doc_Attrib!S96, Detailed_Demanding_x_Doc_Attrib!T96)</f>
        <v>1.2000000000000002</v>
      </c>
      <c r="AE48" s="195">
        <f>Detailed_Demanding_x_Doc_Attrib!BY96</f>
        <v>0</v>
      </c>
      <c r="AF48" s="195">
        <f>MAX(Detailed_Demanding_x_Doc_Attrib!BZ96, Detailed_Demanding_x_Doc_Attrib!BR96)</f>
        <v>0</v>
      </c>
      <c r="AG48" s="195">
        <f>MAX(Detailed_Demanding_x_Doc_Attrib!CA96, Detailed_Demanding_x_Doc_Attrib!BS96)</f>
        <v>0</v>
      </c>
      <c r="AH48" s="195">
        <f>MAX(Detailed_Demanding_x_Doc_Attrib!CB96,Detailed_Demanding_x_Doc_Attrib!I96, Detailed_Demanding_x_Doc_Attrib!S96, Detailed_Demanding_x_Doc_Attrib!W96)</f>
        <v>0.60000000000000009</v>
      </c>
      <c r="AI48" s="195">
        <f>MAX(Detailed_Demanding_x_Doc_Attrib!CC96)</f>
        <v>0</v>
      </c>
      <c r="AJ48" s="195">
        <f>MAX(Detailed_Demanding_x_Doc_Attrib!CD96,Detailed_Demanding_x_Doc_Attrib!S96)</f>
        <v>0</v>
      </c>
      <c r="AK48" s="195">
        <f>MAX(Detailed_Demanding_x_Doc_Attrib!CE96, Detailed_Demanding_x_Doc_Attrib!I96:Q96, Detailed_Demanding_x_Doc_Attrib!S96, Detailed_Demanding_x_Doc_Attrib!T96, Detailed_Demanding_x_Doc_Attrib!W96)</f>
        <v>0.90000000000000013</v>
      </c>
      <c r="AL48" s="195">
        <f>MAX(Detailed_Demanding_x_Doc_Attrib!CF96:CF96)</f>
        <v>0</v>
      </c>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row>
    <row r="49" spans="1:102">
      <c r="A49" s="82" t="s">
        <v>268</v>
      </c>
      <c r="B49" s="82" t="s">
        <v>567</v>
      </c>
      <c r="C49" s="82" t="s">
        <v>364</v>
      </c>
      <c r="D49" s="82" t="s">
        <v>356</v>
      </c>
      <c r="E49" s="165" t="s">
        <v>1342</v>
      </c>
      <c r="F49" s="195">
        <f>MAX(Detailed_Demanding_x_Doc_Attrib!I97:L97)</f>
        <v>0</v>
      </c>
      <c r="G49" s="195">
        <f>MAX(Detailed_Demanding_x_Doc_Attrib!N97:O97)</f>
        <v>0</v>
      </c>
      <c r="H49" s="195">
        <f>Detailed_Demanding_x_Doc_Attrib!P97</f>
        <v>0.10100000000000001</v>
      </c>
      <c r="I49" s="195">
        <f>MAX(Detailed_Demanding_x_Doc_Attrib!Q97, F49, G49, H49, K49, L49, M49, P49)</f>
        <v>0.60000000000000009</v>
      </c>
      <c r="J49" s="195">
        <f t="shared" si="0"/>
        <v>0.60000000000000009</v>
      </c>
      <c r="K49" s="195">
        <f>Detailed_Demanding_x_Doc_Attrib!R97</f>
        <v>0</v>
      </c>
      <c r="L49" s="195">
        <f>Detailed_Demanding_x_Doc_Attrib!S97</f>
        <v>0</v>
      </c>
      <c r="M49" s="195">
        <f>Detailed_Demanding_x_Doc_Attrib!T97</f>
        <v>0.60000000000000009</v>
      </c>
      <c r="N49" s="195">
        <f>Detailed_Demanding_x_Doc_Attrib!U97</f>
        <v>0</v>
      </c>
      <c r="O49" s="195">
        <f>Detailed_Demanding_x_Doc_Attrib!V97</f>
        <v>0</v>
      </c>
      <c r="P49" s="195">
        <f>Detailed_Demanding_x_Doc_Attrib!W97</f>
        <v>0.60000000000000009</v>
      </c>
      <c r="Q49" s="195">
        <f>Detailed_Demanding_x_Doc_Attrib!X97</f>
        <v>0</v>
      </c>
      <c r="R49" s="195">
        <f>MAX(Detailed_Demanding_x_Doc_Attrib!Z97:AB97,Detailed_Demanding_x_Doc_Attrib!I97:L97,M49,Q49)</f>
        <v>0.60000000000000009</v>
      </c>
      <c r="S49" s="195">
        <f>MAX(Detailed_Demanding_x_Doc_Attrib!AC97,Detailed_Demanding_x_Doc_Attrib!I97:L97)</f>
        <v>0</v>
      </c>
      <c r="T49" s="195">
        <f>MAX(Detailed_Demanding_x_Doc_Attrib!AD97:AF97,P49,K49)</f>
        <v>0.60000000000000009</v>
      </c>
      <c r="U49" s="195">
        <f>MAX(Detailed_Demanding_x_Doc_Attrib!AG97:AH97, Detailed_Demanding_x_Doc_Attrib!I97:L97, Detailed_Demanding_x_Doc_Attrib!R97)</f>
        <v>0.70000000000000007</v>
      </c>
      <c r="V49" s="195">
        <f>MAX(Detailed_Demanding_x_Doc_Attrib!AJ97,Detailed_Demanding_x_Doc_Attrib!I97:L97)</f>
        <v>0</v>
      </c>
      <c r="W49" s="195">
        <f>MAX(Detailed_Demanding_x_Doc_Attrib!AM97:AW97,Detailed_Demanding_x_Doc_Attrib!I97:L97,K49)</f>
        <v>0.5</v>
      </c>
      <c r="X49" s="195">
        <f>MAX(Detailed_Demanding_x_Doc_Attrib!AX97,Detailed_Demanding_x_Doc_Attrib!I97:L97)</f>
        <v>0</v>
      </c>
      <c r="Y49" s="195">
        <f>MAX(Detailed_Demanding_x_Doc_Attrib!AY97,Detailed_Demanding_x_Doc_Attrib!I97:L97)</f>
        <v>0</v>
      </c>
      <c r="Z49" s="195">
        <f>MAX(Detailed_Demanding_x_Doc_Attrib!BC97:BE97,Detailed_Demanding_x_Doc_Attrib!I97:L97,Detailed_Demanding_x_Doc_Attrib!T97, Detailed_Demanding_x_Doc_Attrib!W97, Detailed_Demanding_x_Doc_Attrib!BP97)</f>
        <v>0.60000000000000009</v>
      </c>
      <c r="AA49" s="195">
        <f>MAX(Detailed_Demanding_x_Doc_Attrib!BJ97:BQ97,Detailed_Demanding_x_Doc_Attrib!I97:L97,Detailed_Demanding_x_Doc_Attrib!BV97,Detailed_Demanding_x_Doc_Attrib!BS97:BT97)</f>
        <v>1.2000000000000002</v>
      </c>
      <c r="AB49" s="195">
        <f>MAX(Detailed_Demanding_x_Doc_Attrib!BO97:BV97,Detailed_Demanding_x_Doc_Attrib!I97:L97, Detailed_Demanding_x_Doc_Attrib!T97, Detailed_Demanding_x_Doc_Attrib!BS97:BT97)</f>
        <v>0.90000000000000013</v>
      </c>
      <c r="AC49" s="195">
        <f>MAX(Detailed_Demanding_x_Doc_Attrib!BF97:BI97, Detailed_Demanding_x_Doc_Attrib!BP97:BQ97, Detailed_Demanding_x_Doc_Attrib!BW97:BX97, Detailed_Demanding_x_Doc_Attrib!BV97, Detailed_Demanding_x_Doc_Attrib!BS97:BT97, Detailed_Demanding_x_Doc_Attrib!S97, Detailed_Demanding_x_Doc_Attrib!T97, Detailed_Demanding_x_Doc_Attrib!I97:L97)</f>
        <v>1.2000000000000002</v>
      </c>
      <c r="AD49" s="195">
        <f>MAX(Detailed_Demanding_x_Doc_Attrib!BF97:BX97,Detailed_Demanding_x_Doc_Attrib!I97:L97, Detailed_Demanding_x_Doc_Attrib!S97, Detailed_Demanding_x_Doc_Attrib!T97)</f>
        <v>1.2000000000000002</v>
      </c>
      <c r="AE49" s="195">
        <f>Detailed_Demanding_x_Doc_Attrib!BY97</f>
        <v>0</v>
      </c>
      <c r="AF49" s="195">
        <f>MAX(Detailed_Demanding_x_Doc_Attrib!BZ97, Detailed_Demanding_x_Doc_Attrib!BR97)</f>
        <v>0</v>
      </c>
      <c r="AG49" s="195">
        <f>MAX(Detailed_Demanding_x_Doc_Attrib!CA97, Detailed_Demanding_x_Doc_Attrib!BS97)</f>
        <v>0</v>
      </c>
      <c r="AH49" s="195">
        <f>MAX(Detailed_Demanding_x_Doc_Attrib!CB97,Detailed_Demanding_x_Doc_Attrib!I97, Detailed_Demanding_x_Doc_Attrib!S97, Detailed_Demanding_x_Doc_Attrib!W97)</f>
        <v>0.60000000000000009</v>
      </c>
      <c r="AI49" s="195">
        <f>MAX(Detailed_Demanding_x_Doc_Attrib!CC97)</f>
        <v>0.10100000000000001</v>
      </c>
      <c r="AJ49" s="195">
        <f>MAX(Detailed_Demanding_x_Doc_Attrib!CD97,Detailed_Demanding_x_Doc_Attrib!S97)</f>
        <v>0</v>
      </c>
      <c r="AK49" s="195">
        <f>MAX(Detailed_Demanding_x_Doc_Attrib!CE97, Detailed_Demanding_x_Doc_Attrib!I97:Q97, Detailed_Demanding_x_Doc_Attrib!S97, Detailed_Demanding_x_Doc_Attrib!T97, Detailed_Demanding_x_Doc_Attrib!W97)</f>
        <v>1.6</v>
      </c>
      <c r="AL49" s="195">
        <f>MAX(Detailed_Demanding_x_Doc_Attrib!CF97:CF97)</f>
        <v>0</v>
      </c>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row>
    <row r="50" spans="1:102">
      <c r="A50" s="82" t="s">
        <v>268</v>
      </c>
      <c r="B50" s="82" t="s">
        <v>567</v>
      </c>
      <c r="C50" s="82" t="s">
        <v>607</v>
      </c>
      <c r="D50" s="82" t="s">
        <v>354</v>
      </c>
      <c r="E50" s="165" t="s">
        <v>1079</v>
      </c>
      <c r="F50" s="195">
        <f>MAX(Detailed_Demanding_x_Doc_Attrib!I98:L98)</f>
        <v>0</v>
      </c>
      <c r="G50" s="195">
        <f>MAX(Detailed_Demanding_x_Doc_Attrib!N98:O98)</f>
        <v>0</v>
      </c>
      <c r="H50" s="195">
        <f>Detailed_Demanding_x_Doc_Attrib!P98</f>
        <v>0</v>
      </c>
      <c r="I50" s="195">
        <f>MAX(Detailed_Demanding_x_Doc_Attrib!Q98, F50, G50, H50, K50, L50, M50, P50)</f>
        <v>0</v>
      </c>
      <c r="J50" s="195">
        <f t="shared" si="0"/>
        <v>0</v>
      </c>
      <c r="K50" s="195">
        <f>Detailed_Demanding_x_Doc_Attrib!R98</f>
        <v>0</v>
      </c>
      <c r="L50" s="195">
        <f>Detailed_Demanding_x_Doc_Attrib!S98</f>
        <v>0</v>
      </c>
      <c r="M50" s="195">
        <f>Detailed_Demanding_x_Doc_Attrib!T98</f>
        <v>0</v>
      </c>
      <c r="N50" s="195">
        <f>Detailed_Demanding_x_Doc_Attrib!U98</f>
        <v>0</v>
      </c>
      <c r="O50" s="195">
        <f>Detailed_Demanding_x_Doc_Attrib!V98</f>
        <v>0</v>
      </c>
      <c r="P50" s="195">
        <f>Detailed_Demanding_x_Doc_Attrib!W98</f>
        <v>0</v>
      </c>
      <c r="Q50" s="195">
        <f>Detailed_Demanding_x_Doc_Attrib!X98</f>
        <v>0</v>
      </c>
      <c r="R50" s="195">
        <f>MAX(Detailed_Demanding_x_Doc_Attrib!Z98:AB98,Detailed_Demanding_x_Doc_Attrib!I98:L98,M50,Q50)</f>
        <v>0</v>
      </c>
      <c r="S50" s="195">
        <f>MAX(Detailed_Demanding_x_Doc_Attrib!AC98,Detailed_Demanding_x_Doc_Attrib!I98:L98)</f>
        <v>0</v>
      </c>
      <c r="T50" s="195">
        <f>MAX(Detailed_Demanding_x_Doc_Attrib!AD98:AF98,P50,K50)</f>
        <v>0</v>
      </c>
      <c r="U50" s="195">
        <f>MAX(Detailed_Demanding_x_Doc_Attrib!AG98:AH98, Detailed_Demanding_x_Doc_Attrib!I98:L98, Detailed_Demanding_x_Doc_Attrib!R98)</f>
        <v>0</v>
      </c>
      <c r="V50" s="195">
        <f>MAX(Detailed_Demanding_x_Doc_Attrib!AJ98,Detailed_Demanding_x_Doc_Attrib!I98:L98)</f>
        <v>0</v>
      </c>
      <c r="W50" s="195">
        <f>MAX(Detailed_Demanding_x_Doc_Attrib!AM98:AW98,Detailed_Demanding_x_Doc_Attrib!I98:L98,K50)</f>
        <v>0</v>
      </c>
      <c r="X50" s="195">
        <f>MAX(Detailed_Demanding_x_Doc_Attrib!AX98,Detailed_Demanding_x_Doc_Attrib!I98:L98)</f>
        <v>0</v>
      </c>
      <c r="Y50" s="195">
        <f>MAX(Detailed_Demanding_x_Doc_Attrib!AY98,Detailed_Demanding_x_Doc_Attrib!I98:L98)</f>
        <v>0</v>
      </c>
      <c r="Z50" s="195">
        <f>MAX(Detailed_Demanding_x_Doc_Attrib!BC98:BE98,Detailed_Demanding_x_Doc_Attrib!I98:L98,Detailed_Demanding_x_Doc_Attrib!T98, Detailed_Demanding_x_Doc_Attrib!W98, Detailed_Demanding_x_Doc_Attrib!BP98)</f>
        <v>0</v>
      </c>
      <c r="AA50" s="195">
        <f>MAX(Detailed_Demanding_x_Doc_Attrib!BJ98:BQ98,Detailed_Demanding_x_Doc_Attrib!I98:L98,Detailed_Demanding_x_Doc_Attrib!BV98,Detailed_Demanding_x_Doc_Attrib!BS98:BT98)</f>
        <v>0.36</v>
      </c>
      <c r="AB50" s="195">
        <f>MAX(Detailed_Demanding_x_Doc_Attrib!BO98:BV98,Detailed_Demanding_x_Doc_Attrib!I98:L98, Detailed_Demanding_x_Doc_Attrib!T98, Detailed_Demanding_x_Doc_Attrib!BS98:BT98)</f>
        <v>0.36</v>
      </c>
      <c r="AC50" s="195">
        <f>MAX(Detailed_Demanding_x_Doc_Attrib!BF98:BI98, Detailed_Demanding_x_Doc_Attrib!BP98:BQ98, Detailed_Demanding_x_Doc_Attrib!BW98:BX98, Detailed_Demanding_x_Doc_Attrib!BV98, Detailed_Demanding_x_Doc_Attrib!BS98:BT98, Detailed_Demanding_x_Doc_Attrib!S98, Detailed_Demanding_x_Doc_Attrib!T98, Detailed_Demanding_x_Doc_Attrib!I98:L98)</f>
        <v>0.36</v>
      </c>
      <c r="AD50" s="195">
        <f>MAX(Detailed_Demanding_x_Doc_Attrib!BF98:BX98,Detailed_Demanding_x_Doc_Attrib!I98:L98, Detailed_Demanding_x_Doc_Attrib!S98, Detailed_Demanding_x_Doc_Attrib!T98)</f>
        <v>0.36</v>
      </c>
      <c r="AE50" s="195">
        <f>Detailed_Demanding_x_Doc_Attrib!BY98</f>
        <v>0</v>
      </c>
      <c r="AF50" s="195">
        <f>MAX(Detailed_Demanding_x_Doc_Attrib!BZ98, Detailed_Demanding_x_Doc_Attrib!BR98)</f>
        <v>0</v>
      </c>
      <c r="AG50" s="195">
        <f>MAX(Detailed_Demanding_x_Doc_Attrib!CA98, Detailed_Demanding_x_Doc_Attrib!BS98)</f>
        <v>0</v>
      </c>
      <c r="AH50" s="195">
        <f>MAX(Detailed_Demanding_x_Doc_Attrib!CB98,Detailed_Demanding_x_Doc_Attrib!I98, Detailed_Demanding_x_Doc_Attrib!S98, Detailed_Demanding_x_Doc_Attrib!W98)</f>
        <v>0</v>
      </c>
      <c r="AI50" s="195">
        <f>MAX(Detailed_Demanding_x_Doc_Attrib!CC98)</f>
        <v>0</v>
      </c>
      <c r="AJ50" s="195">
        <f>MAX(Detailed_Demanding_x_Doc_Attrib!CD98,Detailed_Demanding_x_Doc_Attrib!S98)</f>
        <v>0</v>
      </c>
      <c r="AK50" s="195">
        <f>MAX(Detailed_Demanding_x_Doc_Attrib!CE98, Detailed_Demanding_x_Doc_Attrib!I98:Q98, Detailed_Demanding_x_Doc_Attrib!S98, Detailed_Demanding_x_Doc_Attrib!T98, Detailed_Demanding_x_Doc_Attrib!W98)</f>
        <v>0</v>
      </c>
      <c r="AL50" s="195">
        <f>MAX(Detailed_Demanding_x_Doc_Attrib!CF98:CF98)</f>
        <v>0</v>
      </c>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row>
    <row r="51" spans="1:102">
      <c r="A51" s="82" t="s">
        <v>268</v>
      </c>
      <c r="B51" s="82" t="s">
        <v>570</v>
      </c>
      <c r="C51" s="82" t="s">
        <v>311</v>
      </c>
      <c r="D51" s="82" t="s">
        <v>356</v>
      </c>
      <c r="E51" s="165" t="s">
        <v>1253</v>
      </c>
      <c r="F51" s="195">
        <f>MAX(Detailed_Demanding_x_Doc_Attrib!I99:L99)</f>
        <v>0</v>
      </c>
      <c r="G51" s="195">
        <f>MAX(Detailed_Demanding_x_Doc_Attrib!N99:O99)</f>
        <v>0</v>
      </c>
      <c r="H51" s="195">
        <f>Detailed_Demanding_x_Doc_Attrib!P99</f>
        <v>0.10100000000000001</v>
      </c>
      <c r="I51" s="195">
        <f>MAX(Detailed_Demanding_x_Doc_Attrib!Q99, F51, G51, H51, K51, L51, M51, P51)</f>
        <v>0.90000000000000013</v>
      </c>
      <c r="J51" s="195">
        <f t="shared" si="0"/>
        <v>0.90000000000000013</v>
      </c>
      <c r="K51" s="195">
        <f>Detailed_Demanding_x_Doc_Attrib!R99</f>
        <v>0</v>
      </c>
      <c r="L51" s="195">
        <f>Detailed_Demanding_x_Doc_Attrib!S99</f>
        <v>0</v>
      </c>
      <c r="M51" s="195">
        <f>Detailed_Demanding_x_Doc_Attrib!T99</f>
        <v>0.4</v>
      </c>
      <c r="N51" s="195">
        <f>Detailed_Demanding_x_Doc_Attrib!U99</f>
        <v>0</v>
      </c>
      <c r="O51" s="195">
        <f>Detailed_Demanding_x_Doc_Attrib!V99</f>
        <v>0</v>
      </c>
      <c r="P51" s="195">
        <f>Detailed_Demanding_x_Doc_Attrib!W99</f>
        <v>0.90000000000000013</v>
      </c>
      <c r="Q51" s="195">
        <f>Detailed_Demanding_x_Doc_Attrib!X99</f>
        <v>0</v>
      </c>
      <c r="R51" s="195">
        <f>MAX(Detailed_Demanding_x_Doc_Attrib!Z99:AB99,Detailed_Demanding_x_Doc_Attrib!I99:L99,M51,Q51)</f>
        <v>0.4</v>
      </c>
      <c r="S51" s="195">
        <f>MAX(Detailed_Demanding_x_Doc_Attrib!AC99,Detailed_Demanding_x_Doc_Attrib!I99:L99)</f>
        <v>0</v>
      </c>
      <c r="T51" s="195">
        <f>MAX(Detailed_Demanding_x_Doc_Attrib!AD99:AF99,P51,K51)</f>
        <v>0.90000000000000013</v>
      </c>
      <c r="U51" s="195">
        <f>MAX(Detailed_Demanding_x_Doc_Attrib!AG99:AH99, Detailed_Demanding_x_Doc_Attrib!I99:L99, Detailed_Demanding_x_Doc_Attrib!R99)</f>
        <v>1.0500000000000003</v>
      </c>
      <c r="V51" s="195">
        <f>MAX(Detailed_Demanding_x_Doc_Attrib!AJ99,Detailed_Demanding_x_Doc_Attrib!I99:L99)</f>
        <v>0</v>
      </c>
      <c r="W51" s="195">
        <f>MAX(Detailed_Demanding_x_Doc_Attrib!AM99:AW99,Detailed_Demanding_x_Doc_Attrib!I99:L99,K51)</f>
        <v>0.5</v>
      </c>
      <c r="X51" s="195">
        <f>MAX(Detailed_Demanding_x_Doc_Attrib!AX99,Detailed_Demanding_x_Doc_Attrib!I99:L99)</f>
        <v>0</v>
      </c>
      <c r="Y51" s="195">
        <f>MAX(Detailed_Demanding_x_Doc_Attrib!AY99,Detailed_Demanding_x_Doc_Attrib!I99:L99)</f>
        <v>0</v>
      </c>
      <c r="Z51" s="195">
        <f>MAX(Detailed_Demanding_x_Doc_Attrib!BC99:BE99,Detailed_Demanding_x_Doc_Attrib!I99:L99,Detailed_Demanding_x_Doc_Attrib!T99, Detailed_Demanding_x_Doc_Attrib!W99, Detailed_Demanding_x_Doc_Attrib!BP99)</f>
        <v>0.90000000000000013</v>
      </c>
      <c r="AA51" s="195">
        <f>MAX(Detailed_Demanding_x_Doc_Attrib!BJ99:BQ99,Detailed_Demanding_x_Doc_Attrib!I99:L99,Detailed_Demanding_x_Doc_Attrib!BV99,Detailed_Demanding_x_Doc_Attrib!BS99:BT99)</f>
        <v>1.2000000000000002</v>
      </c>
      <c r="AB51" s="195">
        <f>MAX(Detailed_Demanding_x_Doc_Attrib!BO99:BV99,Detailed_Demanding_x_Doc_Attrib!I99:L99, Detailed_Demanding_x_Doc_Attrib!T99, Detailed_Demanding_x_Doc_Attrib!BS99:BT99)</f>
        <v>1.2000000000000002</v>
      </c>
      <c r="AC51" s="195">
        <f>MAX(Detailed_Demanding_x_Doc_Attrib!BF99:BI99, Detailed_Demanding_x_Doc_Attrib!BP99:BQ99, Detailed_Demanding_x_Doc_Attrib!BW99:BX99, Detailed_Demanding_x_Doc_Attrib!BV99, Detailed_Demanding_x_Doc_Attrib!BS99:BT99, Detailed_Demanding_x_Doc_Attrib!S99, Detailed_Demanding_x_Doc_Attrib!T99, Detailed_Demanding_x_Doc_Attrib!I99:L99)</f>
        <v>1.2000000000000002</v>
      </c>
      <c r="AD51" s="195">
        <f>MAX(Detailed_Demanding_x_Doc_Attrib!BF99:BX99,Detailed_Demanding_x_Doc_Attrib!I99:L99, Detailed_Demanding_x_Doc_Attrib!S99, Detailed_Demanding_x_Doc_Attrib!T99)</f>
        <v>1.2000000000000002</v>
      </c>
      <c r="AE51" s="195">
        <f>Detailed_Demanding_x_Doc_Attrib!BY99</f>
        <v>0</v>
      </c>
      <c r="AF51" s="195">
        <f>MAX(Detailed_Demanding_x_Doc_Attrib!BZ99, Detailed_Demanding_x_Doc_Attrib!BR99)</f>
        <v>0</v>
      </c>
      <c r="AG51" s="195">
        <f>MAX(Detailed_Demanding_x_Doc_Attrib!CA99, Detailed_Demanding_x_Doc_Attrib!BS99)</f>
        <v>0</v>
      </c>
      <c r="AH51" s="195">
        <f>MAX(Detailed_Demanding_x_Doc_Attrib!CB99,Detailed_Demanding_x_Doc_Attrib!I99, Detailed_Demanding_x_Doc_Attrib!S99, Detailed_Demanding_x_Doc_Attrib!W99)</f>
        <v>0.90000000000000013</v>
      </c>
      <c r="AI51" s="195">
        <f>MAX(Detailed_Demanding_x_Doc_Attrib!CC99)</f>
        <v>0</v>
      </c>
      <c r="AJ51" s="195">
        <f>MAX(Detailed_Demanding_x_Doc_Attrib!CD99,Detailed_Demanding_x_Doc_Attrib!S99)</f>
        <v>0</v>
      </c>
      <c r="AK51" s="195">
        <f>MAX(Detailed_Demanding_x_Doc_Attrib!CE99, Detailed_Demanding_x_Doc_Attrib!I99:Q99, Detailed_Demanding_x_Doc_Attrib!S99, Detailed_Demanding_x_Doc_Attrib!T99, Detailed_Demanding_x_Doc_Attrib!W99)</f>
        <v>1.6</v>
      </c>
      <c r="AL51" s="195">
        <f>MAX(Detailed_Demanding_x_Doc_Attrib!CF99:CF99)</f>
        <v>0</v>
      </c>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row>
    <row r="52" spans="1:102">
      <c r="A52" s="82" t="s">
        <v>268</v>
      </c>
      <c r="B52" s="82" t="s">
        <v>567</v>
      </c>
      <c r="C52" s="82" t="s">
        <v>273</v>
      </c>
      <c r="D52" s="82" t="s">
        <v>356</v>
      </c>
      <c r="E52" s="165" t="s">
        <v>1302</v>
      </c>
      <c r="F52" s="195">
        <f>MAX(Detailed_Demanding_x_Doc_Attrib!I100:L100)</f>
        <v>0</v>
      </c>
      <c r="G52" s="195">
        <f>MAX(Detailed_Demanding_x_Doc_Attrib!N100:O100)</f>
        <v>0</v>
      </c>
      <c r="H52" s="195">
        <f>Detailed_Demanding_x_Doc_Attrib!P100</f>
        <v>0.10100000000000001</v>
      </c>
      <c r="I52" s="195">
        <f>MAX(Detailed_Demanding_x_Doc_Attrib!Q100, F52, G52, H52, K52, L52, M52, P52)</f>
        <v>0.90000000000000013</v>
      </c>
      <c r="J52" s="195">
        <f t="shared" si="0"/>
        <v>0.90000000000000013</v>
      </c>
      <c r="K52" s="195">
        <f>Detailed_Demanding_x_Doc_Attrib!R100</f>
        <v>0</v>
      </c>
      <c r="L52" s="195">
        <f>Detailed_Demanding_x_Doc_Attrib!S100</f>
        <v>0</v>
      </c>
      <c r="M52" s="195">
        <f>Detailed_Demanding_x_Doc_Attrib!T100</f>
        <v>0.4</v>
      </c>
      <c r="N52" s="195">
        <f>Detailed_Demanding_x_Doc_Attrib!U100</f>
        <v>0</v>
      </c>
      <c r="O52" s="195">
        <f>Detailed_Demanding_x_Doc_Attrib!V100</f>
        <v>0</v>
      </c>
      <c r="P52" s="195">
        <f>Detailed_Demanding_x_Doc_Attrib!W100</f>
        <v>0.90000000000000013</v>
      </c>
      <c r="Q52" s="195">
        <f>Detailed_Demanding_x_Doc_Attrib!X100</f>
        <v>0</v>
      </c>
      <c r="R52" s="195">
        <f>MAX(Detailed_Demanding_x_Doc_Attrib!Z100:AB100,Detailed_Demanding_x_Doc_Attrib!I100:L100,M52,Q52)</f>
        <v>0.4</v>
      </c>
      <c r="S52" s="195">
        <f>MAX(Detailed_Demanding_x_Doc_Attrib!AC100,Detailed_Demanding_x_Doc_Attrib!I100:L100)</f>
        <v>0</v>
      </c>
      <c r="T52" s="195">
        <f>MAX(Detailed_Demanding_x_Doc_Attrib!AD100:AF100,P52,K52)</f>
        <v>0.90000000000000013</v>
      </c>
      <c r="U52" s="195">
        <f>MAX(Detailed_Demanding_x_Doc_Attrib!AG100:AH100, Detailed_Demanding_x_Doc_Attrib!I100:L100, Detailed_Demanding_x_Doc_Attrib!R100)</f>
        <v>1.0500000000000003</v>
      </c>
      <c r="V52" s="195">
        <f>MAX(Detailed_Demanding_x_Doc_Attrib!AJ100,Detailed_Demanding_x_Doc_Attrib!I100:L100)</f>
        <v>0</v>
      </c>
      <c r="W52" s="195">
        <f>MAX(Detailed_Demanding_x_Doc_Attrib!AM100:AW100,Detailed_Demanding_x_Doc_Attrib!I100:L100,K52)</f>
        <v>0.5</v>
      </c>
      <c r="X52" s="195">
        <f>MAX(Detailed_Demanding_x_Doc_Attrib!AX100,Detailed_Demanding_x_Doc_Attrib!I100:L100)</f>
        <v>0</v>
      </c>
      <c r="Y52" s="195">
        <f>MAX(Detailed_Demanding_x_Doc_Attrib!AY100,Detailed_Demanding_x_Doc_Attrib!I100:L100)</f>
        <v>0</v>
      </c>
      <c r="Z52" s="195">
        <f>MAX(Detailed_Demanding_x_Doc_Attrib!BC100:BE100,Detailed_Demanding_x_Doc_Attrib!I100:L100,Detailed_Demanding_x_Doc_Attrib!T100, Detailed_Demanding_x_Doc_Attrib!W100, Detailed_Demanding_x_Doc_Attrib!BP100)</f>
        <v>0.90000000000000013</v>
      </c>
      <c r="AA52" s="195">
        <f>MAX(Detailed_Demanding_x_Doc_Attrib!BJ100:BQ100,Detailed_Demanding_x_Doc_Attrib!I100:L100,Detailed_Demanding_x_Doc_Attrib!BV100,Detailed_Demanding_x_Doc_Attrib!BS100:BT100)</f>
        <v>1.2000000000000002</v>
      </c>
      <c r="AB52" s="195">
        <f>MAX(Detailed_Demanding_x_Doc_Attrib!BO100:BV100,Detailed_Demanding_x_Doc_Attrib!I100:L100, Detailed_Demanding_x_Doc_Attrib!T100, Detailed_Demanding_x_Doc_Attrib!BS100:BT100)</f>
        <v>1.2000000000000002</v>
      </c>
      <c r="AC52" s="195">
        <f>MAX(Detailed_Demanding_x_Doc_Attrib!BF100:BI100, Detailed_Demanding_x_Doc_Attrib!BP100:BQ100, Detailed_Demanding_x_Doc_Attrib!BW100:BX100, Detailed_Demanding_x_Doc_Attrib!BV100, Detailed_Demanding_x_Doc_Attrib!BS100:BT100, Detailed_Demanding_x_Doc_Attrib!S100, Detailed_Demanding_x_Doc_Attrib!T100, Detailed_Demanding_x_Doc_Attrib!I100:L100)</f>
        <v>1.2000000000000002</v>
      </c>
      <c r="AD52" s="195">
        <f>MAX(Detailed_Demanding_x_Doc_Attrib!BF100:BX100,Detailed_Demanding_x_Doc_Attrib!I100:L100, Detailed_Demanding_x_Doc_Attrib!S100, Detailed_Demanding_x_Doc_Attrib!T100)</f>
        <v>1.2000000000000002</v>
      </c>
      <c r="AE52" s="195">
        <f>Detailed_Demanding_x_Doc_Attrib!BY100</f>
        <v>0</v>
      </c>
      <c r="AF52" s="195">
        <f>MAX(Detailed_Demanding_x_Doc_Attrib!BZ100, Detailed_Demanding_x_Doc_Attrib!BR100)</f>
        <v>0</v>
      </c>
      <c r="AG52" s="195">
        <f>MAX(Detailed_Demanding_x_Doc_Attrib!CA100, Detailed_Demanding_x_Doc_Attrib!BS100)</f>
        <v>0</v>
      </c>
      <c r="AH52" s="195">
        <f>MAX(Detailed_Demanding_x_Doc_Attrib!CB100,Detailed_Demanding_x_Doc_Attrib!I100, Detailed_Demanding_x_Doc_Attrib!S100, Detailed_Demanding_x_Doc_Attrib!W100)</f>
        <v>0.90000000000000013</v>
      </c>
      <c r="AI52" s="195">
        <f>MAX(Detailed_Demanding_x_Doc_Attrib!CC100)</f>
        <v>0</v>
      </c>
      <c r="AJ52" s="195">
        <f>MAX(Detailed_Demanding_x_Doc_Attrib!CD100,Detailed_Demanding_x_Doc_Attrib!S100)</f>
        <v>0</v>
      </c>
      <c r="AK52" s="195">
        <f>MAX(Detailed_Demanding_x_Doc_Attrib!CE100, Detailed_Demanding_x_Doc_Attrib!I100:Q100, Detailed_Demanding_x_Doc_Attrib!S100, Detailed_Demanding_x_Doc_Attrib!T100, Detailed_Demanding_x_Doc_Attrib!W100)</f>
        <v>1.6</v>
      </c>
      <c r="AL52" s="195">
        <f>MAX(Detailed_Demanding_x_Doc_Attrib!CF100:CF100)</f>
        <v>0</v>
      </c>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row>
    <row r="53" spans="1:102">
      <c r="A53" s="82" t="s">
        <v>268</v>
      </c>
      <c r="B53" s="82" t="s">
        <v>570</v>
      </c>
      <c r="C53" s="82" t="s">
        <v>311</v>
      </c>
      <c r="D53" s="82" t="s">
        <v>356</v>
      </c>
      <c r="E53" s="165" t="s">
        <v>1252</v>
      </c>
      <c r="F53" s="195">
        <f>MAX(Detailed_Demanding_x_Doc_Attrib!I101:L101)</f>
        <v>0</v>
      </c>
      <c r="G53" s="195">
        <f>MAX(Detailed_Demanding_x_Doc_Attrib!N101:O101)</f>
        <v>0</v>
      </c>
      <c r="H53" s="195">
        <f>Detailed_Demanding_x_Doc_Attrib!P101</f>
        <v>0.10100000000000001</v>
      </c>
      <c r="I53" s="195">
        <f>MAX(Detailed_Demanding_x_Doc_Attrib!Q101, F53, G53, H53, K53, L53, M53, P53)</f>
        <v>0.4</v>
      </c>
      <c r="J53" s="195">
        <f t="shared" si="0"/>
        <v>0.4</v>
      </c>
      <c r="K53" s="195">
        <f>Detailed_Demanding_x_Doc_Attrib!R101</f>
        <v>0</v>
      </c>
      <c r="L53" s="195">
        <f>Detailed_Demanding_x_Doc_Attrib!S101</f>
        <v>0</v>
      </c>
      <c r="M53" s="195">
        <f>Detailed_Demanding_x_Doc_Attrib!T101</f>
        <v>0.4</v>
      </c>
      <c r="N53" s="195">
        <f>Detailed_Demanding_x_Doc_Attrib!U101</f>
        <v>0</v>
      </c>
      <c r="O53" s="195">
        <f>Detailed_Demanding_x_Doc_Attrib!V101</f>
        <v>0</v>
      </c>
      <c r="P53" s="195">
        <f>Detailed_Demanding_x_Doc_Attrib!W101</f>
        <v>0.4</v>
      </c>
      <c r="Q53" s="195">
        <f>Detailed_Demanding_x_Doc_Attrib!X101</f>
        <v>0</v>
      </c>
      <c r="R53" s="195">
        <f>MAX(Detailed_Demanding_x_Doc_Attrib!Z101:AB101,Detailed_Demanding_x_Doc_Attrib!I101:L101,M53,Q53)</f>
        <v>0.4</v>
      </c>
      <c r="S53" s="195">
        <f>MAX(Detailed_Demanding_x_Doc_Attrib!AC101,Detailed_Demanding_x_Doc_Attrib!I101:L101)</f>
        <v>0</v>
      </c>
      <c r="T53" s="195">
        <f>MAX(Detailed_Demanding_x_Doc_Attrib!AD101:AF101,P53,K53)</f>
        <v>0.4</v>
      </c>
      <c r="U53" s="195">
        <f>MAX(Detailed_Demanding_x_Doc_Attrib!AG101:AH101, Detailed_Demanding_x_Doc_Attrib!I101:L101, Detailed_Demanding_x_Doc_Attrib!R101)</f>
        <v>0.90000000000000013</v>
      </c>
      <c r="V53" s="195">
        <f>MAX(Detailed_Demanding_x_Doc_Attrib!AJ101,Detailed_Demanding_x_Doc_Attrib!I101:L101)</f>
        <v>0</v>
      </c>
      <c r="W53" s="195">
        <f>MAX(Detailed_Demanding_x_Doc_Attrib!AM101:AW101,Detailed_Demanding_x_Doc_Attrib!I101:L101,K53)</f>
        <v>0.8</v>
      </c>
      <c r="X53" s="195">
        <f>MAX(Detailed_Demanding_x_Doc_Attrib!AX101,Detailed_Demanding_x_Doc_Attrib!I101:L101)</f>
        <v>0</v>
      </c>
      <c r="Y53" s="195">
        <f>MAX(Detailed_Demanding_x_Doc_Attrib!AY101,Detailed_Demanding_x_Doc_Attrib!I101:L101)</f>
        <v>0</v>
      </c>
      <c r="Z53" s="195">
        <f>MAX(Detailed_Demanding_x_Doc_Attrib!BC101:BE101,Detailed_Demanding_x_Doc_Attrib!I101:L101,Detailed_Demanding_x_Doc_Attrib!T101, Detailed_Demanding_x_Doc_Attrib!W101, Detailed_Demanding_x_Doc_Attrib!BP101)</f>
        <v>0.4</v>
      </c>
      <c r="AA53" s="195">
        <f>MAX(Detailed_Demanding_x_Doc_Attrib!BJ101:BQ101,Detailed_Demanding_x_Doc_Attrib!I101:L101,Detailed_Demanding_x_Doc_Attrib!BV101,Detailed_Demanding_x_Doc_Attrib!BS101:BT101)</f>
        <v>1.2000000000000002</v>
      </c>
      <c r="AB53" s="195">
        <f>MAX(Detailed_Demanding_x_Doc_Attrib!BO101:BV101,Detailed_Demanding_x_Doc_Attrib!I101:L101, Detailed_Demanding_x_Doc_Attrib!T101, Detailed_Demanding_x_Doc_Attrib!BS101:BT101)</f>
        <v>1.2000000000000002</v>
      </c>
      <c r="AC53" s="195">
        <f>MAX(Detailed_Demanding_x_Doc_Attrib!BF101:BI101, Detailed_Demanding_x_Doc_Attrib!BP101:BQ101, Detailed_Demanding_x_Doc_Attrib!BW101:BX101, Detailed_Demanding_x_Doc_Attrib!BV101, Detailed_Demanding_x_Doc_Attrib!BS101:BT101, Detailed_Demanding_x_Doc_Attrib!S101, Detailed_Demanding_x_Doc_Attrib!T101, Detailed_Demanding_x_Doc_Attrib!I101:L101)</f>
        <v>1.2000000000000002</v>
      </c>
      <c r="AD53" s="195">
        <f>MAX(Detailed_Demanding_x_Doc_Attrib!BF101:BX101,Detailed_Demanding_x_Doc_Attrib!I101:L101, Detailed_Demanding_x_Doc_Attrib!S101, Detailed_Demanding_x_Doc_Attrib!T101)</f>
        <v>1.2000000000000002</v>
      </c>
      <c r="AE53" s="195">
        <f>Detailed_Demanding_x_Doc_Attrib!BY101</f>
        <v>0</v>
      </c>
      <c r="AF53" s="195">
        <f>MAX(Detailed_Demanding_x_Doc_Attrib!BZ101, Detailed_Demanding_x_Doc_Attrib!BR101)</f>
        <v>0</v>
      </c>
      <c r="AG53" s="195">
        <f>MAX(Detailed_Demanding_x_Doc_Attrib!CA101, Detailed_Demanding_x_Doc_Attrib!BS101)</f>
        <v>0</v>
      </c>
      <c r="AH53" s="195">
        <f>MAX(Detailed_Demanding_x_Doc_Attrib!CB101,Detailed_Demanding_x_Doc_Attrib!I101, Detailed_Demanding_x_Doc_Attrib!S101, Detailed_Demanding_x_Doc_Attrib!W101)</f>
        <v>0.4</v>
      </c>
      <c r="AI53" s="195">
        <f>MAX(Detailed_Demanding_x_Doc_Attrib!CC101)</f>
        <v>0</v>
      </c>
      <c r="AJ53" s="195">
        <f>MAX(Detailed_Demanding_x_Doc_Attrib!CD101,Detailed_Demanding_x_Doc_Attrib!S101)</f>
        <v>0</v>
      </c>
      <c r="AK53" s="195">
        <f>MAX(Detailed_Demanding_x_Doc_Attrib!CE101, Detailed_Demanding_x_Doc_Attrib!I101:Q101, Detailed_Demanding_x_Doc_Attrib!S101, Detailed_Demanding_x_Doc_Attrib!T101, Detailed_Demanding_x_Doc_Attrib!W101)</f>
        <v>1.6</v>
      </c>
      <c r="AL53" s="195">
        <f>MAX(Detailed_Demanding_x_Doc_Attrib!CF101:CF101)</f>
        <v>0</v>
      </c>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row>
    <row r="54" spans="1:102">
      <c r="A54" s="82" t="s">
        <v>268</v>
      </c>
      <c r="B54" s="82" t="s">
        <v>567</v>
      </c>
      <c r="C54" s="82" t="s">
        <v>273</v>
      </c>
      <c r="D54" s="82" t="s">
        <v>356</v>
      </c>
      <c r="E54" s="165" t="s">
        <v>1251</v>
      </c>
      <c r="F54" s="195">
        <f>MAX(Detailed_Demanding_x_Doc_Attrib!I102:L102)</f>
        <v>0</v>
      </c>
      <c r="G54" s="195">
        <f>MAX(Detailed_Demanding_x_Doc_Attrib!N102:O102)</f>
        <v>0</v>
      </c>
      <c r="H54" s="195">
        <f>Detailed_Demanding_x_Doc_Attrib!P102</f>
        <v>0.10100000000000001</v>
      </c>
      <c r="I54" s="195">
        <f>MAX(Detailed_Demanding_x_Doc_Attrib!Q102, F54, G54, H54, K54, L54, M54, P54)</f>
        <v>1.2250000000000001</v>
      </c>
      <c r="J54" s="195">
        <f t="shared" si="0"/>
        <v>1.2250000000000001</v>
      </c>
      <c r="K54" s="195">
        <f>Detailed_Demanding_x_Doc_Attrib!R102</f>
        <v>0</v>
      </c>
      <c r="L54" s="195">
        <f>Detailed_Demanding_x_Doc_Attrib!S102</f>
        <v>0</v>
      </c>
      <c r="M54" s="195">
        <f>Detailed_Demanding_x_Doc_Attrib!T102</f>
        <v>0.90000000000000013</v>
      </c>
      <c r="N54" s="195">
        <f>Detailed_Demanding_x_Doc_Attrib!U102</f>
        <v>0</v>
      </c>
      <c r="O54" s="195">
        <f>Detailed_Demanding_x_Doc_Attrib!V102</f>
        <v>0</v>
      </c>
      <c r="P54" s="195">
        <f>Detailed_Demanding_x_Doc_Attrib!W102</f>
        <v>1.2250000000000001</v>
      </c>
      <c r="Q54" s="195">
        <f>Detailed_Demanding_x_Doc_Attrib!X102</f>
        <v>1.2000000000000002</v>
      </c>
      <c r="R54" s="195">
        <f>MAX(Detailed_Demanding_x_Doc_Attrib!Z102:AB102,Detailed_Demanding_x_Doc_Attrib!I102:L102,M54,Q54)</f>
        <v>1.2000000000000002</v>
      </c>
      <c r="S54" s="195">
        <f>MAX(Detailed_Demanding_x_Doc_Attrib!AC102,Detailed_Demanding_x_Doc_Attrib!I102:L102)</f>
        <v>0</v>
      </c>
      <c r="T54" s="195">
        <f>MAX(Detailed_Demanding_x_Doc_Attrib!AD102:AF102,P54,K54)</f>
        <v>1.2250000000000001</v>
      </c>
      <c r="U54" s="195">
        <f>MAX(Detailed_Demanding_x_Doc_Attrib!AG102:AH102, Detailed_Demanding_x_Doc_Attrib!I102:L102, Detailed_Demanding_x_Doc_Attrib!R102)</f>
        <v>1.2250000000000001</v>
      </c>
      <c r="V54" s="195">
        <f>MAX(Detailed_Demanding_x_Doc_Attrib!AJ102,Detailed_Demanding_x_Doc_Attrib!I102:L102)</f>
        <v>0</v>
      </c>
      <c r="W54" s="195">
        <f>MAX(Detailed_Demanding_x_Doc_Attrib!AM102:AW102,Detailed_Demanding_x_Doc_Attrib!I102:L102,K54)</f>
        <v>1.2000000000000002</v>
      </c>
      <c r="X54" s="195">
        <f>MAX(Detailed_Demanding_x_Doc_Attrib!AX102,Detailed_Demanding_x_Doc_Attrib!I102:L102)</f>
        <v>0</v>
      </c>
      <c r="Y54" s="195">
        <f>MAX(Detailed_Demanding_x_Doc_Attrib!AY102,Detailed_Demanding_x_Doc_Attrib!I102:L102)</f>
        <v>0.10049999999999999</v>
      </c>
      <c r="Z54" s="195">
        <f>MAX(Detailed_Demanding_x_Doc_Attrib!BC102:BE102,Detailed_Demanding_x_Doc_Attrib!I102:L102,Detailed_Demanding_x_Doc_Attrib!T102, Detailed_Demanding_x_Doc_Attrib!W102, Detailed_Demanding_x_Doc_Attrib!BP102)</f>
        <v>1.2250000000000001</v>
      </c>
      <c r="AA54" s="195">
        <f>MAX(Detailed_Demanding_x_Doc_Attrib!BJ102:BQ102,Detailed_Demanding_x_Doc_Attrib!I102:L102,Detailed_Demanding_x_Doc_Attrib!BV102,Detailed_Demanding_x_Doc_Attrib!BS102:BT102)</f>
        <v>1.2000000000000002</v>
      </c>
      <c r="AB54" s="195">
        <f>MAX(Detailed_Demanding_x_Doc_Attrib!BO102:BV102,Detailed_Demanding_x_Doc_Attrib!I102:L102, Detailed_Demanding_x_Doc_Attrib!T102, Detailed_Demanding_x_Doc_Attrib!BS102:BT102)</f>
        <v>1.2000000000000002</v>
      </c>
      <c r="AC54" s="195">
        <f>MAX(Detailed_Demanding_x_Doc_Attrib!BF102:BI102, Detailed_Demanding_x_Doc_Attrib!BP102:BQ102, Detailed_Demanding_x_Doc_Attrib!BW102:BX102, Detailed_Demanding_x_Doc_Attrib!BV102, Detailed_Demanding_x_Doc_Attrib!BS102:BT102, Detailed_Demanding_x_Doc_Attrib!S102, Detailed_Demanding_x_Doc_Attrib!T102, Detailed_Demanding_x_Doc_Attrib!I102:L102)</f>
        <v>1.2000000000000002</v>
      </c>
      <c r="AD54" s="195">
        <f>MAX(Detailed_Demanding_x_Doc_Attrib!BF102:BX102,Detailed_Demanding_x_Doc_Attrib!I102:L102, Detailed_Demanding_x_Doc_Attrib!S102, Detailed_Demanding_x_Doc_Attrib!T102)</f>
        <v>1.2000000000000002</v>
      </c>
      <c r="AE54" s="195">
        <f>Detailed_Demanding_x_Doc_Attrib!BY102</f>
        <v>0</v>
      </c>
      <c r="AF54" s="195">
        <f>MAX(Detailed_Demanding_x_Doc_Attrib!BZ102, Detailed_Demanding_x_Doc_Attrib!BR102)</f>
        <v>0</v>
      </c>
      <c r="AG54" s="195">
        <f>MAX(Detailed_Demanding_x_Doc_Attrib!CA102, Detailed_Demanding_x_Doc_Attrib!BS102)</f>
        <v>0</v>
      </c>
      <c r="AH54" s="195">
        <f>MAX(Detailed_Demanding_x_Doc_Attrib!CB102,Detailed_Demanding_x_Doc_Attrib!I102, Detailed_Demanding_x_Doc_Attrib!S102, Detailed_Demanding_x_Doc_Attrib!W102)</f>
        <v>1.2250000000000001</v>
      </c>
      <c r="AI54" s="195">
        <f>MAX(Detailed_Demanding_x_Doc_Attrib!CC102)</f>
        <v>0</v>
      </c>
      <c r="AJ54" s="195">
        <f>MAX(Detailed_Demanding_x_Doc_Attrib!CD102,Detailed_Demanding_x_Doc_Attrib!S102)</f>
        <v>0</v>
      </c>
      <c r="AK54" s="195">
        <f>MAX(Detailed_Demanding_x_Doc_Attrib!CE102, Detailed_Demanding_x_Doc_Attrib!I102:Q102, Detailed_Demanding_x_Doc_Attrib!S102, Detailed_Demanding_x_Doc_Attrib!T102, Detailed_Demanding_x_Doc_Attrib!W102)</f>
        <v>1.2250000000000001</v>
      </c>
      <c r="AL54" s="195">
        <f>MAX(Detailed_Demanding_x_Doc_Attrib!CF102:CF102)</f>
        <v>0</v>
      </c>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row>
    <row r="55" spans="1:102">
      <c r="A55" s="82" t="s">
        <v>268</v>
      </c>
      <c r="B55" s="82" t="s">
        <v>570</v>
      </c>
      <c r="C55" s="82" t="s">
        <v>311</v>
      </c>
      <c r="D55" s="82" t="s">
        <v>356</v>
      </c>
      <c r="E55" s="165" t="s">
        <v>1250</v>
      </c>
      <c r="F55" s="195">
        <f>MAX(Detailed_Demanding_x_Doc_Attrib!I103:L103)</f>
        <v>0</v>
      </c>
      <c r="G55" s="195">
        <f>MAX(Detailed_Demanding_x_Doc_Attrib!N103:O103)</f>
        <v>0</v>
      </c>
      <c r="H55" s="195">
        <f>Detailed_Demanding_x_Doc_Attrib!P103</f>
        <v>8.0799999999999997E-2</v>
      </c>
      <c r="I55" s="195">
        <f>MAX(Detailed_Demanding_x_Doc_Attrib!Q103, F55, G55, H55, K55, L55, M55, P55)</f>
        <v>0.32</v>
      </c>
      <c r="J55" s="195">
        <f t="shared" si="0"/>
        <v>0.32</v>
      </c>
      <c r="K55" s="195">
        <f>Detailed_Demanding_x_Doc_Attrib!R103</f>
        <v>0</v>
      </c>
      <c r="L55" s="195">
        <f>Detailed_Demanding_x_Doc_Attrib!S103</f>
        <v>0</v>
      </c>
      <c r="M55" s="195">
        <f>Detailed_Demanding_x_Doc_Attrib!T103</f>
        <v>0.32</v>
      </c>
      <c r="N55" s="195">
        <f>Detailed_Demanding_x_Doc_Attrib!U103</f>
        <v>0</v>
      </c>
      <c r="O55" s="195">
        <f>Detailed_Demanding_x_Doc_Attrib!V103</f>
        <v>0</v>
      </c>
      <c r="P55" s="195">
        <f>Detailed_Demanding_x_Doc_Attrib!W103</f>
        <v>0.32</v>
      </c>
      <c r="Q55" s="195">
        <f>Detailed_Demanding_x_Doc_Attrib!X103</f>
        <v>0</v>
      </c>
      <c r="R55" s="195">
        <f>MAX(Detailed_Demanding_x_Doc_Attrib!Z103:AB103,Detailed_Demanding_x_Doc_Attrib!I103:L103,M55,Q55)</f>
        <v>0.32</v>
      </c>
      <c r="S55" s="195">
        <f>MAX(Detailed_Demanding_x_Doc_Attrib!AC103,Detailed_Demanding_x_Doc_Attrib!I103:L103)</f>
        <v>0</v>
      </c>
      <c r="T55" s="195">
        <f>MAX(Detailed_Demanding_x_Doc_Attrib!AD103:AF103,P55,K55)</f>
        <v>0.32</v>
      </c>
      <c r="U55" s="195">
        <f>MAX(Detailed_Demanding_x_Doc_Attrib!AG103:AH103, Detailed_Demanding_x_Doc_Attrib!I103:L103, Detailed_Demanding_x_Doc_Attrib!R103)</f>
        <v>0.32</v>
      </c>
      <c r="V55" s="195">
        <f>MAX(Detailed_Demanding_x_Doc_Attrib!AJ103,Detailed_Demanding_x_Doc_Attrib!I103:L103)</f>
        <v>0</v>
      </c>
      <c r="W55" s="195">
        <f>MAX(Detailed_Demanding_x_Doc_Attrib!AM103:AW103,Detailed_Demanding_x_Doc_Attrib!I103:L103,K55)</f>
        <v>0.32</v>
      </c>
      <c r="X55" s="195">
        <f>MAX(Detailed_Demanding_x_Doc_Attrib!AX103,Detailed_Demanding_x_Doc_Attrib!I103:L103)</f>
        <v>0</v>
      </c>
      <c r="Y55" s="195">
        <f>MAX(Detailed_Demanding_x_Doc_Attrib!AY103,Detailed_Demanding_x_Doc_Attrib!I103:L103)</f>
        <v>0</v>
      </c>
      <c r="Z55" s="195">
        <f>MAX(Detailed_Demanding_x_Doc_Attrib!BC103:BE103,Detailed_Demanding_x_Doc_Attrib!I103:L103,Detailed_Demanding_x_Doc_Attrib!T103, Detailed_Demanding_x_Doc_Attrib!W103, Detailed_Demanding_x_Doc_Attrib!BP103)</f>
        <v>0.32</v>
      </c>
      <c r="AA55" s="195">
        <f>MAX(Detailed_Demanding_x_Doc_Attrib!BJ103:BQ103,Detailed_Demanding_x_Doc_Attrib!I103:L103,Detailed_Demanding_x_Doc_Attrib!BV103,Detailed_Demanding_x_Doc_Attrib!BS103:BT103)</f>
        <v>0</v>
      </c>
      <c r="AB55" s="195">
        <f>MAX(Detailed_Demanding_x_Doc_Attrib!BO103:BV103,Detailed_Demanding_x_Doc_Attrib!I103:L103, Detailed_Demanding_x_Doc_Attrib!T103, Detailed_Demanding_x_Doc_Attrib!BS103:BT103)</f>
        <v>0.32</v>
      </c>
      <c r="AC55" s="195">
        <f>MAX(Detailed_Demanding_x_Doc_Attrib!BF103:BI103, Detailed_Demanding_x_Doc_Attrib!BP103:BQ103, Detailed_Demanding_x_Doc_Attrib!BW103:BX103, Detailed_Demanding_x_Doc_Attrib!BV103, Detailed_Demanding_x_Doc_Attrib!BS103:BT103, Detailed_Demanding_x_Doc_Attrib!S103, Detailed_Demanding_x_Doc_Attrib!T103, Detailed_Demanding_x_Doc_Attrib!I103:L103)</f>
        <v>0.32</v>
      </c>
      <c r="AD55" s="195">
        <f>MAX(Detailed_Demanding_x_Doc_Attrib!BF103:BX103,Detailed_Demanding_x_Doc_Attrib!I103:L103, Detailed_Demanding_x_Doc_Attrib!S103, Detailed_Demanding_x_Doc_Attrib!T103)</f>
        <v>0.32</v>
      </c>
      <c r="AE55" s="195">
        <f>Detailed_Demanding_x_Doc_Attrib!BY103</f>
        <v>0</v>
      </c>
      <c r="AF55" s="195">
        <f>MAX(Detailed_Demanding_x_Doc_Attrib!BZ103, Detailed_Demanding_x_Doc_Attrib!BR103)</f>
        <v>0</v>
      </c>
      <c r="AG55" s="195">
        <f>MAX(Detailed_Demanding_x_Doc_Attrib!CA103, Detailed_Demanding_x_Doc_Attrib!BS103)</f>
        <v>0</v>
      </c>
      <c r="AH55" s="195">
        <f>MAX(Detailed_Demanding_x_Doc_Attrib!CB103,Detailed_Demanding_x_Doc_Attrib!I103, Detailed_Demanding_x_Doc_Attrib!S103, Detailed_Demanding_x_Doc_Attrib!W103)</f>
        <v>0.32</v>
      </c>
      <c r="AI55" s="195">
        <f>MAX(Detailed_Demanding_x_Doc_Attrib!CC103)</f>
        <v>8.0799999999999997E-2</v>
      </c>
      <c r="AJ55" s="195">
        <f>MAX(Detailed_Demanding_x_Doc_Attrib!CD103,Detailed_Demanding_x_Doc_Attrib!S103)</f>
        <v>0</v>
      </c>
      <c r="AK55" s="195">
        <f>MAX(Detailed_Demanding_x_Doc_Attrib!CE103, Detailed_Demanding_x_Doc_Attrib!I103:Q103, Detailed_Demanding_x_Doc_Attrib!S103, Detailed_Demanding_x_Doc_Attrib!T103, Detailed_Demanding_x_Doc_Attrib!W103)</f>
        <v>0.72</v>
      </c>
      <c r="AL55" s="195">
        <f>MAX(Detailed_Demanding_x_Doc_Attrib!CF103:CF103)</f>
        <v>0</v>
      </c>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row>
    <row r="56" spans="1:102">
      <c r="A56" s="82" t="s">
        <v>268</v>
      </c>
      <c r="B56" s="82" t="s">
        <v>567</v>
      </c>
      <c r="C56" s="82" t="s">
        <v>273</v>
      </c>
      <c r="D56" s="82" t="s">
        <v>356</v>
      </c>
      <c r="E56" s="165" t="s">
        <v>1248</v>
      </c>
      <c r="F56" s="195">
        <f>MAX(Detailed_Demanding_x_Doc_Attrib!I104:L104)</f>
        <v>0</v>
      </c>
      <c r="G56" s="195">
        <f>MAX(Detailed_Demanding_x_Doc_Attrib!N104:O104)</f>
        <v>0</v>
      </c>
      <c r="H56" s="195">
        <f>Detailed_Demanding_x_Doc_Attrib!P104</f>
        <v>8.0799999999999997E-2</v>
      </c>
      <c r="I56" s="195">
        <f>MAX(Detailed_Demanding_x_Doc_Attrib!Q104, F56, G56, H56, K56, L56, M56, P56)</f>
        <v>0.98000000000000009</v>
      </c>
      <c r="J56" s="195">
        <f t="shared" si="0"/>
        <v>0.98000000000000009</v>
      </c>
      <c r="K56" s="195">
        <f>Detailed_Demanding_x_Doc_Attrib!R104</f>
        <v>0</v>
      </c>
      <c r="L56" s="195">
        <f>Detailed_Demanding_x_Doc_Attrib!S104</f>
        <v>0</v>
      </c>
      <c r="M56" s="195">
        <f>Detailed_Demanding_x_Doc_Attrib!T104</f>
        <v>0.72</v>
      </c>
      <c r="N56" s="195">
        <f>Detailed_Demanding_x_Doc_Attrib!U104</f>
        <v>0</v>
      </c>
      <c r="O56" s="195">
        <f>Detailed_Demanding_x_Doc_Attrib!V104</f>
        <v>0</v>
      </c>
      <c r="P56" s="195">
        <f>Detailed_Demanding_x_Doc_Attrib!W104</f>
        <v>0.98000000000000009</v>
      </c>
      <c r="Q56" s="195">
        <f>Detailed_Demanding_x_Doc_Attrib!X104</f>
        <v>0.96</v>
      </c>
      <c r="R56" s="195">
        <f>MAX(Detailed_Demanding_x_Doc_Attrib!Z104:AB104,Detailed_Demanding_x_Doc_Attrib!I104:L104,M56,Q56)</f>
        <v>0.96</v>
      </c>
      <c r="S56" s="195">
        <f>MAX(Detailed_Demanding_x_Doc_Attrib!AC104,Detailed_Demanding_x_Doc_Attrib!I104:L104)</f>
        <v>0</v>
      </c>
      <c r="T56" s="195">
        <f>MAX(Detailed_Demanding_x_Doc_Attrib!AD104:AF104,P56,K56)</f>
        <v>0.98000000000000009</v>
      </c>
      <c r="U56" s="195">
        <f>MAX(Detailed_Demanding_x_Doc_Attrib!AG104:AH104, Detailed_Demanding_x_Doc_Attrib!I104:L104, Detailed_Demanding_x_Doc_Attrib!R104)</f>
        <v>0.98000000000000009</v>
      </c>
      <c r="V56" s="195">
        <f>MAX(Detailed_Demanding_x_Doc_Attrib!AJ104,Detailed_Demanding_x_Doc_Attrib!I104:L104)</f>
        <v>0</v>
      </c>
      <c r="W56" s="195">
        <f>MAX(Detailed_Demanding_x_Doc_Attrib!AM104:AW104,Detailed_Demanding_x_Doc_Attrib!I104:L104,K56)</f>
        <v>0.18</v>
      </c>
      <c r="X56" s="195">
        <f>MAX(Detailed_Demanding_x_Doc_Attrib!AX104,Detailed_Demanding_x_Doc_Attrib!I104:L104)</f>
        <v>0</v>
      </c>
      <c r="Y56" s="195">
        <f>MAX(Detailed_Demanding_x_Doc_Attrib!AY104,Detailed_Demanding_x_Doc_Attrib!I104:L104)</f>
        <v>8.0399999999999999E-2</v>
      </c>
      <c r="Z56" s="195">
        <f>MAX(Detailed_Demanding_x_Doc_Attrib!BC104:BE104,Detailed_Demanding_x_Doc_Attrib!I104:L104,Detailed_Demanding_x_Doc_Attrib!T104, Detailed_Demanding_x_Doc_Attrib!W104, Detailed_Demanding_x_Doc_Attrib!BP104)</f>
        <v>0.98000000000000009</v>
      </c>
      <c r="AA56" s="195">
        <f>MAX(Detailed_Demanding_x_Doc_Attrib!BJ104:BQ104,Detailed_Demanding_x_Doc_Attrib!I104:L104,Detailed_Demanding_x_Doc_Attrib!BV104,Detailed_Demanding_x_Doc_Attrib!BS104:BT104)</f>
        <v>0</v>
      </c>
      <c r="AB56" s="195">
        <f>MAX(Detailed_Demanding_x_Doc_Attrib!BO104:BV104,Detailed_Demanding_x_Doc_Attrib!I104:L104, Detailed_Demanding_x_Doc_Attrib!T104, Detailed_Demanding_x_Doc_Attrib!BS104:BT104)</f>
        <v>0.72</v>
      </c>
      <c r="AC56" s="195">
        <f>MAX(Detailed_Demanding_x_Doc_Attrib!BF104:BI104, Detailed_Demanding_x_Doc_Attrib!BP104:BQ104, Detailed_Demanding_x_Doc_Attrib!BW104:BX104, Detailed_Demanding_x_Doc_Attrib!BV104, Detailed_Demanding_x_Doc_Attrib!BS104:BT104, Detailed_Demanding_x_Doc_Attrib!S104, Detailed_Demanding_x_Doc_Attrib!T104, Detailed_Demanding_x_Doc_Attrib!I104:L104)</f>
        <v>0.72</v>
      </c>
      <c r="AD56" s="195">
        <f>MAX(Detailed_Demanding_x_Doc_Attrib!BF104:BX104,Detailed_Demanding_x_Doc_Attrib!I104:L104, Detailed_Demanding_x_Doc_Attrib!S104, Detailed_Demanding_x_Doc_Attrib!T104)</f>
        <v>0.72</v>
      </c>
      <c r="AE56" s="195">
        <f>Detailed_Demanding_x_Doc_Attrib!BY104</f>
        <v>0</v>
      </c>
      <c r="AF56" s="195">
        <f>MAX(Detailed_Demanding_x_Doc_Attrib!BZ104, Detailed_Demanding_x_Doc_Attrib!BR104)</f>
        <v>0</v>
      </c>
      <c r="AG56" s="195">
        <f>MAX(Detailed_Demanding_x_Doc_Attrib!CA104, Detailed_Demanding_x_Doc_Attrib!BS104)</f>
        <v>0</v>
      </c>
      <c r="AH56" s="195">
        <f>MAX(Detailed_Demanding_x_Doc_Attrib!CB104,Detailed_Demanding_x_Doc_Attrib!I104, Detailed_Demanding_x_Doc_Attrib!S104, Detailed_Demanding_x_Doc_Attrib!W104)</f>
        <v>0.98000000000000009</v>
      </c>
      <c r="AI56" s="195">
        <f>MAX(Detailed_Demanding_x_Doc_Attrib!CC104)</f>
        <v>0</v>
      </c>
      <c r="AJ56" s="195">
        <f>MAX(Detailed_Demanding_x_Doc_Attrib!CD104,Detailed_Demanding_x_Doc_Attrib!S104)</f>
        <v>0</v>
      </c>
      <c r="AK56" s="195">
        <f>MAX(Detailed_Demanding_x_Doc_Attrib!CE104, Detailed_Demanding_x_Doc_Attrib!I104:Q104, Detailed_Demanding_x_Doc_Attrib!S104, Detailed_Demanding_x_Doc_Attrib!T104, Detailed_Demanding_x_Doc_Attrib!W104)</f>
        <v>0.98000000000000009</v>
      </c>
      <c r="AL56" s="195">
        <f>MAX(Detailed_Demanding_x_Doc_Attrib!CF104:CF104)</f>
        <v>0</v>
      </c>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row>
    <row r="57" spans="1:102">
      <c r="A57" s="82" t="s">
        <v>268</v>
      </c>
      <c r="B57" s="82" t="s">
        <v>570</v>
      </c>
      <c r="C57" s="82" t="s">
        <v>311</v>
      </c>
      <c r="D57" s="82" t="s">
        <v>356</v>
      </c>
      <c r="E57" s="165" t="s">
        <v>1247</v>
      </c>
      <c r="F57" s="195">
        <f>MAX(Detailed_Demanding_x_Doc_Attrib!I105:L105)</f>
        <v>0</v>
      </c>
      <c r="G57" s="195">
        <f>MAX(Detailed_Demanding_x_Doc_Attrib!N105:O105)</f>
        <v>0</v>
      </c>
      <c r="H57" s="195">
        <f>Detailed_Demanding_x_Doc_Attrib!P105</f>
        <v>8.0799999999999997E-2</v>
      </c>
      <c r="I57" s="195">
        <f>MAX(Detailed_Demanding_x_Doc_Attrib!Q105, F57, G57, H57, K57, L57, M57, P57)</f>
        <v>0.72</v>
      </c>
      <c r="J57" s="195">
        <f t="shared" si="0"/>
        <v>0.72</v>
      </c>
      <c r="K57" s="195">
        <f>Detailed_Demanding_x_Doc_Attrib!R105</f>
        <v>0</v>
      </c>
      <c r="L57" s="195">
        <f>Detailed_Demanding_x_Doc_Attrib!S105</f>
        <v>0</v>
      </c>
      <c r="M57" s="195">
        <f>Detailed_Demanding_x_Doc_Attrib!T105</f>
        <v>0.18</v>
      </c>
      <c r="N57" s="195">
        <f>Detailed_Demanding_x_Doc_Attrib!U105</f>
        <v>0</v>
      </c>
      <c r="O57" s="195">
        <f>Detailed_Demanding_x_Doc_Attrib!V105</f>
        <v>0</v>
      </c>
      <c r="P57" s="195">
        <f>Detailed_Demanding_x_Doc_Attrib!W105</f>
        <v>0.72</v>
      </c>
      <c r="Q57" s="195">
        <f>Detailed_Demanding_x_Doc_Attrib!X105</f>
        <v>0</v>
      </c>
      <c r="R57" s="195">
        <f>MAX(Detailed_Demanding_x_Doc_Attrib!Z105:AB105,Detailed_Demanding_x_Doc_Attrib!I105:L105,M57,Q57)</f>
        <v>0.18</v>
      </c>
      <c r="S57" s="195">
        <f>MAX(Detailed_Demanding_x_Doc_Attrib!AC105,Detailed_Demanding_x_Doc_Attrib!I105:L105)</f>
        <v>0</v>
      </c>
      <c r="T57" s="195">
        <f>MAX(Detailed_Demanding_x_Doc_Attrib!AD105:AF105,P57,K57)</f>
        <v>0.72</v>
      </c>
      <c r="U57" s="195">
        <f>MAX(Detailed_Demanding_x_Doc_Attrib!AG105:AH105, Detailed_Demanding_x_Doc_Attrib!I105:L105, Detailed_Demanding_x_Doc_Attrib!R105)</f>
        <v>0.72</v>
      </c>
      <c r="V57" s="195">
        <f>MAX(Detailed_Demanding_x_Doc_Attrib!AJ105,Detailed_Demanding_x_Doc_Attrib!I105:L105)</f>
        <v>0</v>
      </c>
      <c r="W57" s="195">
        <f>MAX(Detailed_Demanding_x_Doc_Attrib!AM105:AW105,Detailed_Demanding_x_Doc_Attrib!I105:L105,K57)</f>
        <v>0.12</v>
      </c>
      <c r="X57" s="195">
        <f>MAX(Detailed_Demanding_x_Doc_Attrib!AX105,Detailed_Demanding_x_Doc_Attrib!I105:L105)</f>
        <v>0</v>
      </c>
      <c r="Y57" s="195">
        <f>MAX(Detailed_Demanding_x_Doc_Attrib!AY105,Detailed_Demanding_x_Doc_Attrib!I105:L105)</f>
        <v>0</v>
      </c>
      <c r="Z57" s="195">
        <f>MAX(Detailed_Demanding_x_Doc_Attrib!BC105:BE105,Detailed_Demanding_x_Doc_Attrib!I105:L105,Detailed_Demanding_x_Doc_Attrib!T105, Detailed_Demanding_x_Doc_Attrib!W105, Detailed_Demanding_x_Doc_Attrib!BP105)</f>
        <v>0.72</v>
      </c>
      <c r="AA57" s="195">
        <f>MAX(Detailed_Demanding_x_Doc_Attrib!BJ105:BQ105,Detailed_Demanding_x_Doc_Attrib!I105:L105,Detailed_Demanding_x_Doc_Attrib!BV105,Detailed_Demanding_x_Doc_Attrib!BS105:BT105)</f>
        <v>0</v>
      </c>
      <c r="AB57" s="195">
        <f>MAX(Detailed_Demanding_x_Doc_Attrib!BO105:BV105,Detailed_Demanding_x_Doc_Attrib!I105:L105, Detailed_Demanding_x_Doc_Attrib!T105, Detailed_Demanding_x_Doc_Attrib!BS105:BT105)</f>
        <v>0.18</v>
      </c>
      <c r="AC57" s="195">
        <f>MAX(Detailed_Demanding_x_Doc_Attrib!BF105:BI105, Detailed_Demanding_x_Doc_Attrib!BP105:BQ105, Detailed_Demanding_x_Doc_Attrib!BW105:BX105, Detailed_Demanding_x_Doc_Attrib!BV105, Detailed_Demanding_x_Doc_Attrib!BS105:BT105, Detailed_Demanding_x_Doc_Attrib!S105, Detailed_Demanding_x_Doc_Attrib!T105, Detailed_Demanding_x_Doc_Attrib!I105:L105)</f>
        <v>0.18</v>
      </c>
      <c r="AD57" s="195">
        <f>MAX(Detailed_Demanding_x_Doc_Attrib!BF105:BX105,Detailed_Demanding_x_Doc_Attrib!I105:L105, Detailed_Demanding_x_Doc_Attrib!S105, Detailed_Demanding_x_Doc_Attrib!T105)</f>
        <v>0.18</v>
      </c>
      <c r="AE57" s="195">
        <f>Detailed_Demanding_x_Doc_Attrib!BY105</f>
        <v>0</v>
      </c>
      <c r="AF57" s="195">
        <f>MAX(Detailed_Demanding_x_Doc_Attrib!BZ105, Detailed_Demanding_x_Doc_Attrib!BR105)</f>
        <v>0</v>
      </c>
      <c r="AG57" s="195">
        <f>MAX(Detailed_Demanding_x_Doc_Attrib!CA105, Detailed_Demanding_x_Doc_Attrib!BS105)</f>
        <v>0</v>
      </c>
      <c r="AH57" s="195">
        <f>MAX(Detailed_Demanding_x_Doc_Attrib!CB105,Detailed_Demanding_x_Doc_Attrib!I105, Detailed_Demanding_x_Doc_Attrib!S105, Detailed_Demanding_x_Doc_Attrib!W105)</f>
        <v>0.72</v>
      </c>
      <c r="AI57" s="195">
        <f>MAX(Detailed_Demanding_x_Doc_Attrib!CC105)</f>
        <v>8.0799999999999997E-2</v>
      </c>
      <c r="AJ57" s="195">
        <f>MAX(Detailed_Demanding_x_Doc_Attrib!CD105,Detailed_Demanding_x_Doc_Attrib!S105)</f>
        <v>0</v>
      </c>
      <c r="AK57" s="195">
        <f>MAX(Detailed_Demanding_x_Doc_Attrib!CE105, Detailed_Demanding_x_Doc_Attrib!I105:Q105, Detailed_Demanding_x_Doc_Attrib!S105, Detailed_Demanding_x_Doc_Attrib!T105, Detailed_Demanding_x_Doc_Attrib!W105)</f>
        <v>0.72</v>
      </c>
      <c r="AL57" s="195">
        <f>MAX(Detailed_Demanding_x_Doc_Attrib!CF105:CF105)</f>
        <v>0</v>
      </c>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row>
    <row r="58" spans="1:102">
      <c r="A58" s="82" t="s">
        <v>268</v>
      </c>
      <c r="B58" s="82" t="s">
        <v>567</v>
      </c>
      <c r="C58" s="82" t="s">
        <v>273</v>
      </c>
      <c r="D58" s="82" t="s">
        <v>356</v>
      </c>
      <c r="E58" s="165" t="s">
        <v>1249</v>
      </c>
      <c r="F58" s="195">
        <f>MAX(Detailed_Demanding_x_Doc_Attrib!I106:L106)</f>
        <v>0</v>
      </c>
      <c r="G58" s="195">
        <f>MAX(Detailed_Demanding_x_Doc_Attrib!N106:O106)</f>
        <v>0</v>
      </c>
      <c r="H58" s="195">
        <f>Detailed_Demanding_x_Doc_Attrib!P106</f>
        <v>8.0799999999999997E-2</v>
      </c>
      <c r="I58" s="195">
        <f>MAX(Detailed_Demanding_x_Doc_Attrib!Q106, F58, G58, H58, K58, L58, M58, P58)</f>
        <v>0.72</v>
      </c>
      <c r="J58" s="195">
        <f t="shared" si="0"/>
        <v>0.72</v>
      </c>
      <c r="K58" s="195">
        <f>Detailed_Demanding_x_Doc_Attrib!R106</f>
        <v>0</v>
      </c>
      <c r="L58" s="195">
        <f>Detailed_Demanding_x_Doc_Attrib!S106</f>
        <v>0</v>
      </c>
      <c r="M58" s="195">
        <f>Detailed_Demanding_x_Doc_Attrib!T106</f>
        <v>0.4</v>
      </c>
      <c r="N58" s="195">
        <f>Detailed_Demanding_x_Doc_Attrib!U106</f>
        <v>0</v>
      </c>
      <c r="O58" s="195">
        <f>Detailed_Demanding_x_Doc_Attrib!V106</f>
        <v>0</v>
      </c>
      <c r="P58" s="195">
        <f>Detailed_Demanding_x_Doc_Attrib!W106</f>
        <v>0.72</v>
      </c>
      <c r="Q58" s="195">
        <f>Detailed_Demanding_x_Doc_Attrib!X106</f>
        <v>0</v>
      </c>
      <c r="R58" s="195">
        <f>MAX(Detailed_Demanding_x_Doc_Attrib!Z106:AB106,Detailed_Demanding_x_Doc_Attrib!I106:L106,M58,Q58)</f>
        <v>0.4</v>
      </c>
      <c r="S58" s="195">
        <f>MAX(Detailed_Demanding_x_Doc_Attrib!AC106,Detailed_Demanding_x_Doc_Attrib!I106:L106)</f>
        <v>0</v>
      </c>
      <c r="T58" s="195">
        <f>MAX(Detailed_Demanding_x_Doc_Attrib!AD106:AF106,P58,K58)</f>
        <v>0.72</v>
      </c>
      <c r="U58" s="195">
        <f>MAX(Detailed_Demanding_x_Doc_Attrib!AG106:AH106, Detailed_Demanding_x_Doc_Attrib!I106:L106, Detailed_Demanding_x_Doc_Attrib!R106)</f>
        <v>0.72</v>
      </c>
      <c r="V58" s="195">
        <f>MAX(Detailed_Demanding_x_Doc_Attrib!AJ106,Detailed_Demanding_x_Doc_Attrib!I106:L106)</f>
        <v>0</v>
      </c>
      <c r="W58" s="195">
        <f>MAX(Detailed_Demanding_x_Doc_Attrib!AM106:AW106,Detailed_Demanding_x_Doc_Attrib!I106:L106,K58)</f>
        <v>0</v>
      </c>
      <c r="X58" s="195">
        <f>MAX(Detailed_Demanding_x_Doc_Attrib!AX106,Detailed_Demanding_x_Doc_Attrib!I106:L106)</f>
        <v>0</v>
      </c>
      <c r="Y58" s="195">
        <f>MAX(Detailed_Demanding_x_Doc_Attrib!AY106,Detailed_Demanding_x_Doc_Attrib!I106:L106)</f>
        <v>0</v>
      </c>
      <c r="Z58" s="195">
        <f>MAX(Detailed_Demanding_x_Doc_Attrib!BC106:BE106,Detailed_Demanding_x_Doc_Attrib!I106:L106,Detailed_Demanding_x_Doc_Attrib!T106, Detailed_Demanding_x_Doc_Attrib!W106, Detailed_Demanding_x_Doc_Attrib!BP106)</f>
        <v>0.72</v>
      </c>
      <c r="AA58" s="195">
        <f>MAX(Detailed_Demanding_x_Doc_Attrib!BJ106:BQ106,Detailed_Demanding_x_Doc_Attrib!I106:L106,Detailed_Demanding_x_Doc_Attrib!BV106,Detailed_Demanding_x_Doc_Attrib!BS106:BT106)</f>
        <v>0</v>
      </c>
      <c r="AB58" s="195">
        <f>MAX(Detailed_Demanding_x_Doc_Attrib!BO106:BV106,Detailed_Demanding_x_Doc_Attrib!I106:L106, Detailed_Demanding_x_Doc_Attrib!T106, Detailed_Demanding_x_Doc_Attrib!BS106:BT106)</f>
        <v>0.4</v>
      </c>
      <c r="AC58" s="195">
        <f>MAX(Detailed_Demanding_x_Doc_Attrib!BF106:BI106, Detailed_Demanding_x_Doc_Attrib!BP106:BQ106, Detailed_Demanding_x_Doc_Attrib!BW106:BX106, Detailed_Demanding_x_Doc_Attrib!BV106, Detailed_Demanding_x_Doc_Attrib!BS106:BT106, Detailed_Demanding_x_Doc_Attrib!S106, Detailed_Demanding_x_Doc_Attrib!T106, Detailed_Demanding_x_Doc_Attrib!I106:L106)</f>
        <v>0.4</v>
      </c>
      <c r="AD58" s="195">
        <f>MAX(Detailed_Demanding_x_Doc_Attrib!BF106:BX106,Detailed_Demanding_x_Doc_Attrib!I106:L106, Detailed_Demanding_x_Doc_Attrib!S106, Detailed_Demanding_x_Doc_Attrib!T106)</f>
        <v>0.4</v>
      </c>
      <c r="AE58" s="195">
        <f>Detailed_Demanding_x_Doc_Attrib!BY106</f>
        <v>0</v>
      </c>
      <c r="AF58" s="195">
        <f>MAX(Detailed_Demanding_x_Doc_Attrib!BZ106, Detailed_Demanding_x_Doc_Attrib!BR106)</f>
        <v>0</v>
      </c>
      <c r="AG58" s="195">
        <f>MAX(Detailed_Demanding_x_Doc_Attrib!CA106, Detailed_Demanding_x_Doc_Attrib!BS106)</f>
        <v>0</v>
      </c>
      <c r="AH58" s="195">
        <f>MAX(Detailed_Demanding_x_Doc_Attrib!CB106,Detailed_Demanding_x_Doc_Attrib!I106, Detailed_Demanding_x_Doc_Attrib!S106, Detailed_Demanding_x_Doc_Attrib!W106)</f>
        <v>0.72</v>
      </c>
      <c r="AI58" s="195">
        <f>MAX(Detailed_Demanding_x_Doc_Attrib!CC106)</f>
        <v>0</v>
      </c>
      <c r="AJ58" s="195">
        <f>MAX(Detailed_Demanding_x_Doc_Attrib!CD106,Detailed_Demanding_x_Doc_Attrib!S106)</f>
        <v>0</v>
      </c>
      <c r="AK58" s="195">
        <f>MAX(Detailed_Demanding_x_Doc_Attrib!CE106, Detailed_Demanding_x_Doc_Attrib!I106:Q106, Detailed_Demanding_x_Doc_Attrib!S106, Detailed_Demanding_x_Doc_Attrib!T106, Detailed_Demanding_x_Doc_Attrib!W106)</f>
        <v>0.72</v>
      </c>
      <c r="AL58" s="195">
        <f>MAX(Detailed_Demanding_x_Doc_Attrib!CF106:CF106)</f>
        <v>0</v>
      </c>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row>
    <row r="59" spans="1:102">
      <c r="A59" s="82" t="s">
        <v>268</v>
      </c>
      <c r="B59" s="82" t="s">
        <v>571</v>
      </c>
      <c r="C59" s="82" t="s">
        <v>363</v>
      </c>
      <c r="D59" s="82" t="s">
        <v>356</v>
      </c>
      <c r="E59" s="165" t="s">
        <v>1267</v>
      </c>
      <c r="F59" s="195">
        <f>MAX(Detailed_Demanding_x_Doc_Attrib!I107:L107)</f>
        <v>0</v>
      </c>
      <c r="G59" s="195">
        <f>MAX(Detailed_Demanding_x_Doc_Attrib!N107:O107)</f>
        <v>0</v>
      </c>
      <c r="H59" s="195">
        <f>Detailed_Demanding_x_Doc_Attrib!P107</f>
        <v>0</v>
      </c>
      <c r="I59" s="195">
        <f>MAX(Detailed_Demanding_x_Doc_Attrib!Q107, F59, G59, H59, K59, L59, M59, P59)</f>
        <v>0.10100000000000001</v>
      </c>
      <c r="J59" s="195">
        <f t="shared" si="0"/>
        <v>0.10100000000000001</v>
      </c>
      <c r="K59" s="195">
        <f>Detailed_Demanding_x_Doc_Attrib!R107</f>
        <v>0</v>
      </c>
      <c r="L59" s="195">
        <f>Detailed_Demanding_x_Doc_Attrib!S107</f>
        <v>0</v>
      </c>
      <c r="M59" s="195">
        <f>Detailed_Demanding_x_Doc_Attrib!T107</f>
        <v>0.10100000000000001</v>
      </c>
      <c r="N59" s="195">
        <f>Detailed_Demanding_x_Doc_Attrib!U107</f>
        <v>0</v>
      </c>
      <c r="O59" s="195">
        <f>Detailed_Demanding_x_Doc_Attrib!V107</f>
        <v>0</v>
      </c>
      <c r="P59" s="195">
        <f>Detailed_Demanding_x_Doc_Attrib!W107</f>
        <v>0</v>
      </c>
      <c r="Q59" s="195">
        <f>Detailed_Demanding_x_Doc_Attrib!X107</f>
        <v>0</v>
      </c>
      <c r="R59" s="195">
        <f>MAX(Detailed_Demanding_x_Doc_Attrib!Z107:AB107,Detailed_Demanding_x_Doc_Attrib!I107:L107,M59,Q59)</f>
        <v>0.10100000000000001</v>
      </c>
      <c r="S59" s="195">
        <f>MAX(Detailed_Demanding_x_Doc_Attrib!AC107,Detailed_Demanding_x_Doc_Attrib!I107:L107)</f>
        <v>0</v>
      </c>
      <c r="T59" s="195">
        <f>MAX(Detailed_Demanding_x_Doc_Attrib!AD107:AF107,P59,K59)</f>
        <v>0</v>
      </c>
      <c r="U59" s="195">
        <f>MAX(Detailed_Demanding_x_Doc_Attrib!AG107:AH107, Detailed_Demanding_x_Doc_Attrib!I107:L107, Detailed_Demanding_x_Doc_Attrib!R107)</f>
        <v>0</v>
      </c>
      <c r="V59" s="195">
        <f>MAX(Detailed_Demanding_x_Doc_Attrib!AJ107,Detailed_Demanding_x_Doc_Attrib!I107:L107)</f>
        <v>0</v>
      </c>
      <c r="W59" s="195">
        <f>MAX(Detailed_Demanding_x_Doc_Attrib!AM107:AW107,Detailed_Demanding_x_Doc_Attrib!I107:L107,K59)</f>
        <v>0.15000000000000002</v>
      </c>
      <c r="X59" s="195">
        <f>MAX(Detailed_Demanding_x_Doc_Attrib!AX107,Detailed_Demanding_x_Doc_Attrib!I107:L107)</f>
        <v>0</v>
      </c>
      <c r="Y59" s="195">
        <f>MAX(Detailed_Demanding_x_Doc_Attrib!AY107,Detailed_Demanding_x_Doc_Attrib!I107:L107)</f>
        <v>0</v>
      </c>
      <c r="Z59" s="195">
        <f>MAX(Detailed_Demanding_x_Doc_Attrib!BC107:BE107,Detailed_Demanding_x_Doc_Attrib!I107:L107,Detailed_Demanding_x_Doc_Attrib!T107, Detailed_Demanding_x_Doc_Attrib!W107, Detailed_Demanding_x_Doc_Attrib!BP107)</f>
        <v>0.10100000000000001</v>
      </c>
      <c r="AA59" s="195">
        <f>MAX(Detailed_Demanding_x_Doc_Attrib!BJ107:BQ107,Detailed_Demanding_x_Doc_Attrib!I107:L107,Detailed_Demanding_x_Doc_Attrib!BV107,Detailed_Demanding_x_Doc_Attrib!BS107:BT107)</f>
        <v>1.6</v>
      </c>
      <c r="AB59" s="195">
        <f>MAX(Detailed_Demanding_x_Doc_Attrib!BO107:BV107,Detailed_Demanding_x_Doc_Attrib!I107:L107, Detailed_Demanding_x_Doc_Attrib!T107, Detailed_Demanding_x_Doc_Attrib!BS107:BT107)</f>
        <v>1.6</v>
      </c>
      <c r="AC59" s="195">
        <f>MAX(Detailed_Demanding_x_Doc_Attrib!BF107:BI107, Detailed_Demanding_x_Doc_Attrib!BP107:BQ107, Detailed_Demanding_x_Doc_Attrib!BW107:BX107, Detailed_Demanding_x_Doc_Attrib!BV107, Detailed_Demanding_x_Doc_Attrib!BS107:BT107, Detailed_Demanding_x_Doc_Attrib!S107, Detailed_Demanding_x_Doc_Attrib!T107, Detailed_Demanding_x_Doc_Attrib!I107:L107)</f>
        <v>1.6</v>
      </c>
      <c r="AD59" s="195">
        <f>MAX(Detailed_Demanding_x_Doc_Attrib!BF107:BX107,Detailed_Demanding_x_Doc_Attrib!I107:L107, Detailed_Demanding_x_Doc_Attrib!S107, Detailed_Demanding_x_Doc_Attrib!T107)</f>
        <v>1.6</v>
      </c>
      <c r="AE59" s="195">
        <f>Detailed_Demanding_x_Doc_Attrib!BY107</f>
        <v>0</v>
      </c>
      <c r="AF59" s="195">
        <f>MAX(Detailed_Demanding_x_Doc_Attrib!BZ107, Detailed_Demanding_x_Doc_Attrib!BR107)</f>
        <v>0</v>
      </c>
      <c r="AG59" s="195">
        <f>MAX(Detailed_Demanding_x_Doc_Attrib!CA107, Detailed_Demanding_x_Doc_Attrib!BS107)</f>
        <v>0</v>
      </c>
      <c r="AH59" s="195">
        <f>MAX(Detailed_Demanding_x_Doc_Attrib!CB107,Detailed_Demanding_x_Doc_Attrib!I107, Detailed_Demanding_x_Doc_Attrib!S107, Detailed_Demanding_x_Doc_Attrib!W107)</f>
        <v>0</v>
      </c>
      <c r="AI59" s="195">
        <f>MAX(Detailed_Demanding_x_Doc_Attrib!CC107)</f>
        <v>0</v>
      </c>
      <c r="AJ59" s="195">
        <f>MAX(Detailed_Demanding_x_Doc_Attrib!CD107,Detailed_Demanding_x_Doc_Attrib!S107)</f>
        <v>0</v>
      </c>
      <c r="AK59" s="195">
        <f>MAX(Detailed_Demanding_x_Doc_Attrib!CE107, Detailed_Demanding_x_Doc_Attrib!I107:Q107, Detailed_Demanding_x_Doc_Attrib!S107, Detailed_Demanding_x_Doc_Attrib!T107, Detailed_Demanding_x_Doc_Attrib!W107)</f>
        <v>0.10100000000000001</v>
      </c>
      <c r="AL59" s="195">
        <f>MAX(Detailed_Demanding_x_Doc_Attrib!CF107:CF107)</f>
        <v>0</v>
      </c>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row>
    <row r="60" spans="1:102">
      <c r="A60" s="82" t="s">
        <v>268</v>
      </c>
      <c r="B60" s="82" t="s">
        <v>567</v>
      </c>
      <c r="C60" s="82" t="s">
        <v>363</v>
      </c>
      <c r="D60" s="82" t="s">
        <v>354</v>
      </c>
      <c r="E60" s="165" t="s">
        <v>1268</v>
      </c>
      <c r="F60" s="195">
        <f>MAX(Detailed_Demanding_x_Doc_Attrib!I108:L108)</f>
        <v>0</v>
      </c>
      <c r="G60" s="195">
        <f>MAX(Detailed_Demanding_x_Doc_Attrib!N108:O108)</f>
        <v>0</v>
      </c>
      <c r="H60" s="195">
        <f>Detailed_Demanding_x_Doc_Attrib!P108</f>
        <v>0.15000000000000002</v>
      </c>
      <c r="I60" s="195">
        <f>MAX(Detailed_Demanding_x_Doc_Attrib!Q108, F60, G60, H60, K60, L60, M60, P60)</f>
        <v>1.0500000000000003</v>
      </c>
      <c r="J60" s="195">
        <f t="shared" si="0"/>
        <v>1.0500000000000003</v>
      </c>
      <c r="K60" s="195">
        <f>Detailed_Demanding_x_Doc_Attrib!R108</f>
        <v>0</v>
      </c>
      <c r="L60" s="195">
        <f>Detailed_Demanding_x_Doc_Attrib!S108</f>
        <v>0</v>
      </c>
      <c r="M60" s="195">
        <f>Detailed_Demanding_x_Doc_Attrib!T108</f>
        <v>0.30000000000000004</v>
      </c>
      <c r="N60" s="195">
        <f>Detailed_Demanding_x_Doc_Attrib!U108</f>
        <v>0</v>
      </c>
      <c r="O60" s="195">
        <f>Detailed_Demanding_x_Doc_Attrib!V108</f>
        <v>0</v>
      </c>
      <c r="P60" s="195">
        <f>Detailed_Demanding_x_Doc_Attrib!W108</f>
        <v>1.0500000000000003</v>
      </c>
      <c r="Q60" s="195">
        <f>Detailed_Demanding_x_Doc_Attrib!X108</f>
        <v>0</v>
      </c>
      <c r="R60" s="195">
        <f>MAX(Detailed_Demanding_x_Doc_Attrib!Z108:AB108,Detailed_Demanding_x_Doc_Attrib!I108:L108,M60,Q60)</f>
        <v>0.30000000000000004</v>
      </c>
      <c r="S60" s="195">
        <f>MAX(Detailed_Demanding_x_Doc_Attrib!AC108,Detailed_Demanding_x_Doc_Attrib!I108:L108)</f>
        <v>0</v>
      </c>
      <c r="T60" s="195">
        <f>MAX(Detailed_Demanding_x_Doc_Attrib!AD108:AF108,P60,K60)</f>
        <v>1.0500000000000003</v>
      </c>
      <c r="U60" s="195">
        <f>MAX(Detailed_Demanding_x_Doc_Attrib!AG108:AH108, Detailed_Demanding_x_Doc_Attrib!I108:L108, Detailed_Demanding_x_Doc_Attrib!R108)</f>
        <v>1.0500000000000003</v>
      </c>
      <c r="V60" s="195">
        <f>MAX(Detailed_Demanding_x_Doc_Attrib!AJ108,Detailed_Demanding_x_Doc_Attrib!I108:L108)</f>
        <v>0</v>
      </c>
      <c r="W60" s="195">
        <f>MAX(Detailed_Demanding_x_Doc_Attrib!AM108:AW108,Detailed_Demanding_x_Doc_Attrib!I108:L108,K60)</f>
        <v>0.15000000000000002</v>
      </c>
      <c r="X60" s="195">
        <f>MAX(Detailed_Demanding_x_Doc_Attrib!AX108,Detailed_Demanding_x_Doc_Attrib!I108:L108)</f>
        <v>0</v>
      </c>
      <c r="Y60" s="195">
        <f>MAX(Detailed_Demanding_x_Doc_Attrib!AY108,Detailed_Demanding_x_Doc_Attrib!I108:L108)</f>
        <v>0</v>
      </c>
      <c r="Z60" s="195">
        <f>MAX(Detailed_Demanding_x_Doc_Attrib!BC108:BE108,Detailed_Demanding_x_Doc_Attrib!I108:L108,Detailed_Demanding_x_Doc_Attrib!T108, Detailed_Demanding_x_Doc_Attrib!W108, Detailed_Demanding_x_Doc_Attrib!BP108)</f>
        <v>1.0500000000000003</v>
      </c>
      <c r="AA60" s="195">
        <f>MAX(Detailed_Demanding_x_Doc_Attrib!BJ108:BQ108,Detailed_Demanding_x_Doc_Attrib!I108:L108,Detailed_Demanding_x_Doc_Attrib!BV108,Detailed_Demanding_x_Doc_Attrib!BS108:BT108)</f>
        <v>0.90000000000000013</v>
      </c>
      <c r="AB60" s="195">
        <f>MAX(Detailed_Demanding_x_Doc_Attrib!BO108:BV108,Detailed_Demanding_x_Doc_Attrib!I108:L108, Detailed_Demanding_x_Doc_Attrib!T108, Detailed_Demanding_x_Doc_Attrib!BS108:BT108)</f>
        <v>0.90000000000000013</v>
      </c>
      <c r="AC60" s="195">
        <f>MAX(Detailed_Demanding_x_Doc_Attrib!BF108:BI108, Detailed_Demanding_x_Doc_Attrib!BP108:BQ108, Detailed_Demanding_x_Doc_Attrib!BW108:BX108, Detailed_Demanding_x_Doc_Attrib!BV108, Detailed_Demanding_x_Doc_Attrib!BS108:BT108, Detailed_Demanding_x_Doc_Attrib!S108, Detailed_Demanding_x_Doc_Attrib!T108, Detailed_Demanding_x_Doc_Attrib!I108:L108)</f>
        <v>1.6</v>
      </c>
      <c r="AD60" s="195">
        <f>MAX(Detailed_Demanding_x_Doc_Attrib!BF108:BX108,Detailed_Demanding_x_Doc_Attrib!I108:L108, Detailed_Demanding_x_Doc_Attrib!S108, Detailed_Demanding_x_Doc_Attrib!T108)</f>
        <v>1.6</v>
      </c>
      <c r="AE60" s="195">
        <f>Detailed_Demanding_x_Doc_Attrib!BY108</f>
        <v>0</v>
      </c>
      <c r="AF60" s="195">
        <f>MAX(Detailed_Demanding_x_Doc_Attrib!BZ108, Detailed_Demanding_x_Doc_Attrib!BR108)</f>
        <v>0</v>
      </c>
      <c r="AG60" s="195">
        <f>MAX(Detailed_Demanding_x_Doc_Attrib!CA108, Detailed_Demanding_x_Doc_Attrib!BS108)</f>
        <v>0</v>
      </c>
      <c r="AH60" s="195">
        <f>MAX(Detailed_Demanding_x_Doc_Attrib!CB108,Detailed_Demanding_x_Doc_Attrib!I108, Detailed_Demanding_x_Doc_Attrib!S108, Detailed_Demanding_x_Doc_Attrib!W108)</f>
        <v>1.0500000000000003</v>
      </c>
      <c r="AI60" s="195">
        <f>MAX(Detailed_Demanding_x_Doc_Attrib!CC108)</f>
        <v>0</v>
      </c>
      <c r="AJ60" s="195">
        <f>MAX(Detailed_Demanding_x_Doc_Attrib!CD108,Detailed_Demanding_x_Doc_Attrib!S108)</f>
        <v>0</v>
      </c>
      <c r="AK60" s="195">
        <f>MAX(Detailed_Demanding_x_Doc_Attrib!CE108, Detailed_Demanding_x_Doc_Attrib!I108:Q108, Detailed_Demanding_x_Doc_Attrib!S108, Detailed_Demanding_x_Doc_Attrib!T108, Detailed_Demanding_x_Doc_Attrib!W108)</f>
        <v>1.0500000000000003</v>
      </c>
      <c r="AL60" s="195">
        <f>MAX(Detailed_Demanding_x_Doc_Attrib!CF108:CF108)</f>
        <v>0</v>
      </c>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row>
    <row r="61" spans="1:102">
      <c r="A61" s="82" t="s">
        <v>268</v>
      </c>
      <c r="B61" s="82" t="s">
        <v>565</v>
      </c>
      <c r="C61" s="82" t="s">
        <v>364</v>
      </c>
      <c r="D61" s="82" t="s">
        <v>354</v>
      </c>
      <c r="E61" s="165" t="s">
        <v>308</v>
      </c>
      <c r="F61" s="195">
        <f>MAX(Detailed_Demanding_x_Doc_Attrib!I109:L109)</f>
        <v>0</v>
      </c>
      <c r="G61" s="195">
        <f>MAX(Detailed_Demanding_x_Doc_Attrib!N109:O109)</f>
        <v>0</v>
      </c>
      <c r="H61" s="195">
        <f>Detailed_Demanding_x_Doc_Attrib!P109</f>
        <v>0.18</v>
      </c>
      <c r="I61" s="195">
        <f>MAX(Detailed_Demanding_x_Doc_Attrib!Q109, F61, G61, H61, K61, L61, M61, P61)</f>
        <v>0.18</v>
      </c>
      <c r="J61" s="195">
        <f t="shared" si="0"/>
        <v>0.18</v>
      </c>
      <c r="K61" s="195">
        <f>Detailed_Demanding_x_Doc_Attrib!R109</f>
        <v>0</v>
      </c>
      <c r="L61" s="195">
        <f>Detailed_Demanding_x_Doc_Attrib!S109</f>
        <v>0</v>
      </c>
      <c r="M61" s="195">
        <f>Detailed_Demanding_x_Doc_Attrib!T109</f>
        <v>0</v>
      </c>
      <c r="N61" s="195">
        <f>Detailed_Demanding_x_Doc_Attrib!U109</f>
        <v>0</v>
      </c>
      <c r="O61" s="195">
        <f>Detailed_Demanding_x_Doc_Attrib!V109</f>
        <v>0</v>
      </c>
      <c r="P61" s="195">
        <f>Detailed_Demanding_x_Doc_Attrib!W109</f>
        <v>0</v>
      </c>
      <c r="Q61" s="195">
        <f>Detailed_Demanding_x_Doc_Attrib!X109</f>
        <v>0</v>
      </c>
      <c r="R61" s="195">
        <f>MAX(Detailed_Demanding_x_Doc_Attrib!Z109:AB109,Detailed_Demanding_x_Doc_Attrib!I109:L109,M61,Q61)</f>
        <v>0</v>
      </c>
      <c r="S61" s="195">
        <f>MAX(Detailed_Demanding_x_Doc_Attrib!AC109,Detailed_Demanding_x_Doc_Attrib!I109:L109)</f>
        <v>0</v>
      </c>
      <c r="T61" s="195">
        <f>MAX(Detailed_Demanding_x_Doc_Attrib!AD109:AF109,P61,K61)</f>
        <v>0</v>
      </c>
      <c r="U61" s="195">
        <f>MAX(Detailed_Demanding_x_Doc_Attrib!AG109:AH109, Detailed_Demanding_x_Doc_Attrib!I109:L109, Detailed_Demanding_x_Doc_Attrib!R109)</f>
        <v>0</v>
      </c>
      <c r="V61" s="195">
        <f>MAX(Detailed_Demanding_x_Doc_Attrib!AJ109,Detailed_Demanding_x_Doc_Attrib!I109:L109)</f>
        <v>0</v>
      </c>
      <c r="W61" s="195">
        <f>MAX(Detailed_Demanding_x_Doc_Attrib!AM109:AW109,Detailed_Demanding_x_Doc_Attrib!I109:L109,K61)</f>
        <v>0</v>
      </c>
      <c r="X61" s="195">
        <f>MAX(Detailed_Demanding_x_Doc_Attrib!AX109,Detailed_Demanding_x_Doc_Attrib!I109:L109)</f>
        <v>0</v>
      </c>
      <c r="Y61" s="195">
        <f>MAX(Detailed_Demanding_x_Doc_Attrib!AY109,Detailed_Demanding_x_Doc_Attrib!I109:L109)</f>
        <v>0</v>
      </c>
      <c r="Z61" s="195">
        <f>MAX(Detailed_Demanding_x_Doc_Attrib!BC109:BE109,Detailed_Demanding_x_Doc_Attrib!I109:L109,Detailed_Demanding_x_Doc_Attrib!T109, Detailed_Demanding_x_Doc_Attrib!W109, Detailed_Demanding_x_Doc_Attrib!BP109)</f>
        <v>0</v>
      </c>
      <c r="AA61" s="195">
        <f>MAX(Detailed_Demanding_x_Doc_Attrib!BJ109:BQ109,Detailed_Demanding_x_Doc_Attrib!I109:L109,Detailed_Demanding_x_Doc_Attrib!BV109,Detailed_Demanding_x_Doc_Attrib!BS109:BT109)</f>
        <v>0.6</v>
      </c>
      <c r="AB61" s="195">
        <f>MAX(Detailed_Demanding_x_Doc_Attrib!BO109:BV109,Detailed_Demanding_x_Doc_Attrib!I109:L109, Detailed_Demanding_x_Doc_Attrib!T109, Detailed_Demanding_x_Doc_Attrib!BS109:BT109)</f>
        <v>0.48</v>
      </c>
      <c r="AC61" s="195">
        <f>MAX(Detailed_Demanding_x_Doc_Attrib!BF109:BI109, Detailed_Demanding_x_Doc_Attrib!BP109:BQ109, Detailed_Demanding_x_Doc_Attrib!BW109:BX109, Detailed_Demanding_x_Doc_Attrib!BV109, Detailed_Demanding_x_Doc_Attrib!BS109:BT109, Detailed_Demanding_x_Doc_Attrib!S109, Detailed_Demanding_x_Doc_Attrib!T109, Detailed_Demanding_x_Doc_Attrib!I109:L109)</f>
        <v>0.48</v>
      </c>
      <c r="AD61" s="195">
        <f>MAX(Detailed_Demanding_x_Doc_Attrib!BF109:BX109,Detailed_Demanding_x_Doc_Attrib!I109:L109, Detailed_Demanding_x_Doc_Attrib!S109, Detailed_Demanding_x_Doc_Attrib!T109)</f>
        <v>0.6</v>
      </c>
      <c r="AE61" s="195">
        <f>Detailed_Demanding_x_Doc_Attrib!BY109</f>
        <v>0</v>
      </c>
      <c r="AF61" s="195">
        <f>MAX(Detailed_Demanding_x_Doc_Attrib!BZ109, Detailed_Demanding_x_Doc_Attrib!BR109)</f>
        <v>0</v>
      </c>
      <c r="AG61" s="195">
        <f>MAX(Detailed_Demanding_x_Doc_Attrib!CA109, Detailed_Demanding_x_Doc_Attrib!BS109)</f>
        <v>0</v>
      </c>
      <c r="AH61" s="195">
        <f>MAX(Detailed_Demanding_x_Doc_Attrib!CB109,Detailed_Demanding_x_Doc_Attrib!I109, Detailed_Demanding_x_Doc_Attrib!S109, Detailed_Demanding_x_Doc_Attrib!W109)</f>
        <v>0</v>
      </c>
      <c r="AI61" s="195">
        <f>MAX(Detailed_Demanding_x_Doc_Attrib!CC109)</f>
        <v>0</v>
      </c>
      <c r="AJ61" s="195">
        <f>MAX(Detailed_Demanding_x_Doc_Attrib!CD109,Detailed_Demanding_x_Doc_Attrib!S109)</f>
        <v>0</v>
      </c>
      <c r="AK61" s="195">
        <f>MAX(Detailed_Demanding_x_Doc_Attrib!CE109, Detailed_Demanding_x_Doc_Attrib!I109:Q109, Detailed_Demanding_x_Doc_Attrib!S109, Detailed_Demanding_x_Doc_Attrib!T109, Detailed_Demanding_x_Doc_Attrib!W109)</f>
        <v>0.18</v>
      </c>
      <c r="AL61" s="195">
        <f>MAX(Detailed_Demanding_x_Doc_Attrib!CF109:CF109)</f>
        <v>0</v>
      </c>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row>
    <row r="62" spans="1:102">
      <c r="A62" s="82" t="s">
        <v>268</v>
      </c>
      <c r="B62" s="82" t="s">
        <v>567</v>
      </c>
      <c r="C62" s="82" t="s">
        <v>368</v>
      </c>
      <c r="D62" s="82" t="s">
        <v>360</v>
      </c>
      <c r="E62" s="165" t="s">
        <v>1026</v>
      </c>
      <c r="F62" s="195">
        <f>MAX(Detailed_Demanding_x_Doc_Attrib!I110:L110)</f>
        <v>0</v>
      </c>
      <c r="G62" s="195">
        <f>MAX(Detailed_Demanding_x_Doc_Attrib!N110:O110)</f>
        <v>0</v>
      </c>
      <c r="H62" s="195">
        <f>Detailed_Demanding_x_Doc_Attrib!P110</f>
        <v>0</v>
      </c>
      <c r="I62" s="195">
        <f>MAX(Detailed_Demanding_x_Doc_Attrib!Q110, F62, G62, H62, K62, L62, M62, P62)</f>
        <v>0</v>
      </c>
      <c r="J62" s="195">
        <f t="shared" si="0"/>
        <v>0</v>
      </c>
      <c r="K62" s="195">
        <f>Detailed_Demanding_x_Doc_Attrib!R110</f>
        <v>0</v>
      </c>
      <c r="L62" s="195">
        <f>Detailed_Demanding_x_Doc_Attrib!S110</f>
        <v>0</v>
      </c>
      <c r="M62" s="195">
        <f>Detailed_Demanding_x_Doc_Attrib!T110</f>
        <v>0</v>
      </c>
      <c r="N62" s="195">
        <f>Detailed_Demanding_x_Doc_Attrib!U110</f>
        <v>0</v>
      </c>
      <c r="O62" s="195">
        <f>Detailed_Demanding_x_Doc_Attrib!V110</f>
        <v>0</v>
      </c>
      <c r="P62" s="195">
        <f>Detailed_Demanding_x_Doc_Attrib!W110</f>
        <v>0</v>
      </c>
      <c r="Q62" s="195">
        <f>Detailed_Demanding_x_Doc_Attrib!X110</f>
        <v>0</v>
      </c>
      <c r="R62" s="195">
        <f>MAX(Detailed_Demanding_x_Doc_Attrib!Z110:AB110,Detailed_Demanding_x_Doc_Attrib!I110:L110,M62,Q62)</f>
        <v>0</v>
      </c>
      <c r="S62" s="195">
        <f>MAX(Detailed_Demanding_x_Doc_Attrib!AC110,Detailed_Demanding_x_Doc_Attrib!I110:L110)</f>
        <v>0</v>
      </c>
      <c r="T62" s="195">
        <f>MAX(Detailed_Demanding_x_Doc_Attrib!AD110:AF110,P62,K62)</f>
        <v>0</v>
      </c>
      <c r="U62" s="195">
        <f>MAX(Detailed_Demanding_x_Doc_Attrib!AG110:AH110, Detailed_Demanding_x_Doc_Attrib!I110:L110, Detailed_Demanding_x_Doc_Attrib!R110)</f>
        <v>0</v>
      </c>
      <c r="V62" s="195">
        <f>MAX(Detailed_Demanding_x_Doc_Attrib!AJ110,Detailed_Demanding_x_Doc_Attrib!I110:L110)</f>
        <v>0</v>
      </c>
      <c r="W62" s="195">
        <f>MAX(Detailed_Demanding_x_Doc_Attrib!AM110:AW110,Detailed_Demanding_x_Doc_Attrib!I110:L110,K62)</f>
        <v>0</v>
      </c>
      <c r="X62" s="195">
        <f>MAX(Detailed_Demanding_x_Doc_Attrib!AX110,Detailed_Demanding_x_Doc_Attrib!I110:L110)</f>
        <v>0</v>
      </c>
      <c r="Y62" s="195">
        <f>MAX(Detailed_Demanding_x_Doc_Attrib!AY110,Detailed_Demanding_x_Doc_Attrib!I110:L110)</f>
        <v>0</v>
      </c>
      <c r="Z62" s="195">
        <f>MAX(Detailed_Demanding_x_Doc_Attrib!BC110:BE110,Detailed_Demanding_x_Doc_Attrib!I110:L110,Detailed_Demanding_x_Doc_Attrib!T110, Detailed_Demanding_x_Doc_Attrib!W110, Detailed_Demanding_x_Doc_Attrib!BP110)</f>
        <v>0</v>
      </c>
      <c r="AA62" s="195">
        <f>MAX(Detailed_Demanding_x_Doc_Attrib!BJ110:BQ110,Detailed_Demanding_x_Doc_Attrib!I110:L110,Detailed_Demanding_x_Doc_Attrib!BV110,Detailed_Demanding_x_Doc_Attrib!BS110:BT110)</f>
        <v>0</v>
      </c>
      <c r="AB62" s="195">
        <f>MAX(Detailed_Demanding_x_Doc_Attrib!BO110:BV110,Detailed_Demanding_x_Doc_Attrib!I110:L110, Detailed_Demanding_x_Doc_Attrib!T110, Detailed_Demanding_x_Doc_Attrib!BS110:BT110)</f>
        <v>0.24</v>
      </c>
      <c r="AC62" s="195">
        <f>MAX(Detailed_Demanding_x_Doc_Attrib!BF110:BI110, Detailed_Demanding_x_Doc_Attrib!BP110:BQ110, Detailed_Demanding_x_Doc_Attrib!BW110:BX110, Detailed_Demanding_x_Doc_Attrib!BV110, Detailed_Demanding_x_Doc_Attrib!BS110:BT110, Detailed_Demanding_x_Doc_Attrib!S110, Detailed_Demanding_x_Doc_Attrib!T110, Detailed_Demanding_x_Doc_Attrib!I110:L110)</f>
        <v>0</v>
      </c>
      <c r="AD62" s="195">
        <f>MAX(Detailed_Demanding_x_Doc_Attrib!BF110:BX110,Detailed_Demanding_x_Doc_Attrib!I110:L110, Detailed_Demanding_x_Doc_Attrib!S110, Detailed_Demanding_x_Doc_Attrib!T110)</f>
        <v>0.24</v>
      </c>
      <c r="AE62" s="195">
        <f>Detailed_Demanding_x_Doc_Attrib!BY110</f>
        <v>0</v>
      </c>
      <c r="AF62" s="195">
        <f>MAX(Detailed_Demanding_x_Doc_Attrib!BZ110, Detailed_Demanding_x_Doc_Attrib!BR110)</f>
        <v>0.24</v>
      </c>
      <c r="AG62" s="195">
        <f>MAX(Detailed_Demanding_x_Doc_Attrib!CA110, Detailed_Demanding_x_Doc_Attrib!BS110)</f>
        <v>0</v>
      </c>
      <c r="AH62" s="195">
        <f>MAX(Detailed_Demanding_x_Doc_Attrib!CB110,Detailed_Demanding_x_Doc_Attrib!I110, Detailed_Demanding_x_Doc_Attrib!S110, Detailed_Demanding_x_Doc_Attrib!W110)</f>
        <v>0</v>
      </c>
      <c r="AI62" s="195">
        <f>MAX(Detailed_Demanding_x_Doc_Attrib!CC110)</f>
        <v>0</v>
      </c>
      <c r="AJ62" s="195">
        <f>MAX(Detailed_Demanding_x_Doc_Attrib!CD110,Detailed_Demanding_x_Doc_Attrib!S110)</f>
        <v>0</v>
      </c>
      <c r="AK62" s="195">
        <f>MAX(Detailed_Demanding_x_Doc_Attrib!CE110, Detailed_Demanding_x_Doc_Attrib!I110:Q110, Detailed_Demanding_x_Doc_Attrib!S110, Detailed_Demanding_x_Doc_Attrib!T110, Detailed_Demanding_x_Doc_Attrib!W110)</f>
        <v>0</v>
      </c>
      <c r="AL62" s="195">
        <f>MAX(Detailed_Demanding_x_Doc_Attrib!CF110:CF110)</f>
        <v>0</v>
      </c>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row>
    <row r="63" spans="1:102">
      <c r="A63" s="82" t="s">
        <v>268</v>
      </c>
      <c r="B63" s="82" t="s">
        <v>566</v>
      </c>
      <c r="C63" s="82" t="s">
        <v>273</v>
      </c>
      <c r="D63" s="82" t="s">
        <v>358</v>
      </c>
      <c r="E63" s="165" t="s">
        <v>352</v>
      </c>
      <c r="F63" s="195">
        <f>MAX(Detailed_Demanding_x_Doc_Attrib!I111:L111)</f>
        <v>0</v>
      </c>
      <c r="G63" s="195">
        <f>MAX(Detailed_Demanding_x_Doc_Attrib!N111:O111)</f>
        <v>0</v>
      </c>
      <c r="H63" s="195">
        <f>Detailed_Demanding_x_Doc_Attrib!P111</f>
        <v>0</v>
      </c>
      <c r="I63" s="195">
        <f>MAX(Detailed_Demanding_x_Doc_Attrib!Q111, F63, G63, H63, K63, L63, M63, P63)</f>
        <v>1.4000000000000001</v>
      </c>
      <c r="J63" s="195">
        <f t="shared" si="0"/>
        <v>1.4000000000000001</v>
      </c>
      <c r="K63" s="195">
        <f>Detailed_Demanding_x_Doc_Attrib!R111</f>
        <v>0</v>
      </c>
      <c r="L63" s="195">
        <f>Detailed_Demanding_x_Doc_Attrib!S111</f>
        <v>0</v>
      </c>
      <c r="M63" s="195">
        <f>Detailed_Demanding_x_Doc_Attrib!T111</f>
        <v>0</v>
      </c>
      <c r="N63" s="195">
        <f>Detailed_Demanding_x_Doc_Attrib!U111</f>
        <v>0</v>
      </c>
      <c r="O63" s="195">
        <f>Detailed_Demanding_x_Doc_Attrib!V111</f>
        <v>0</v>
      </c>
      <c r="P63" s="195">
        <f>Detailed_Demanding_x_Doc_Attrib!W111</f>
        <v>1.4000000000000001</v>
      </c>
      <c r="Q63" s="195">
        <f>Detailed_Demanding_x_Doc_Attrib!X111</f>
        <v>0</v>
      </c>
      <c r="R63" s="195">
        <f>MAX(Detailed_Demanding_x_Doc_Attrib!Z111:AB111,Detailed_Demanding_x_Doc_Attrib!I111:L111,M63,Q63)</f>
        <v>0</v>
      </c>
      <c r="S63" s="195">
        <f>MAX(Detailed_Demanding_x_Doc_Attrib!AC111,Detailed_Demanding_x_Doc_Attrib!I111:L111)</f>
        <v>0</v>
      </c>
      <c r="T63" s="195">
        <f>MAX(Detailed_Demanding_x_Doc_Attrib!AD111:AF111,P63,K63)</f>
        <v>1.4000000000000001</v>
      </c>
      <c r="U63" s="195">
        <f>MAX(Detailed_Demanding_x_Doc_Attrib!AG111:AH111, Detailed_Demanding_x_Doc_Attrib!I111:L111, Detailed_Demanding_x_Doc_Attrib!R111)</f>
        <v>0</v>
      </c>
      <c r="V63" s="195">
        <f>MAX(Detailed_Demanding_x_Doc_Attrib!AJ111,Detailed_Demanding_x_Doc_Attrib!I111:L111)</f>
        <v>0</v>
      </c>
      <c r="W63" s="195">
        <f>MAX(Detailed_Demanding_x_Doc_Attrib!AM111:AW111,Detailed_Demanding_x_Doc_Attrib!I111:L111,K63)</f>
        <v>0</v>
      </c>
      <c r="X63" s="195">
        <f>MAX(Detailed_Demanding_x_Doc_Attrib!AX111,Detailed_Demanding_x_Doc_Attrib!I111:L111)</f>
        <v>0</v>
      </c>
      <c r="Y63" s="195">
        <f>MAX(Detailed_Demanding_x_Doc_Attrib!AY111,Detailed_Demanding_x_Doc_Attrib!I111:L111)</f>
        <v>0</v>
      </c>
      <c r="Z63" s="195">
        <f>MAX(Detailed_Demanding_x_Doc_Attrib!BC111:BE111,Detailed_Demanding_x_Doc_Attrib!I111:L111,Detailed_Demanding_x_Doc_Attrib!T111, Detailed_Demanding_x_Doc_Attrib!W111, Detailed_Demanding_x_Doc_Attrib!BP111)</f>
        <v>1.4000000000000001</v>
      </c>
      <c r="AA63" s="195">
        <f>MAX(Detailed_Demanding_x_Doc_Attrib!BJ111:BQ111,Detailed_Demanding_x_Doc_Attrib!I111:L111,Detailed_Demanding_x_Doc_Attrib!BV111,Detailed_Demanding_x_Doc_Attrib!BS111:BT111)</f>
        <v>0</v>
      </c>
      <c r="AB63" s="195">
        <f>MAX(Detailed_Demanding_x_Doc_Attrib!BO111:BV111,Detailed_Demanding_x_Doc_Attrib!I111:L111, Detailed_Demanding_x_Doc_Attrib!T111, Detailed_Demanding_x_Doc_Attrib!BS111:BT111)</f>
        <v>0</v>
      </c>
      <c r="AC63" s="195">
        <f>MAX(Detailed_Demanding_x_Doc_Attrib!BF111:BI111, Detailed_Demanding_x_Doc_Attrib!BP111:BQ111, Detailed_Demanding_x_Doc_Attrib!BW111:BX111, Detailed_Demanding_x_Doc_Attrib!BV111, Detailed_Demanding_x_Doc_Attrib!BS111:BT111, Detailed_Demanding_x_Doc_Attrib!S111, Detailed_Demanding_x_Doc_Attrib!T111, Detailed_Demanding_x_Doc_Attrib!I111:L111)</f>
        <v>0</v>
      </c>
      <c r="AD63" s="195">
        <f>MAX(Detailed_Demanding_x_Doc_Attrib!BF111:BX111,Detailed_Demanding_x_Doc_Attrib!I111:L111, Detailed_Demanding_x_Doc_Attrib!S111, Detailed_Demanding_x_Doc_Attrib!T111)</f>
        <v>0</v>
      </c>
      <c r="AE63" s="195">
        <f>Detailed_Demanding_x_Doc_Attrib!BY111</f>
        <v>0</v>
      </c>
      <c r="AF63" s="195">
        <f>MAX(Detailed_Demanding_x_Doc_Attrib!BZ111, Detailed_Demanding_x_Doc_Attrib!BR111)</f>
        <v>0</v>
      </c>
      <c r="AG63" s="195">
        <f>MAX(Detailed_Demanding_x_Doc_Attrib!CA111, Detailed_Demanding_x_Doc_Attrib!BS111)</f>
        <v>0</v>
      </c>
      <c r="AH63" s="195">
        <f>MAX(Detailed_Demanding_x_Doc_Attrib!CB111,Detailed_Demanding_x_Doc_Attrib!I111, Detailed_Demanding_x_Doc_Attrib!S111, Detailed_Demanding_x_Doc_Attrib!W111)</f>
        <v>1.4000000000000001</v>
      </c>
      <c r="AI63" s="195">
        <f>MAX(Detailed_Demanding_x_Doc_Attrib!CC111)</f>
        <v>0</v>
      </c>
      <c r="AJ63" s="195">
        <f>MAX(Detailed_Demanding_x_Doc_Attrib!CD111,Detailed_Demanding_x_Doc_Attrib!S111)</f>
        <v>0</v>
      </c>
      <c r="AK63" s="195">
        <f>MAX(Detailed_Demanding_x_Doc_Attrib!CE111, Detailed_Demanding_x_Doc_Attrib!I111:Q111, Detailed_Demanding_x_Doc_Attrib!S111, Detailed_Demanding_x_Doc_Attrib!T111, Detailed_Demanding_x_Doc_Attrib!W111)</f>
        <v>1.8</v>
      </c>
      <c r="AL63" s="195">
        <f>MAX(Detailed_Demanding_x_Doc_Attrib!CF111:CF111)</f>
        <v>0</v>
      </c>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row>
    <row r="64" spans="1:102">
      <c r="A64" s="82" t="s">
        <v>268</v>
      </c>
      <c r="B64" s="82" t="s">
        <v>571</v>
      </c>
      <c r="C64" s="82" t="s">
        <v>362</v>
      </c>
      <c r="D64" s="82" t="s">
        <v>354</v>
      </c>
      <c r="E64" s="165" t="s">
        <v>1272</v>
      </c>
      <c r="F64" s="195">
        <f>MAX(Detailed_Demanding_x_Doc_Attrib!I112:L112)</f>
        <v>0</v>
      </c>
      <c r="G64" s="195">
        <f>MAX(Detailed_Demanding_x_Doc_Attrib!N112:O112)</f>
        <v>0</v>
      </c>
      <c r="H64" s="195">
        <f>Detailed_Demanding_x_Doc_Attrib!P112</f>
        <v>8.0799999999999997E-2</v>
      </c>
      <c r="I64" s="195">
        <f>MAX(Detailed_Demanding_x_Doc_Attrib!Q112, F64, G64, H64, K64, L64, M64, P64)</f>
        <v>1.28</v>
      </c>
      <c r="J64" s="195">
        <f t="shared" si="0"/>
        <v>1.28</v>
      </c>
      <c r="K64" s="195">
        <f>Detailed_Demanding_x_Doc_Attrib!R112</f>
        <v>0</v>
      </c>
      <c r="L64" s="195">
        <f>Detailed_Demanding_x_Doc_Attrib!S112</f>
        <v>0</v>
      </c>
      <c r="M64" s="195">
        <f>Detailed_Demanding_x_Doc_Attrib!T112</f>
        <v>8.0799999999999997E-2</v>
      </c>
      <c r="N64" s="195">
        <f>Detailed_Demanding_x_Doc_Attrib!U112</f>
        <v>0</v>
      </c>
      <c r="O64" s="195">
        <f>Detailed_Demanding_x_Doc_Attrib!V112</f>
        <v>0</v>
      </c>
      <c r="P64" s="195">
        <f>Detailed_Demanding_x_Doc_Attrib!W112</f>
        <v>1.28</v>
      </c>
      <c r="Q64" s="195">
        <f>Detailed_Demanding_x_Doc_Attrib!X112</f>
        <v>1.6</v>
      </c>
      <c r="R64" s="195">
        <f>MAX(Detailed_Demanding_x_Doc_Attrib!Z112:AB112,Detailed_Demanding_x_Doc_Attrib!I112:L112,M64,Q64)</f>
        <v>1.6</v>
      </c>
      <c r="S64" s="195">
        <f>MAX(Detailed_Demanding_x_Doc_Attrib!AC112,Detailed_Demanding_x_Doc_Attrib!I112:L112)</f>
        <v>0</v>
      </c>
      <c r="T64" s="195">
        <f>MAX(Detailed_Demanding_x_Doc_Attrib!AD112:AF112,P64,K64)</f>
        <v>1.6</v>
      </c>
      <c r="U64" s="195">
        <f>MAX(Detailed_Demanding_x_Doc_Attrib!AG112:AH112, Detailed_Demanding_x_Doc_Attrib!I112:L112, Detailed_Demanding_x_Doc_Attrib!R112)</f>
        <v>1.28</v>
      </c>
      <c r="V64" s="195">
        <f>MAX(Detailed_Demanding_x_Doc_Attrib!AJ112,Detailed_Demanding_x_Doc_Attrib!I112:L112)</f>
        <v>0</v>
      </c>
      <c r="W64" s="195">
        <f>MAX(Detailed_Demanding_x_Doc_Attrib!AM112:AW112,Detailed_Demanding_x_Doc_Attrib!I112:L112,K64)</f>
        <v>0.72</v>
      </c>
      <c r="X64" s="195">
        <f>MAX(Detailed_Demanding_x_Doc_Attrib!AX112,Detailed_Demanding_x_Doc_Attrib!I112:L112)</f>
        <v>0</v>
      </c>
      <c r="Y64" s="195">
        <f>MAX(Detailed_Demanding_x_Doc_Attrib!AY112,Detailed_Demanding_x_Doc_Attrib!I112:L112)</f>
        <v>0</v>
      </c>
      <c r="Z64" s="195">
        <f>MAX(Detailed_Demanding_x_Doc_Attrib!BC112:BE112,Detailed_Demanding_x_Doc_Attrib!I112:L112,Detailed_Demanding_x_Doc_Attrib!T112, Detailed_Demanding_x_Doc_Attrib!W112, Detailed_Demanding_x_Doc_Attrib!BP112)</f>
        <v>1.28</v>
      </c>
      <c r="AA64" s="195">
        <f>MAX(Detailed_Demanding_x_Doc_Attrib!BJ112:BQ112,Detailed_Demanding_x_Doc_Attrib!I112:L112,Detailed_Demanding_x_Doc_Attrib!BV112,Detailed_Demanding_x_Doc_Attrib!BS112:BT112)</f>
        <v>0.48</v>
      </c>
      <c r="AB64" s="195">
        <f>MAX(Detailed_Demanding_x_Doc_Attrib!BO112:BV112,Detailed_Demanding_x_Doc_Attrib!I112:L112, Detailed_Demanding_x_Doc_Attrib!T112, Detailed_Demanding_x_Doc_Attrib!BS112:BT112)</f>
        <v>0.48</v>
      </c>
      <c r="AC64" s="195">
        <f>MAX(Detailed_Demanding_x_Doc_Attrib!BF112:BI112, Detailed_Demanding_x_Doc_Attrib!BP112:BQ112, Detailed_Demanding_x_Doc_Attrib!BW112:BX112, Detailed_Demanding_x_Doc_Attrib!BV112, Detailed_Demanding_x_Doc_Attrib!BS112:BT112, Detailed_Demanding_x_Doc_Attrib!S112, Detailed_Demanding_x_Doc_Attrib!T112, Detailed_Demanding_x_Doc_Attrib!I112:L112)</f>
        <v>0.48</v>
      </c>
      <c r="AD64" s="195">
        <f>MAX(Detailed_Demanding_x_Doc_Attrib!BF112:BX112,Detailed_Demanding_x_Doc_Attrib!I112:L112, Detailed_Demanding_x_Doc_Attrib!S112, Detailed_Demanding_x_Doc_Attrib!T112)</f>
        <v>0.48</v>
      </c>
      <c r="AE64" s="195">
        <f>Detailed_Demanding_x_Doc_Attrib!BY112</f>
        <v>0</v>
      </c>
      <c r="AF64" s="195">
        <f>MAX(Detailed_Demanding_x_Doc_Attrib!BZ112, Detailed_Demanding_x_Doc_Attrib!BR112)</f>
        <v>0</v>
      </c>
      <c r="AG64" s="195">
        <f>MAX(Detailed_Demanding_x_Doc_Attrib!CA112, Detailed_Demanding_x_Doc_Attrib!BS112)</f>
        <v>0</v>
      </c>
      <c r="AH64" s="195">
        <f>MAX(Detailed_Demanding_x_Doc_Attrib!CB112,Detailed_Demanding_x_Doc_Attrib!I112, Detailed_Demanding_x_Doc_Attrib!S112, Detailed_Demanding_x_Doc_Attrib!W112)</f>
        <v>1.28</v>
      </c>
      <c r="AI64" s="195">
        <f>MAX(Detailed_Demanding_x_Doc_Attrib!CC112)</f>
        <v>0.96</v>
      </c>
      <c r="AJ64" s="195">
        <f>MAX(Detailed_Demanding_x_Doc_Attrib!CD112,Detailed_Demanding_x_Doc_Attrib!S112)</f>
        <v>0</v>
      </c>
      <c r="AK64" s="195">
        <f>MAX(Detailed_Demanding_x_Doc_Attrib!CE112, Detailed_Demanding_x_Doc_Attrib!I112:Q112, Detailed_Demanding_x_Doc_Attrib!S112, Detailed_Demanding_x_Doc_Attrib!T112, Detailed_Demanding_x_Doc_Attrib!W112)</f>
        <v>1.28</v>
      </c>
      <c r="AL64" s="195">
        <f>MAX(Detailed_Demanding_x_Doc_Attrib!CF112:CF112)</f>
        <v>0</v>
      </c>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row>
    <row r="65" spans="1:102">
      <c r="A65" s="82" t="s">
        <v>268</v>
      </c>
      <c r="B65" s="82" t="s">
        <v>570</v>
      </c>
      <c r="C65" s="82" t="s">
        <v>362</v>
      </c>
      <c r="D65" s="82" t="s">
        <v>618</v>
      </c>
      <c r="E65" s="165" t="s">
        <v>1274</v>
      </c>
      <c r="F65" s="195">
        <f>MAX(Detailed_Demanding_x_Doc_Attrib!I113:L113)</f>
        <v>0</v>
      </c>
      <c r="G65" s="195">
        <f>MAX(Detailed_Demanding_x_Doc_Attrib!N113:O113)</f>
        <v>0</v>
      </c>
      <c r="H65" s="195">
        <f>Detailed_Demanding_x_Doc_Attrib!P113</f>
        <v>0</v>
      </c>
      <c r="I65" s="195">
        <f>MAX(Detailed_Demanding_x_Doc_Attrib!Q113, F65, G65, H65, K65, L65, M65, P65)</f>
        <v>0.4</v>
      </c>
      <c r="J65" s="195">
        <f t="shared" si="0"/>
        <v>0.4</v>
      </c>
      <c r="K65" s="195">
        <f>Detailed_Demanding_x_Doc_Attrib!R113</f>
        <v>0</v>
      </c>
      <c r="L65" s="195">
        <f>Detailed_Demanding_x_Doc_Attrib!S113</f>
        <v>0</v>
      </c>
      <c r="M65" s="195">
        <f>Detailed_Demanding_x_Doc_Attrib!T113</f>
        <v>0</v>
      </c>
      <c r="N65" s="195">
        <f>Detailed_Demanding_x_Doc_Attrib!U113</f>
        <v>0</v>
      </c>
      <c r="O65" s="195">
        <f>Detailed_Demanding_x_Doc_Attrib!V113</f>
        <v>0</v>
      </c>
      <c r="P65" s="195">
        <f>Detailed_Demanding_x_Doc_Attrib!W113</f>
        <v>0.4</v>
      </c>
      <c r="Q65" s="195">
        <f>Detailed_Demanding_x_Doc_Attrib!X113</f>
        <v>1.2000000000000002</v>
      </c>
      <c r="R65" s="195">
        <f>MAX(Detailed_Demanding_x_Doc_Attrib!Z113:AB113,Detailed_Demanding_x_Doc_Attrib!I113:L113,M65,Q65)</f>
        <v>1.2000000000000002</v>
      </c>
      <c r="S65" s="195">
        <f>MAX(Detailed_Demanding_x_Doc_Attrib!AC113,Detailed_Demanding_x_Doc_Attrib!I113:L113)</f>
        <v>0</v>
      </c>
      <c r="T65" s="195">
        <f>MAX(Detailed_Demanding_x_Doc_Attrib!AD113:AF113,P65,K65)</f>
        <v>0.4</v>
      </c>
      <c r="U65" s="195">
        <f>MAX(Detailed_Demanding_x_Doc_Attrib!AG113:AH113, Detailed_Demanding_x_Doc_Attrib!I113:L113, Detailed_Demanding_x_Doc_Attrib!R113)</f>
        <v>0</v>
      </c>
      <c r="V65" s="195">
        <f>MAX(Detailed_Demanding_x_Doc_Attrib!AJ113,Detailed_Demanding_x_Doc_Attrib!I113:L113)</f>
        <v>0</v>
      </c>
      <c r="W65" s="195">
        <f>MAX(Detailed_Demanding_x_Doc_Attrib!AM113:AW113,Detailed_Demanding_x_Doc_Attrib!I113:L113,K65)</f>
        <v>0</v>
      </c>
      <c r="X65" s="195">
        <f>MAX(Detailed_Demanding_x_Doc_Attrib!AX113,Detailed_Demanding_x_Doc_Attrib!I113:L113)</f>
        <v>0</v>
      </c>
      <c r="Y65" s="195">
        <f>MAX(Detailed_Demanding_x_Doc_Attrib!AY113,Detailed_Demanding_x_Doc_Attrib!I113:L113)</f>
        <v>0</v>
      </c>
      <c r="Z65" s="195">
        <f>MAX(Detailed_Demanding_x_Doc_Attrib!BC113:BE113,Detailed_Demanding_x_Doc_Attrib!I113:L113,Detailed_Demanding_x_Doc_Attrib!T113, Detailed_Demanding_x_Doc_Attrib!W113, Detailed_Demanding_x_Doc_Attrib!BP113)</f>
        <v>0.4</v>
      </c>
      <c r="AA65" s="195">
        <f>MAX(Detailed_Demanding_x_Doc_Attrib!BJ113:BQ113,Detailed_Demanding_x_Doc_Attrib!I113:L113,Detailed_Demanding_x_Doc_Attrib!BV113,Detailed_Demanding_x_Doc_Attrib!BS113:BT113)</f>
        <v>0</v>
      </c>
      <c r="AB65" s="195">
        <f>MAX(Detailed_Demanding_x_Doc_Attrib!BO113:BV113,Detailed_Demanding_x_Doc_Attrib!I113:L113, Detailed_Demanding_x_Doc_Attrib!T113, Detailed_Demanding_x_Doc_Attrib!BS113:BT113)</f>
        <v>0</v>
      </c>
      <c r="AC65" s="195">
        <f>MAX(Detailed_Demanding_x_Doc_Attrib!BF113:BI113, Detailed_Demanding_x_Doc_Attrib!BP113:BQ113, Detailed_Demanding_x_Doc_Attrib!BW113:BX113, Detailed_Demanding_x_Doc_Attrib!BV113, Detailed_Demanding_x_Doc_Attrib!BS113:BT113, Detailed_Demanding_x_Doc_Attrib!S113, Detailed_Demanding_x_Doc_Attrib!T113, Detailed_Demanding_x_Doc_Attrib!I113:L113)</f>
        <v>0.10100000000000001</v>
      </c>
      <c r="AD65" s="195">
        <f>MAX(Detailed_Demanding_x_Doc_Attrib!BF113:BX113,Detailed_Demanding_x_Doc_Attrib!I113:L113, Detailed_Demanding_x_Doc_Attrib!S113, Detailed_Demanding_x_Doc_Attrib!T113)</f>
        <v>0.10100000000000001</v>
      </c>
      <c r="AE65" s="195">
        <f>Detailed_Demanding_x_Doc_Attrib!BY113</f>
        <v>0</v>
      </c>
      <c r="AF65" s="195">
        <f>MAX(Detailed_Demanding_x_Doc_Attrib!BZ113, Detailed_Demanding_x_Doc_Attrib!BR113)</f>
        <v>0</v>
      </c>
      <c r="AG65" s="195">
        <f>MAX(Detailed_Demanding_x_Doc_Attrib!CA113, Detailed_Demanding_x_Doc_Attrib!BS113)</f>
        <v>0</v>
      </c>
      <c r="AH65" s="195">
        <f>MAX(Detailed_Demanding_x_Doc_Attrib!CB113,Detailed_Demanding_x_Doc_Attrib!I113, Detailed_Demanding_x_Doc_Attrib!S113, Detailed_Demanding_x_Doc_Attrib!W113)</f>
        <v>0.4</v>
      </c>
      <c r="AI65" s="195">
        <f>MAX(Detailed_Demanding_x_Doc_Attrib!CC113)</f>
        <v>0</v>
      </c>
      <c r="AJ65" s="195">
        <f>MAX(Detailed_Demanding_x_Doc_Attrib!CD113,Detailed_Demanding_x_Doc_Attrib!S113)</f>
        <v>0</v>
      </c>
      <c r="AK65" s="195">
        <f>MAX(Detailed_Demanding_x_Doc_Attrib!CE113, Detailed_Demanding_x_Doc_Attrib!I113:Q113, Detailed_Demanding_x_Doc_Attrib!S113, Detailed_Demanding_x_Doc_Attrib!T113, Detailed_Demanding_x_Doc_Attrib!W113)</f>
        <v>0.4</v>
      </c>
      <c r="AL65" s="195">
        <f>MAX(Detailed_Demanding_x_Doc_Attrib!CF113:CF113)</f>
        <v>0</v>
      </c>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row>
    <row r="66" spans="1:102">
      <c r="A66" s="82" t="s">
        <v>268</v>
      </c>
      <c r="B66" s="82" t="s">
        <v>570</v>
      </c>
      <c r="C66" s="82" t="s">
        <v>362</v>
      </c>
      <c r="D66" s="82" t="s">
        <v>618</v>
      </c>
      <c r="E66" s="196" t="s">
        <v>845</v>
      </c>
      <c r="F66" s="195">
        <f>MAX(Detailed_Demanding_x_Doc_Attrib!I114:L114)</f>
        <v>0</v>
      </c>
      <c r="G66" s="195">
        <f>MAX(Detailed_Demanding_x_Doc_Attrib!N114:O114)</f>
        <v>0</v>
      </c>
      <c r="H66" s="195">
        <f>Detailed_Demanding_x_Doc_Attrib!P114</f>
        <v>0</v>
      </c>
      <c r="I66" s="195">
        <f>MAX(Detailed_Demanding_x_Doc_Attrib!Q114, F66, G66, H66, K66, L66, M66, P66)</f>
        <v>0</v>
      </c>
      <c r="J66" s="195">
        <f t="shared" si="0"/>
        <v>0</v>
      </c>
      <c r="K66" s="195">
        <f>Detailed_Demanding_x_Doc_Attrib!R114</f>
        <v>0</v>
      </c>
      <c r="L66" s="195">
        <f>Detailed_Demanding_x_Doc_Attrib!S114</f>
        <v>0</v>
      </c>
      <c r="M66" s="195">
        <f>Detailed_Demanding_x_Doc_Attrib!T114</f>
        <v>0</v>
      </c>
      <c r="N66" s="195">
        <f>Detailed_Demanding_x_Doc_Attrib!U114</f>
        <v>0</v>
      </c>
      <c r="O66" s="195">
        <f>Detailed_Demanding_x_Doc_Attrib!V114</f>
        <v>0</v>
      </c>
      <c r="P66" s="195">
        <f>Detailed_Demanding_x_Doc_Attrib!W114</f>
        <v>0</v>
      </c>
      <c r="Q66" s="195">
        <f>Detailed_Demanding_x_Doc_Attrib!X114</f>
        <v>0</v>
      </c>
      <c r="R66" s="195">
        <f>MAX(Detailed_Demanding_x_Doc_Attrib!Z114:AB114,Detailed_Demanding_x_Doc_Attrib!I114:L114,M66,Q66)</f>
        <v>0</v>
      </c>
      <c r="S66" s="195">
        <f>MAX(Detailed_Demanding_x_Doc_Attrib!AC114,Detailed_Demanding_x_Doc_Attrib!I114:L114)</f>
        <v>0</v>
      </c>
      <c r="T66" s="195">
        <f>MAX(Detailed_Demanding_x_Doc_Attrib!AD114:AF114,P66,K66)</f>
        <v>0</v>
      </c>
      <c r="U66" s="195">
        <f>MAX(Detailed_Demanding_x_Doc_Attrib!AG114:AH114, Detailed_Demanding_x_Doc_Attrib!I114:L114, Detailed_Demanding_x_Doc_Attrib!R114)</f>
        <v>0.84</v>
      </c>
      <c r="V66" s="195">
        <f>MAX(Detailed_Demanding_x_Doc_Attrib!AJ114,Detailed_Demanding_x_Doc_Attrib!I114:L114)</f>
        <v>0</v>
      </c>
      <c r="W66" s="195">
        <f>MAX(Detailed_Demanding_x_Doc_Attrib!AM114:AW114,Detailed_Demanding_x_Doc_Attrib!I114:L114,K66)</f>
        <v>0</v>
      </c>
      <c r="X66" s="195">
        <f>MAX(Detailed_Demanding_x_Doc_Attrib!AX114,Detailed_Demanding_x_Doc_Attrib!I114:L114)</f>
        <v>0</v>
      </c>
      <c r="Y66" s="195">
        <f>MAX(Detailed_Demanding_x_Doc_Attrib!AY114,Detailed_Demanding_x_Doc_Attrib!I114:L114)</f>
        <v>0</v>
      </c>
      <c r="Z66" s="195">
        <f>MAX(Detailed_Demanding_x_Doc_Attrib!BC114:BE114,Detailed_Demanding_x_Doc_Attrib!I114:L114,Detailed_Demanding_x_Doc_Attrib!T114, Detailed_Demanding_x_Doc_Attrib!W114, Detailed_Demanding_x_Doc_Attrib!BP114)</f>
        <v>0</v>
      </c>
      <c r="AA66" s="195">
        <f>MAX(Detailed_Demanding_x_Doc_Attrib!BJ114:BQ114,Detailed_Demanding_x_Doc_Attrib!I114:L114,Detailed_Demanding_x_Doc_Attrib!BV114,Detailed_Demanding_x_Doc_Attrib!BS114:BT114)</f>
        <v>0</v>
      </c>
      <c r="AB66" s="195">
        <f>MAX(Detailed_Demanding_x_Doc_Attrib!BO114:BV114,Detailed_Demanding_x_Doc_Attrib!I114:L114, Detailed_Demanding_x_Doc_Attrib!T114, Detailed_Demanding_x_Doc_Attrib!BS114:BT114)</f>
        <v>0</v>
      </c>
      <c r="AC66" s="195">
        <f>MAX(Detailed_Demanding_x_Doc_Attrib!BF114:BI114, Detailed_Demanding_x_Doc_Attrib!BP114:BQ114, Detailed_Demanding_x_Doc_Attrib!BW114:BX114, Detailed_Demanding_x_Doc_Attrib!BV114, Detailed_Demanding_x_Doc_Attrib!BS114:BT114, Detailed_Demanding_x_Doc_Attrib!S114, Detailed_Demanding_x_Doc_Attrib!T114, Detailed_Demanding_x_Doc_Attrib!I114:L114)</f>
        <v>8.0799999999999997E-2</v>
      </c>
      <c r="AD66" s="195">
        <f>MAX(Detailed_Demanding_x_Doc_Attrib!BF114:BX114,Detailed_Demanding_x_Doc_Attrib!I114:L114, Detailed_Demanding_x_Doc_Attrib!S114, Detailed_Demanding_x_Doc_Attrib!T114)</f>
        <v>8.0799999999999997E-2</v>
      </c>
      <c r="AE66" s="195">
        <f>Detailed_Demanding_x_Doc_Attrib!BY114</f>
        <v>0</v>
      </c>
      <c r="AF66" s="195">
        <f>MAX(Detailed_Demanding_x_Doc_Attrib!BZ114, Detailed_Demanding_x_Doc_Attrib!BR114)</f>
        <v>0</v>
      </c>
      <c r="AG66" s="195">
        <f>MAX(Detailed_Demanding_x_Doc_Attrib!CA114, Detailed_Demanding_x_Doc_Attrib!BS114)</f>
        <v>0</v>
      </c>
      <c r="AH66" s="195">
        <f>MAX(Detailed_Demanding_x_Doc_Attrib!CB114,Detailed_Demanding_x_Doc_Attrib!I114, Detailed_Demanding_x_Doc_Attrib!S114, Detailed_Demanding_x_Doc_Attrib!W114)</f>
        <v>0</v>
      </c>
      <c r="AI66" s="195">
        <f>MAX(Detailed_Demanding_x_Doc_Attrib!CC114)</f>
        <v>0</v>
      </c>
      <c r="AJ66" s="195">
        <f>MAX(Detailed_Demanding_x_Doc_Attrib!CD114,Detailed_Demanding_x_Doc_Attrib!S114)</f>
        <v>0</v>
      </c>
      <c r="AK66" s="195">
        <f>MAX(Detailed_Demanding_x_Doc_Attrib!CE114, Detailed_Demanding_x_Doc_Attrib!I114:Q114, Detailed_Demanding_x_Doc_Attrib!S114, Detailed_Demanding_x_Doc_Attrib!T114, Detailed_Demanding_x_Doc_Attrib!W114)</f>
        <v>0</v>
      </c>
      <c r="AL66" s="195">
        <f>MAX(Detailed_Demanding_x_Doc_Attrib!CF114:CF114)</f>
        <v>0</v>
      </c>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row>
    <row r="67" spans="1:102">
      <c r="A67" s="82" t="s">
        <v>268</v>
      </c>
      <c r="B67" s="82" t="s">
        <v>571</v>
      </c>
      <c r="C67" s="82" t="s">
        <v>274</v>
      </c>
      <c r="D67" s="82" t="s">
        <v>354</v>
      </c>
      <c r="E67" s="165" t="s">
        <v>1273</v>
      </c>
      <c r="F67" s="195">
        <f>MAX(Detailed_Demanding_x_Doc_Attrib!I115:L115)</f>
        <v>0</v>
      </c>
      <c r="G67" s="195">
        <f>MAX(Detailed_Demanding_x_Doc_Attrib!N115:O115)</f>
        <v>0</v>
      </c>
      <c r="H67" s="195">
        <f>Detailed_Demanding_x_Doc_Attrib!P115</f>
        <v>0.10100000000000001</v>
      </c>
      <c r="I67" s="195">
        <f>MAX(Detailed_Demanding_x_Doc_Attrib!Q115, F67, G67, H67, K67, L67, M67, P67)</f>
        <v>1.0500000000000003</v>
      </c>
      <c r="J67" s="195">
        <f t="shared" si="0"/>
        <v>1.0500000000000003</v>
      </c>
      <c r="K67" s="195">
        <f>Detailed_Demanding_x_Doc_Attrib!R115</f>
        <v>0</v>
      </c>
      <c r="L67" s="195">
        <f>Detailed_Demanding_x_Doc_Attrib!S115</f>
        <v>0</v>
      </c>
      <c r="M67" s="195">
        <f>Detailed_Demanding_x_Doc_Attrib!T115</f>
        <v>0.10500000000000001</v>
      </c>
      <c r="N67" s="195">
        <f>Detailed_Demanding_x_Doc_Attrib!U115</f>
        <v>0</v>
      </c>
      <c r="O67" s="195">
        <f>Detailed_Demanding_x_Doc_Attrib!V115</f>
        <v>0</v>
      </c>
      <c r="P67" s="195">
        <f>Detailed_Demanding_x_Doc_Attrib!W115</f>
        <v>1.0500000000000003</v>
      </c>
      <c r="Q67" s="195">
        <f>Detailed_Demanding_x_Doc_Attrib!X115</f>
        <v>0</v>
      </c>
      <c r="R67" s="195">
        <f>MAX(Detailed_Demanding_x_Doc_Attrib!Z115:AB115,Detailed_Demanding_x_Doc_Attrib!I115:L115,M67,Q67)</f>
        <v>0.10500000000000001</v>
      </c>
      <c r="S67" s="195">
        <f>MAX(Detailed_Demanding_x_Doc_Attrib!AC115,Detailed_Demanding_x_Doc_Attrib!I115:L115)</f>
        <v>0</v>
      </c>
      <c r="T67" s="195">
        <f>MAX(Detailed_Demanding_x_Doc_Attrib!AD115:AF115,P67,K67)</f>
        <v>1.0500000000000003</v>
      </c>
      <c r="U67" s="195">
        <f>MAX(Detailed_Demanding_x_Doc_Attrib!AG115:AH115, Detailed_Demanding_x_Doc_Attrib!I115:L115, Detailed_Demanding_x_Doc_Attrib!R115)</f>
        <v>1.2250000000000001</v>
      </c>
      <c r="V67" s="195">
        <f>MAX(Detailed_Demanding_x_Doc_Attrib!AJ115,Detailed_Demanding_x_Doc_Attrib!I115:L115)</f>
        <v>0</v>
      </c>
      <c r="W67" s="195">
        <f>MAX(Detailed_Demanding_x_Doc_Attrib!AM115:AW115,Detailed_Demanding_x_Doc_Attrib!I115:L115,K67)</f>
        <v>0.22500000000000003</v>
      </c>
      <c r="X67" s="195">
        <f>MAX(Detailed_Demanding_x_Doc_Attrib!AX115,Detailed_Demanding_x_Doc_Attrib!I115:L115)</f>
        <v>0</v>
      </c>
      <c r="Y67" s="195">
        <f>MAX(Detailed_Demanding_x_Doc_Attrib!AY115,Detailed_Demanding_x_Doc_Attrib!I115:L115)</f>
        <v>0</v>
      </c>
      <c r="Z67" s="195">
        <f>MAX(Detailed_Demanding_x_Doc_Attrib!BC115:BE115,Detailed_Demanding_x_Doc_Attrib!I115:L115,Detailed_Demanding_x_Doc_Attrib!T115, Detailed_Demanding_x_Doc_Attrib!W115, Detailed_Demanding_x_Doc_Attrib!BP115)</f>
        <v>1.0500000000000003</v>
      </c>
      <c r="AA67" s="195">
        <f>MAX(Detailed_Demanding_x_Doc_Attrib!BJ115:BQ115,Detailed_Demanding_x_Doc_Attrib!I115:L115,Detailed_Demanding_x_Doc_Attrib!BV115,Detailed_Demanding_x_Doc_Attrib!BS115:BT115)</f>
        <v>2</v>
      </c>
      <c r="AB67" s="195">
        <f>MAX(Detailed_Demanding_x_Doc_Attrib!BO115:BV115,Detailed_Demanding_x_Doc_Attrib!I115:L115, Detailed_Demanding_x_Doc_Attrib!T115, Detailed_Demanding_x_Doc_Attrib!BS115:BT115)</f>
        <v>2</v>
      </c>
      <c r="AC67" s="195">
        <f>MAX(Detailed_Demanding_x_Doc_Attrib!BF115:BI115, Detailed_Demanding_x_Doc_Attrib!BP115:BQ115, Detailed_Demanding_x_Doc_Attrib!BW115:BX115, Detailed_Demanding_x_Doc_Attrib!BV115, Detailed_Demanding_x_Doc_Attrib!BS115:BT115, Detailed_Demanding_x_Doc_Attrib!S115, Detailed_Demanding_x_Doc_Attrib!T115, Detailed_Demanding_x_Doc_Attrib!I115:L115)</f>
        <v>2.5</v>
      </c>
      <c r="AD67" s="195">
        <f>MAX(Detailed_Demanding_x_Doc_Attrib!BF115:BX115,Detailed_Demanding_x_Doc_Attrib!I115:L115, Detailed_Demanding_x_Doc_Attrib!S115, Detailed_Demanding_x_Doc_Attrib!T115)</f>
        <v>2.5</v>
      </c>
      <c r="AE67" s="195">
        <f>Detailed_Demanding_x_Doc_Attrib!BY115</f>
        <v>0</v>
      </c>
      <c r="AF67" s="195">
        <f>MAX(Detailed_Demanding_x_Doc_Attrib!BZ115, Detailed_Demanding_x_Doc_Attrib!BR115)</f>
        <v>0</v>
      </c>
      <c r="AG67" s="195">
        <f>MAX(Detailed_Demanding_x_Doc_Attrib!CA115, Detailed_Demanding_x_Doc_Attrib!BS115)</f>
        <v>0.10100000000000001</v>
      </c>
      <c r="AH67" s="195">
        <f>MAX(Detailed_Demanding_x_Doc_Attrib!CB115,Detailed_Demanding_x_Doc_Attrib!I115, Detailed_Demanding_x_Doc_Attrib!S115, Detailed_Demanding_x_Doc_Attrib!W115)</f>
        <v>1.0500000000000003</v>
      </c>
      <c r="AI67" s="195">
        <f>MAX(Detailed_Demanding_x_Doc_Attrib!CC115)</f>
        <v>0</v>
      </c>
      <c r="AJ67" s="195">
        <f>MAX(Detailed_Demanding_x_Doc_Attrib!CD115,Detailed_Demanding_x_Doc_Attrib!S115)</f>
        <v>0</v>
      </c>
      <c r="AK67" s="195">
        <f>MAX(Detailed_Demanding_x_Doc_Attrib!CE115, Detailed_Demanding_x_Doc_Attrib!I115:Q115, Detailed_Demanding_x_Doc_Attrib!S115, Detailed_Demanding_x_Doc_Attrib!T115, Detailed_Demanding_x_Doc_Attrib!W115)</f>
        <v>1.0500000000000003</v>
      </c>
      <c r="AL67" s="195">
        <f>MAX(Detailed_Demanding_x_Doc_Attrib!CF115:CF115)</f>
        <v>0</v>
      </c>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row>
    <row r="68" spans="1:102">
      <c r="A68" s="82" t="s">
        <v>268</v>
      </c>
      <c r="B68" s="82" t="s">
        <v>567</v>
      </c>
      <c r="C68" s="82" t="s">
        <v>397</v>
      </c>
      <c r="D68" s="82" t="s">
        <v>354</v>
      </c>
      <c r="E68" s="165" t="s">
        <v>1275</v>
      </c>
      <c r="F68" s="195">
        <f>MAX(Detailed_Demanding_x_Doc_Attrib!I116:L116)</f>
        <v>0</v>
      </c>
      <c r="G68" s="195">
        <f>MAX(Detailed_Demanding_x_Doc_Attrib!N116:O116)</f>
        <v>0</v>
      </c>
      <c r="H68" s="195">
        <f>Detailed_Demanding_x_Doc_Attrib!P116</f>
        <v>0</v>
      </c>
      <c r="I68" s="195">
        <f>MAX(Detailed_Demanding_x_Doc_Attrib!Q116, F68, G68, H68, K68, L68, M68, P68)</f>
        <v>0</v>
      </c>
      <c r="J68" s="195">
        <f t="shared" ref="J68:J131" si="1">MAX(F68:I68)</f>
        <v>0</v>
      </c>
      <c r="K68" s="195">
        <f>Detailed_Demanding_x_Doc_Attrib!R116</f>
        <v>0</v>
      </c>
      <c r="L68" s="195">
        <f>Detailed_Demanding_x_Doc_Attrib!S116</f>
        <v>0</v>
      </c>
      <c r="M68" s="195">
        <f>Detailed_Demanding_x_Doc_Attrib!T116</f>
        <v>0</v>
      </c>
      <c r="N68" s="195">
        <f>Detailed_Demanding_x_Doc_Attrib!U116</f>
        <v>0</v>
      </c>
      <c r="O68" s="195">
        <f>Detailed_Demanding_x_Doc_Attrib!V116</f>
        <v>0</v>
      </c>
      <c r="P68" s="195">
        <f>Detailed_Demanding_x_Doc_Attrib!W116</f>
        <v>0</v>
      </c>
      <c r="Q68" s="195">
        <f>Detailed_Demanding_x_Doc_Attrib!X116</f>
        <v>0.24</v>
      </c>
      <c r="R68" s="195">
        <f>MAX(Detailed_Demanding_x_Doc_Attrib!Z116:AB116,Detailed_Demanding_x_Doc_Attrib!I116:L116,M68,Q68)</f>
        <v>0.24</v>
      </c>
      <c r="S68" s="195">
        <f>MAX(Detailed_Demanding_x_Doc_Attrib!AC116,Detailed_Demanding_x_Doc_Attrib!I116:L116)</f>
        <v>0</v>
      </c>
      <c r="T68" s="195">
        <f>MAX(Detailed_Demanding_x_Doc_Attrib!AD116:AF116,P68,K68)</f>
        <v>0</v>
      </c>
      <c r="U68" s="195">
        <f>MAX(Detailed_Demanding_x_Doc_Attrib!AG116:AH116, Detailed_Demanding_x_Doc_Attrib!I116:L116, Detailed_Demanding_x_Doc_Attrib!R116)</f>
        <v>0</v>
      </c>
      <c r="V68" s="195">
        <f>MAX(Detailed_Demanding_x_Doc_Attrib!AJ116,Detailed_Demanding_x_Doc_Attrib!I116:L116)</f>
        <v>0</v>
      </c>
      <c r="W68" s="195">
        <f>MAX(Detailed_Demanding_x_Doc_Attrib!AM116:AW116,Detailed_Demanding_x_Doc_Attrib!I116:L116,K68)</f>
        <v>0</v>
      </c>
      <c r="X68" s="195">
        <f>MAX(Detailed_Demanding_x_Doc_Attrib!AX116,Detailed_Demanding_x_Doc_Attrib!I116:L116)</f>
        <v>0</v>
      </c>
      <c r="Y68" s="195">
        <f>MAX(Detailed_Demanding_x_Doc_Attrib!AY116,Detailed_Demanding_x_Doc_Attrib!I116:L116)</f>
        <v>0</v>
      </c>
      <c r="Z68" s="195">
        <f>MAX(Detailed_Demanding_x_Doc_Attrib!BC116:BE116,Detailed_Demanding_x_Doc_Attrib!I116:L116,Detailed_Demanding_x_Doc_Attrib!T116, Detailed_Demanding_x_Doc_Attrib!W116, Detailed_Demanding_x_Doc_Attrib!BP116)</f>
        <v>0</v>
      </c>
      <c r="AA68" s="195">
        <f>MAX(Detailed_Demanding_x_Doc_Attrib!BJ116:BQ116,Detailed_Demanding_x_Doc_Attrib!I116:L116,Detailed_Demanding_x_Doc_Attrib!BV116,Detailed_Demanding_x_Doc_Attrib!BS116:BT116)</f>
        <v>0</v>
      </c>
      <c r="AB68" s="195">
        <f>MAX(Detailed_Demanding_x_Doc_Attrib!BO116:BV116,Detailed_Demanding_x_Doc_Attrib!I116:L116, Detailed_Demanding_x_Doc_Attrib!T116, Detailed_Demanding_x_Doc_Attrib!BS116:BT116)</f>
        <v>0</v>
      </c>
      <c r="AC68" s="195">
        <f>MAX(Detailed_Demanding_x_Doc_Attrib!BF116:BI116, Detailed_Demanding_x_Doc_Attrib!BP116:BQ116, Detailed_Demanding_x_Doc_Attrib!BW116:BX116, Detailed_Demanding_x_Doc_Attrib!BV116, Detailed_Demanding_x_Doc_Attrib!BS116:BT116, Detailed_Demanding_x_Doc_Attrib!S116, Detailed_Demanding_x_Doc_Attrib!T116, Detailed_Demanding_x_Doc_Attrib!I116:L116)</f>
        <v>6.0600000000000001E-2</v>
      </c>
      <c r="AD68" s="195">
        <f>MAX(Detailed_Demanding_x_Doc_Attrib!BF116:BX116,Detailed_Demanding_x_Doc_Attrib!I116:L116, Detailed_Demanding_x_Doc_Attrib!S116, Detailed_Demanding_x_Doc_Attrib!T116)</f>
        <v>6.0600000000000001E-2</v>
      </c>
      <c r="AE68" s="195">
        <f>Detailed_Demanding_x_Doc_Attrib!BY116</f>
        <v>0</v>
      </c>
      <c r="AF68" s="195">
        <f>MAX(Detailed_Demanding_x_Doc_Attrib!BZ116, Detailed_Demanding_x_Doc_Attrib!BR116)</f>
        <v>0</v>
      </c>
      <c r="AG68" s="195">
        <f>MAX(Detailed_Demanding_x_Doc_Attrib!CA116, Detailed_Demanding_x_Doc_Attrib!BS116)</f>
        <v>0</v>
      </c>
      <c r="AH68" s="195">
        <f>MAX(Detailed_Demanding_x_Doc_Attrib!CB116,Detailed_Demanding_x_Doc_Attrib!I116, Detailed_Demanding_x_Doc_Attrib!S116, Detailed_Demanding_x_Doc_Attrib!W116)</f>
        <v>0</v>
      </c>
      <c r="AI68" s="195">
        <f>MAX(Detailed_Demanding_x_Doc_Attrib!CC116)</f>
        <v>0</v>
      </c>
      <c r="AJ68" s="195">
        <f>MAX(Detailed_Demanding_x_Doc_Attrib!CD116,Detailed_Demanding_x_Doc_Attrib!S116)</f>
        <v>0</v>
      </c>
      <c r="AK68" s="195">
        <f>MAX(Detailed_Demanding_x_Doc_Attrib!CE116, Detailed_Demanding_x_Doc_Attrib!I116:Q116, Detailed_Demanding_x_Doc_Attrib!S116, Detailed_Demanding_x_Doc_Attrib!T116, Detailed_Demanding_x_Doc_Attrib!W116)</f>
        <v>0</v>
      </c>
      <c r="AL68" s="195">
        <f>MAX(Detailed_Demanding_x_Doc_Attrib!CF116:CF116)</f>
        <v>0</v>
      </c>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row>
    <row r="69" spans="1:102">
      <c r="A69" s="82" t="s">
        <v>268</v>
      </c>
      <c r="B69" s="82" t="s">
        <v>567</v>
      </c>
      <c r="C69" s="82" t="s">
        <v>364</v>
      </c>
      <c r="D69" s="82" t="s">
        <v>354</v>
      </c>
      <c r="E69" s="165" t="s">
        <v>398</v>
      </c>
      <c r="F69" s="195">
        <f>MAX(Detailed_Demanding_x_Doc_Attrib!I117:L117)</f>
        <v>0</v>
      </c>
      <c r="G69" s="195">
        <f>MAX(Detailed_Demanding_x_Doc_Attrib!N117:O117)</f>
        <v>0</v>
      </c>
      <c r="H69" s="195">
        <f>Detailed_Demanding_x_Doc_Attrib!P117</f>
        <v>0.15150000000000002</v>
      </c>
      <c r="I69" s="195">
        <f>MAX(Detailed_Demanding_x_Doc_Attrib!Q117, F69, G69, H69, K69, L69, M69, P69)</f>
        <v>1.4000000000000001</v>
      </c>
      <c r="J69" s="195">
        <f t="shared" si="1"/>
        <v>1.4000000000000001</v>
      </c>
      <c r="K69" s="195">
        <f>Detailed_Demanding_x_Doc_Attrib!R117</f>
        <v>0</v>
      </c>
      <c r="L69" s="195">
        <f>Detailed_Demanding_x_Doc_Attrib!S117</f>
        <v>0</v>
      </c>
      <c r="M69" s="195">
        <f>Detailed_Demanding_x_Doc_Attrib!T117</f>
        <v>0</v>
      </c>
      <c r="N69" s="195">
        <f>Detailed_Demanding_x_Doc_Attrib!U117</f>
        <v>0</v>
      </c>
      <c r="O69" s="195">
        <f>Detailed_Demanding_x_Doc_Attrib!V117</f>
        <v>0</v>
      </c>
      <c r="P69" s="195">
        <f>Detailed_Demanding_x_Doc_Attrib!W117</f>
        <v>1.4000000000000001</v>
      </c>
      <c r="Q69" s="195">
        <f>Detailed_Demanding_x_Doc_Attrib!X117</f>
        <v>0</v>
      </c>
      <c r="R69" s="195">
        <f>MAX(Detailed_Demanding_x_Doc_Attrib!Z117:AB117,Detailed_Demanding_x_Doc_Attrib!I117:L117,M69,Q69)</f>
        <v>0</v>
      </c>
      <c r="S69" s="195">
        <f>MAX(Detailed_Demanding_x_Doc_Attrib!AC117,Detailed_Demanding_x_Doc_Attrib!I117:L117)</f>
        <v>0</v>
      </c>
      <c r="T69" s="195">
        <f>MAX(Detailed_Demanding_x_Doc_Attrib!AD117:AF117,P69,K69)</f>
        <v>1.4000000000000001</v>
      </c>
      <c r="U69" s="195">
        <f>MAX(Detailed_Demanding_x_Doc_Attrib!AG117:AH117, Detailed_Demanding_x_Doc_Attrib!I117:L117, Detailed_Demanding_x_Doc_Attrib!R117)</f>
        <v>1.6</v>
      </c>
      <c r="V69" s="195">
        <f>MAX(Detailed_Demanding_x_Doc_Attrib!AJ117,Detailed_Demanding_x_Doc_Attrib!I117:L117)</f>
        <v>0</v>
      </c>
      <c r="W69" s="195">
        <f>MAX(Detailed_Demanding_x_Doc_Attrib!AM117:AW117,Detailed_Demanding_x_Doc_Attrib!I117:L117,K69)</f>
        <v>1.35</v>
      </c>
      <c r="X69" s="195">
        <f>MAX(Detailed_Demanding_x_Doc_Attrib!AX117,Detailed_Demanding_x_Doc_Attrib!I117:L117)</f>
        <v>0</v>
      </c>
      <c r="Y69" s="195">
        <f>MAX(Detailed_Demanding_x_Doc_Attrib!AY117,Detailed_Demanding_x_Doc_Attrib!I117:L117)</f>
        <v>0</v>
      </c>
      <c r="Z69" s="195">
        <f>MAX(Detailed_Demanding_x_Doc_Attrib!BC117:BE117,Detailed_Demanding_x_Doc_Attrib!I117:L117,Detailed_Demanding_x_Doc_Attrib!T117, Detailed_Demanding_x_Doc_Attrib!W117, Detailed_Demanding_x_Doc_Attrib!BP117)</f>
        <v>1.4000000000000001</v>
      </c>
      <c r="AA69" s="195">
        <f>MAX(Detailed_Demanding_x_Doc_Attrib!BJ117:BQ117,Detailed_Demanding_x_Doc_Attrib!I117:L117,Detailed_Demanding_x_Doc_Attrib!BV117,Detailed_Demanding_x_Doc_Attrib!BS117:BT117)</f>
        <v>0</v>
      </c>
      <c r="AB69" s="195">
        <f>MAX(Detailed_Demanding_x_Doc_Attrib!BO117:BV117,Detailed_Demanding_x_Doc_Attrib!I117:L117, Detailed_Demanding_x_Doc_Attrib!T117, Detailed_Demanding_x_Doc_Attrib!BS117:BT117)</f>
        <v>0</v>
      </c>
      <c r="AC69" s="195">
        <f>MAX(Detailed_Demanding_x_Doc_Attrib!BF117:BI117, Detailed_Demanding_x_Doc_Attrib!BP117:BQ117, Detailed_Demanding_x_Doc_Attrib!BW117:BX117, Detailed_Demanding_x_Doc_Attrib!BV117, Detailed_Demanding_x_Doc_Attrib!BS117:BT117, Detailed_Demanding_x_Doc_Attrib!S117, Detailed_Demanding_x_Doc_Attrib!T117, Detailed_Demanding_x_Doc_Attrib!I117:L117)</f>
        <v>0.10100000000000001</v>
      </c>
      <c r="AD69" s="195">
        <f>MAX(Detailed_Demanding_x_Doc_Attrib!BF117:BX117,Detailed_Demanding_x_Doc_Attrib!I117:L117, Detailed_Demanding_x_Doc_Attrib!S117, Detailed_Demanding_x_Doc_Attrib!T117)</f>
        <v>0.10100000000000001</v>
      </c>
      <c r="AE69" s="195">
        <f>Detailed_Demanding_x_Doc_Attrib!BY117</f>
        <v>0</v>
      </c>
      <c r="AF69" s="195">
        <f>MAX(Detailed_Demanding_x_Doc_Attrib!BZ117, Detailed_Demanding_x_Doc_Attrib!BR117)</f>
        <v>0</v>
      </c>
      <c r="AG69" s="195">
        <f>MAX(Detailed_Demanding_x_Doc_Attrib!CA117, Detailed_Demanding_x_Doc_Attrib!BS117)</f>
        <v>0</v>
      </c>
      <c r="AH69" s="195">
        <f>MAX(Detailed_Demanding_x_Doc_Attrib!CB117,Detailed_Demanding_x_Doc_Attrib!I117, Detailed_Demanding_x_Doc_Attrib!S117, Detailed_Demanding_x_Doc_Attrib!W117)</f>
        <v>1.4000000000000001</v>
      </c>
      <c r="AI69" s="195">
        <f>MAX(Detailed_Demanding_x_Doc_Attrib!CC117)</f>
        <v>0</v>
      </c>
      <c r="AJ69" s="195">
        <f>MAX(Detailed_Demanding_x_Doc_Attrib!CD117,Detailed_Demanding_x_Doc_Attrib!S117)</f>
        <v>0</v>
      </c>
      <c r="AK69" s="195">
        <f>MAX(Detailed_Demanding_x_Doc_Attrib!CE117, Detailed_Demanding_x_Doc_Attrib!I117:Q117, Detailed_Demanding_x_Doc_Attrib!S117, Detailed_Demanding_x_Doc_Attrib!T117, Detailed_Demanding_x_Doc_Attrib!W117)</f>
        <v>1.4000000000000001</v>
      </c>
      <c r="AL69" s="195">
        <f>MAX(Detailed_Demanding_x_Doc_Attrib!CF117:CF117)</f>
        <v>0</v>
      </c>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row>
    <row r="70" spans="1:102">
      <c r="A70" s="82" t="s">
        <v>268</v>
      </c>
      <c r="B70" s="82" t="s">
        <v>567</v>
      </c>
      <c r="C70" s="82" t="s">
        <v>364</v>
      </c>
      <c r="D70" s="82" t="s">
        <v>354</v>
      </c>
      <c r="E70" s="165" t="s">
        <v>593</v>
      </c>
      <c r="F70" s="195">
        <f>MAX(Detailed_Demanding_x_Doc_Attrib!I118:L118)</f>
        <v>0</v>
      </c>
      <c r="G70" s="195">
        <f>MAX(Detailed_Demanding_x_Doc_Attrib!N118:O118)</f>
        <v>0</v>
      </c>
      <c r="H70" s="195">
        <f>Detailed_Demanding_x_Doc_Attrib!P118</f>
        <v>0.15150000000000002</v>
      </c>
      <c r="I70" s="195">
        <f>MAX(Detailed_Demanding_x_Doc_Attrib!Q118, F70, G70, H70, K70, L70, M70, P70)</f>
        <v>1.4000000000000001</v>
      </c>
      <c r="J70" s="195">
        <f t="shared" si="1"/>
        <v>1.4000000000000001</v>
      </c>
      <c r="K70" s="195">
        <f>Detailed_Demanding_x_Doc_Attrib!R118</f>
        <v>0</v>
      </c>
      <c r="L70" s="195">
        <f>Detailed_Demanding_x_Doc_Attrib!S118</f>
        <v>0</v>
      </c>
      <c r="M70" s="195">
        <f>Detailed_Demanding_x_Doc_Attrib!T118</f>
        <v>0</v>
      </c>
      <c r="N70" s="195">
        <f>Detailed_Demanding_x_Doc_Attrib!U118</f>
        <v>0</v>
      </c>
      <c r="O70" s="195">
        <f>Detailed_Demanding_x_Doc_Attrib!V118</f>
        <v>0</v>
      </c>
      <c r="P70" s="195">
        <f>Detailed_Demanding_x_Doc_Attrib!W118</f>
        <v>1.4000000000000001</v>
      </c>
      <c r="Q70" s="195">
        <f>Detailed_Demanding_x_Doc_Attrib!X118</f>
        <v>0</v>
      </c>
      <c r="R70" s="195">
        <f>MAX(Detailed_Demanding_x_Doc_Attrib!Z118:AB118,Detailed_Demanding_x_Doc_Attrib!I118:L118,M70,Q70)</f>
        <v>0</v>
      </c>
      <c r="S70" s="195">
        <f>MAX(Detailed_Demanding_x_Doc_Attrib!AC118,Detailed_Demanding_x_Doc_Attrib!I118:L118)</f>
        <v>0</v>
      </c>
      <c r="T70" s="195">
        <f>MAX(Detailed_Demanding_x_Doc_Attrib!AD118:AF118,P70,K70)</f>
        <v>1.4000000000000001</v>
      </c>
      <c r="U70" s="195">
        <f>MAX(Detailed_Demanding_x_Doc_Attrib!AG118:AH118, Detailed_Demanding_x_Doc_Attrib!I118:L118, Detailed_Demanding_x_Doc_Attrib!R118)</f>
        <v>1.6</v>
      </c>
      <c r="V70" s="195">
        <f>MAX(Detailed_Demanding_x_Doc_Attrib!AJ118,Detailed_Demanding_x_Doc_Attrib!I118:L118)</f>
        <v>0</v>
      </c>
      <c r="W70" s="195">
        <f>MAX(Detailed_Demanding_x_Doc_Attrib!AM118:AW118,Detailed_Demanding_x_Doc_Attrib!I118:L118,K70)</f>
        <v>1.125</v>
      </c>
      <c r="X70" s="195">
        <f>MAX(Detailed_Demanding_x_Doc_Attrib!AX118,Detailed_Demanding_x_Doc_Attrib!I118:L118)</f>
        <v>0</v>
      </c>
      <c r="Y70" s="195">
        <f>MAX(Detailed_Demanding_x_Doc_Attrib!AY118,Detailed_Demanding_x_Doc_Attrib!I118:L118)</f>
        <v>0</v>
      </c>
      <c r="Z70" s="195">
        <f>MAX(Detailed_Demanding_x_Doc_Attrib!BC118:BE118,Detailed_Demanding_x_Doc_Attrib!I118:L118,Detailed_Demanding_x_Doc_Attrib!T118, Detailed_Demanding_x_Doc_Attrib!W118, Detailed_Demanding_x_Doc_Attrib!BP118)</f>
        <v>1.4000000000000001</v>
      </c>
      <c r="AA70" s="195">
        <f>MAX(Detailed_Demanding_x_Doc_Attrib!BJ118:BQ118,Detailed_Demanding_x_Doc_Attrib!I118:L118,Detailed_Demanding_x_Doc_Attrib!BV118,Detailed_Demanding_x_Doc_Attrib!BS118:BT118)</f>
        <v>0</v>
      </c>
      <c r="AB70" s="195">
        <f>MAX(Detailed_Demanding_x_Doc_Attrib!BO118:BV118,Detailed_Demanding_x_Doc_Attrib!I118:L118, Detailed_Demanding_x_Doc_Attrib!T118, Detailed_Demanding_x_Doc_Attrib!BS118:BT118)</f>
        <v>0</v>
      </c>
      <c r="AC70" s="195">
        <f>MAX(Detailed_Demanding_x_Doc_Attrib!BF118:BI118, Detailed_Demanding_x_Doc_Attrib!BP118:BQ118, Detailed_Demanding_x_Doc_Attrib!BW118:BX118, Detailed_Demanding_x_Doc_Attrib!BV118, Detailed_Demanding_x_Doc_Attrib!BS118:BT118, Detailed_Demanding_x_Doc_Attrib!S118, Detailed_Demanding_x_Doc_Attrib!T118, Detailed_Demanding_x_Doc_Attrib!I118:L118)</f>
        <v>0.10100000000000001</v>
      </c>
      <c r="AD70" s="195">
        <f>MAX(Detailed_Demanding_x_Doc_Attrib!BF118:BX118,Detailed_Demanding_x_Doc_Attrib!I118:L118, Detailed_Demanding_x_Doc_Attrib!S118, Detailed_Demanding_x_Doc_Attrib!T118)</f>
        <v>0.10100000000000001</v>
      </c>
      <c r="AE70" s="195">
        <f>Detailed_Demanding_x_Doc_Attrib!BY118</f>
        <v>0</v>
      </c>
      <c r="AF70" s="195">
        <f>MAX(Detailed_Demanding_x_Doc_Attrib!BZ118, Detailed_Demanding_x_Doc_Attrib!BR118)</f>
        <v>0</v>
      </c>
      <c r="AG70" s="195">
        <f>MAX(Detailed_Demanding_x_Doc_Attrib!CA118, Detailed_Demanding_x_Doc_Attrib!BS118)</f>
        <v>0</v>
      </c>
      <c r="AH70" s="195">
        <f>MAX(Detailed_Demanding_x_Doc_Attrib!CB118,Detailed_Demanding_x_Doc_Attrib!I118, Detailed_Demanding_x_Doc_Attrib!S118, Detailed_Demanding_x_Doc_Attrib!W118)</f>
        <v>1.4000000000000001</v>
      </c>
      <c r="AI70" s="195">
        <f>MAX(Detailed_Demanding_x_Doc_Attrib!CC118)</f>
        <v>0</v>
      </c>
      <c r="AJ70" s="195">
        <f>MAX(Detailed_Demanding_x_Doc_Attrib!CD118,Detailed_Demanding_x_Doc_Attrib!S118)</f>
        <v>0</v>
      </c>
      <c r="AK70" s="195">
        <f>MAX(Detailed_Demanding_x_Doc_Attrib!CE118, Detailed_Demanding_x_Doc_Attrib!I118:Q118, Detailed_Demanding_x_Doc_Attrib!S118, Detailed_Demanding_x_Doc_Attrib!T118, Detailed_Demanding_x_Doc_Attrib!W118)</f>
        <v>1.4000000000000001</v>
      </c>
      <c r="AL70" s="195">
        <f>MAX(Detailed_Demanding_x_Doc_Attrib!CF118:CF118)</f>
        <v>0</v>
      </c>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row>
    <row r="71" spans="1:102">
      <c r="A71" s="82" t="s">
        <v>268</v>
      </c>
      <c r="B71" s="82" t="s">
        <v>565</v>
      </c>
      <c r="C71" s="82" t="s">
        <v>607</v>
      </c>
      <c r="D71" s="82" t="s">
        <v>618</v>
      </c>
      <c r="E71" s="165" t="s">
        <v>726</v>
      </c>
      <c r="F71" s="195">
        <f>MAX(Detailed_Demanding_x_Doc_Attrib!I119:L119)</f>
        <v>0</v>
      </c>
      <c r="G71" s="195">
        <f>MAX(Detailed_Demanding_x_Doc_Attrib!N119:O119)</f>
        <v>0</v>
      </c>
      <c r="H71" s="195">
        <f>Detailed_Demanding_x_Doc_Attrib!P119</f>
        <v>0</v>
      </c>
      <c r="I71" s="195">
        <f>MAX(Detailed_Demanding_x_Doc_Attrib!Q119, F71, G71, H71, K71, L71, M71, P71)</f>
        <v>0.375</v>
      </c>
      <c r="J71" s="195">
        <f t="shared" si="1"/>
        <v>0.375</v>
      </c>
      <c r="K71" s="195">
        <f>Detailed_Demanding_x_Doc_Attrib!R119</f>
        <v>0</v>
      </c>
      <c r="L71" s="195">
        <f>Detailed_Demanding_x_Doc_Attrib!S119</f>
        <v>0</v>
      </c>
      <c r="M71" s="195">
        <f>Detailed_Demanding_x_Doc_Attrib!T119</f>
        <v>0</v>
      </c>
      <c r="N71" s="195">
        <f>Detailed_Demanding_x_Doc_Attrib!U119</f>
        <v>0</v>
      </c>
      <c r="O71" s="195">
        <f>Detailed_Demanding_x_Doc_Attrib!V119</f>
        <v>0</v>
      </c>
      <c r="P71" s="195">
        <f>Detailed_Demanding_x_Doc_Attrib!W119</f>
        <v>0</v>
      </c>
      <c r="Q71" s="195">
        <f>Detailed_Demanding_x_Doc_Attrib!X119</f>
        <v>0</v>
      </c>
      <c r="R71" s="195">
        <f>MAX(Detailed_Demanding_x_Doc_Attrib!Z119:AB119,Detailed_Demanding_x_Doc_Attrib!I119:L119,M71,Q71)</f>
        <v>0</v>
      </c>
      <c r="S71" s="195">
        <f>MAX(Detailed_Demanding_x_Doc_Attrib!AC119,Detailed_Demanding_x_Doc_Attrib!I119:L119)</f>
        <v>0</v>
      </c>
      <c r="T71" s="195">
        <f>MAX(Detailed_Demanding_x_Doc_Attrib!AD119:AF119,P71,K71)</f>
        <v>0</v>
      </c>
      <c r="U71" s="195">
        <f>MAX(Detailed_Demanding_x_Doc_Attrib!AG119:AH119, Detailed_Demanding_x_Doc_Attrib!I119:L119, Detailed_Demanding_x_Doc_Attrib!R119)</f>
        <v>0</v>
      </c>
      <c r="V71" s="195">
        <f>MAX(Detailed_Demanding_x_Doc_Attrib!AJ119,Detailed_Demanding_x_Doc_Attrib!I119:L119)</f>
        <v>0</v>
      </c>
      <c r="W71" s="195">
        <f>MAX(Detailed_Demanding_x_Doc_Attrib!AM119:AW119,Detailed_Demanding_x_Doc_Attrib!I119:L119,K71)</f>
        <v>0</v>
      </c>
      <c r="X71" s="195">
        <f>MAX(Detailed_Demanding_x_Doc_Attrib!AX119,Detailed_Demanding_x_Doc_Attrib!I119:L119)</f>
        <v>0</v>
      </c>
      <c r="Y71" s="195">
        <f>MAX(Detailed_Demanding_x_Doc_Attrib!AY119,Detailed_Demanding_x_Doc_Attrib!I119:L119)</f>
        <v>0</v>
      </c>
      <c r="Z71" s="195">
        <f>MAX(Detailed_Demanding_x_Doc_Attrib!BC119:BE119,Detailed_Demanding_x_Doc_Attrib!I119:L119,Detailed_Demanding_x_Doc_Attrib!T119, Detailed_Demanding_x_Doc_Attrib!W119, Detailed_Demanding_x_Doc_Attrib!BP119)</f>
        <v>0</v>
      </c>
      <c r="AA71" s="195">
        <f>MAX(Detailed_Demanding_x_Doc_Attrib!BJ119:BQ119,Detailed_Demanding_x_Doc_Attrib!I119:L119,Detailed_Demanding_x_Doc_Attrib!BV119,Detailed_Demanding_x_Doc_Attrib!BS119:BT119)</f>
        <v>0.90000000000000013</v>
      </c>
      <c r="AB71" s="195">
        <f>MAX(Detailed_Demanding_x_Doc_Attrib!BO119:BV119,Detailed_Demanding_x_Doc_Attrib!I119:L119, Detailed_Demanding_x_Doc_Attrib!T119, Detailed_Demanding_x_Doc_Attrib!BS119:BT119)</f>
        <v>0.90000000000000013</v>
      </c>
      <c r="AC71" s="195">
        <f>MAX(Detailed_Demanding_x_Doc_Attrib!BF119:BI119, Detailed_Demanding_x_Doc_Attrib!BP119:BQ119, Detailed_Demanding_x_Doc_Attrib!BW119:BX119, Detailed_Demanding_x_Doc_Attrib!BV119, Detailed_Demanding_x_Doc_Attrib!BS119:BT119, Detailed_Demanding_x_Doc_Attrib!S119, Detailed_Demanding_x_Doc_Attrib!T119, Detailed_Demanding_x_Doc_Attrib!I119:L119)</f>
        <v>0.90000000000000013</v>
      </c>
      <c r="AD71" s="195">
        <f>MAX(Detailed_Demanding_x_Doc_Attrib!BF119:BX119,Detailed_Demanding_x_Doc_Attrib!I119:L119, Detailed_Demanding_x_Doc_Attrib!S119, Detailed_Demanding_x_Doc_Attrib!T119)</f>
        <v>0.90000000000000013</v>
      </c>
      <c r="AE71" s="195">
        <f>Detailed_Demanding_x_Doc_Attrib!BY119</f>
        <v>0</v>
      </c>
      <c r="AF71" s="195">
        <f>MAX(Detailed_Demanding_x_Doc_Attrib!BZ119, Detailed_Demanding_x_Doc_Attrib!BR119)</f>
        <v>0</v>
      </c>
      <c r="AG71" s="195">
        <f>MAX(Detailed_Demanding_x_Doc_Attrib!CA119, Detailed_Demanding_x_Doc_Attrib!BS119)</f>
        <v>0.90000000000000013</v>
      </c>
      <c r="AH71" s="195">
        <f>MAX(Detailed_Demanding_x_Doc_Attrib!CB119,Detailed_Demanding_x_Doc_Attrib!I119, Detailed_Demanding_x_Doc_Attrib!S119, Detailed_Demanding_x_Doc_Attrib!W119)</f>
        <v>0</v>
      </c>
      <c r="AI71" s="195">
        <f>MAX(Detailed_Demanding_x_Doc_Attrib!CC119)</f>
        <v>0</v>
      </c>
      <c r="AJ71" s="195">
        <f>MAX(Detailed_Demanding_x_Doc_Attrib!CD119,Detailed_Demanding_x_Doc_Attrib!S119)</f>
        <v>0</v>
      </c>
      <c r="AK71" s="195">
        <f>MAX(Detailed_Demanding_x_Doc_Attrib!CE119, Detailed_Demanding_x_Doc_Attrib!I119:Q119, Detailed_Demanding_x_Doc_Attrib!S119, Detailed_Demanding_x_Doc_Attrib!T119, Detailed_Demanding_x_Doc_Attrib!W119)</f>
        <v>0.375</v>
      </c>
      <c r="AL71" s="195">
        <f>MAX(Detailed_Demanding_x_Doc_Attrib!CF119:CF119)</f>
        <v>0</v>
      </c>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row>
    <row r="72" spans="1:102">
      <c r="A72" s="82" t="s">
        <v>268</v>
      </c>
      <c r="B72" s="82" t="s">
        <v>565</v>
      </c>
      <c r="C72" s="82" t="s">
        <v>607</v>
      </c>
      <c r="D72" s="82" t="s">
        <v>618</v>
      </c>
      <c r="E72" s="165" t="s">
        <v>725</v>
      </c>
      <c r="F72" s="195">
        <f>MAX(Detailed_Demanding_x_Doc_Attrib!I120:L120)</f>
        <v>0</v>
      </c>
      <c r="G72" s="195">
        <f>MAX(Detailed_Demanding_x_Doc_Attrib!N120:O120)</f>
        <v>0</v>
      </c>
      <c r="H72" s="195">
        <f>Detailed_Demanding_x_Doc_Attrib!P120</f>
        <v>0</v>
      </c>
      <c r="I72" s="195">
        <f>MAX(Detailed_Demanding_x_Doc_Attrib!Q120, F72, G72, H72, K72, L72, M72, P72)</f>
        <v>0.22499999999999998</v>
      </c>
      <c r="J72" s="195">
        <f t="shared" si="1"/>
        <v>0.22499999999999998</v>
      </c>
      <c r="K72" s="195">
        <f>Detailed_Demanding_x_Doc_Attrib!R120</f>
        <v>0</v>
      </c>
      <c r="L72" s="195">
        <f>Detailed_Demanding_x_Doc_Attrib!S120</f>
        <v>0</v>
      </c>
      <c r="M72" s="195">
        <f>Detailed_Demanding_x_Doc_Attrib!T120</f>
        <v>0</v>
      </c>
      <c r="N72" s="195">
        <f>Detailed_Demanding_x_Doc_Attrib!U120</f>
        <v>0</v>
      </c>
      <c r="O72" s="195">
        <f>Detailed_Demanding_x_Doc_Attrib!V120</f>
        <v>0</v>
      </c>
      <c r="P72" s="195">
        <f>Detailed_Demanding_x_Doc_Attrib!W120</f>
        <v>0</v>
      </c>
      <c r="Q72" s="195">
        <f>Detailed_Demanding_x_Doc_Attrib!X120</f>
        <v>0</v>
      </c>
      <c r="R72" s="195">
        <f>MAX(Detailed_Demanding_x_Doc_Attrib!Z120:AB120,Detailed_Demanding_x_Doc_Attrib!I120:L120,M72,Q72)</f>
        <v>0</v>
      </c>
      <c r="S72" s="195">
        <f>MAX(Detailed_Demanding_x_Doc_Attrib!AC120,Detailed_Demanding_x_Doc_Attrib!I120:L120)</f>
        <v>0</v>
      </c>
      <c r="T72" s="195">
        <f>MAX(Detailed_Demanding_x_Doc_Attrib!AD120:AF120,P72,K72)</f>
        <v>0</v>
      </c>
      <c r="U72" s="195">
        <f>MAX(Detailed_Demanding_x_Doc_Attrib!AG120:AH120, Detailed_Demanding_x_Doc_Attrib!I120:L120, Detailed_Demanding_x_Doc_Attrib!R120)</f>
        <v>0</v>
      </c>
      <c r="V72" s="195">
        <f>MAX(Detailed_Demanding_x_Doc_Attrib!AJ120,Detailed_Demanding_x_Doc_Attrib!I120:L120)</f>
        <v>0</v>
      </c>
      <c r="W72" s="195">
        <f>MAX(Detailed_Demanding_x_Doc_Attrib!AM120:AW120,Detailed_Demanding_x_Doc_Attrib!I120:L120,K72)</f>
        <v>0</v>
      </c>
      <c r="X72" s="195">
        <f>MAX(Detailed_Demanding_x_Doc_Attrib!AX120,Detailed_Demanding_x_Doc_Attrib!I120:L120)</f>
        <v>0</v>
      </c>
      <c r="Y72" s="195">
        <f>MAX(Detailed_Demanding_x_Doc_Attrib!AY120,Detailed_Demanding_x_Doc_Attrib!I120:L120)</f>
        <v>0</v>
      </c>
      <c r="Z72" s="195">
        <f>MAX(Detailed_Demanding_x_Doc_Attrib!BC120:BE120,Detailed_Demanding_x_Doc_Attrib!I120:L120,Detailed_Demanding_x_Doc_Attrib!T120, Detailed_Demanding_x_Doc_Attrib!W120, Detailed_Demanding_x_Doc_Attrib!BP120)</f>
        <v>0</v>
      </c>
      <c r="AA72" s="195">
        <f>MAX(Detailed_Demanding_x_Doc_Attrib!BJ120:BQ120,Detailed_Demanding_x_Doc_Attrib!I120:L120,Detailed_Demanding_x_Doc_Attrib!BV120,Detailed_Demanding_x_Doc_Attrib!BS120:BT120)</f>
        <v>0</v>
      </c>
      <c r="AB72" s="195">
        <f>MAX(Detailed_Demanding_x_Doc_Attrib!BO120:BV120,Detailed_Demanding_x_Doc_Attrib!I120:L120, Detailed_Demanding_x_Doc_Attrib!T120, Detailed_Demanding_x_Doc_Attrib!BS120:BT120)</f>
        <v>0</v>
      </c>
      <c r="AC72" s="195">
        <f>MAX(Detailed_Demanding_x_Doc_Attrib!BF120:BI120, Detailed_Demanding_x_Doc_Attrib!BP120:BQ120, Detailed_Demanding_x_Doc_Attrib!BW120:BX120, Detailed_Demanding_x_Doc_Attrib!BV120, Detailed_Demanding_x_Doc_Attrib!BS120:BT120, Detailed_Demanding_x_Doc_Attrib!S120, Detailed_Demanding_x_Doc_Attrib!T120, Detailed_Demanding_x_Doc_Attrib!I120:L120)</f>
        <v>0</v>
      </c>
      <c r="AD72" s="195">
        <f>MAX(Detailed_Demanding_x_Doc_Attrib!BF120:BX120,Detailed_Demanding_x_Doc_Attrib!I120:L120, Detailed_Demanding_x_Doc_Attrib!S120, Detailed_Demanding_x_Doc_Attrib!T120)</f>
        <v>0</v>
      </c>
      <c r="AE72" s="195">
        <f>Detailed_Demanding_x_Doc_Attrib!BY120</f>
        <v>0</v>
      </c>
      <c r="AF72" s="195">
        <f>MAX(Detailed_Demanding_x_Doc_Attrib!BZ120, Detailed_Demanding_x_Doc_Attrib!BR120)</f>
        <v>0</v>
      </c>
      <c r="AG72" s="195">
        <f>MAX(Detailed_Demanding_x_Doc_Attrib!CA120, Detailed_Demanding_x_Doc_Attrib!BS120)</f>
        <v>0</v>
      </c>
      <c r="AH72" s="195">
        <f>MAX(Detailed_Demanding_x_Doc_Attrib!CB120,Detailed_Demanding_x_Doc_Attrib!I120, Detailed_Demanding_x_Doc_Attrib!S120, Detailed_Demanding_x_Doc_Attrib!W120)</f>
        <v>0</v>
      </c>
      <c r="AI72" s="195">
        <f>MAX(Detailed_Demanding_x_Doc_Attrib!CC120)</f>
        <v>0</v>
      </c>
      <c r="AJ72" s="195">
        <f>MAX(Detailed_Demanding_x_Doc_Attrib!CD120,Detailed_Demanding_x_Doc_Attrib!S120)</f>
        <v>0</v>
      </c>
      <c r="AK72" s="195">
        <f>MAX(Detailed_Demanding_x_Doc_Attrib!CE120, Detailed_Demanding_x_Doc_Attrib!I120:Q120, Detailed_Demanding_x_Doc_Attrib!S120, Detailed_Demanding_x_Doc_Attrib!T120, Detailed_Demanding_x_Doc_Attrib!W120)</f>
        <v>0.22499999999999998</v>
      </c>
      <c r="AL72" s="195">
        <f>MAX(Detailed_Demanding_x_Doc_Attrib!CF120:CF120)</f>
        <v>0</v>
      </c>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row>
    <row r="73" spans="1:102">
      <c r="A73" s="82" t="s">
        <v>268</v>
      </c>
      <c r="B73" s="82" t="s">
        <v>567</v>
      </c>
      <c r="C73" s="82" t="s">
        <v>364</v>
      </c>
      <c r="D73" s="82" t="s">
        <v>618</v>
      </c>
      <c r="E73" s="165" t="s">
        <v>376</v>
      </c>
      <c r="F73" s="195">
        <f>MAX(Detailed_Demanding_x_Doc_Attrib!I121:L121)</f>
        <v>0</v>
      </c>
      <c r="G73" s="195">
        <f>MAX(Detailed_Demanding_x_Doc_Attrib!N121:O121)</f>
        <v>0</v>
      </c>
      <c r="H73" s="195">
        <f>Detailed_Demanding_x_Doc_Attrib!P121</f>
        <v>0</v>
      </c>
      <c r="I73" s="195">
        <f>MAX(Detailed_Demanding_x_Doc_Attrib!Q121, F73, G73, H73, K73, L73, M73, P73)</f>
        <v>0.84000000000000008</v>
      </c>
      <c r="J73" s="195">
        <f t="shared" si="1"/>
        <v>0.84000000000000008</v>
      </c>
      <c r="K73" s="195">
        <f>Detailed_Demanding_x_Doc_Attrib!R121</f>
        <v>0</v>
      </c>
      <c r="L73" s="195">
        <f>Detailed_Demanding_x_Doc_Attrib!S121</f>
        <v>0</v>
      </c>
      <c r="M73" s="195">
        <f>Detailed_Demanding_x_Doc_Attrib!T121</f>
        <v>0</v>
      </c>
      <c r="N73" s="195">
        <f>Detailed_Demanding_x_Doc_Attrib!U121</f>
        <v>0</v>
      </c>
      <c r="O73" s="195">
        <f>Detailed_Demanding_x_Doc_Attrib!V121</f>
        <v>0</v>
      </c>
      <c r="P73" s="195">
        <f>Detailed_Demanding_x_Doc_Attrib!W121</f>
        <v>0.84000000000000008</v>
      </c>
      <c r="Q73" s="195">
        <f>Detailed_Demanding_x_Doc_Attrib!X121</f>
        <v>0</v>
      </c>
      <c r="R73" s="195">
        <f>MAX(Detailed_Demanding_x_Doc_Attrib!Z121:AB121,Detailed_Demanding_x_Doc_Attrib!I121:L121,M73,Q73)</f>
        <v>0</v>
      </c>
      <c r="S73" s="195">
        <f>MAX(Detailed_Demanding_x_Doc_Attrib!AC121,Detailed_Demanding_x_Doc_Attrib!I121:L121)</f>
        <v>0</v>
      </c>
      <c r="T73" s="195">
        <f>MAX(Detailed_Demanding_x_Doc_Attrib!AD121:AF121,P73,K73)</f>
        <v>0.84000000000000008</v>
      </c>
      <c r="U73" s="195">
        <f>MAX(Detailed_Demanding_x_Doc_Attrib!AG121:AH121, Detailed_Demanding_x_Doc_Attrib!I121:L121, Detailed_Demanding_x_Doc_Attrib!R121)</f>
        <v>1.44</v>
      </c>
      <c r="V73" s="195">
        <f>MAX(Detailed_Demanding_x_Doc_Attrib!AJ121,Detailed_Demanding_x_Doc_Attrib!I121:L121)</f>
        <v>0</v>
      </c>
      <c r="W73" s="195">
        <f>MAX(Detailed_Demanding_x_Doc_Attrib!AM121:AW121,Detailed_Demanding_x_Doc_Attrib!I121:L121,K73)</f>
        <v>0</v>
      </c>
      <c r="X73" s="195">
        <f>MAX(Detailed_Demanding_x_Doc_Attrib!AX121,Detailed_Demanding_x_Doc_Attrib!I121:L121)</f>
        <v>0</v>
      </c>
      <c r="Y73" s="195">
        <f>MAX(Detailed_Demanding_x_Doc_Attrib!AY121,Detailed_Demanding_x_Doc_Attrib!I121:L121)</f>
        <v>0</v>
      </c>
      <c r="Z73" s="195">
        <f>MAX(Detailed_Demanding_x_Doc_Attrib!BC121:BE121,Detailed_Demanding_x_Doc_Attrib!I121:L121,Detailed_Demanding_x_Doc_Attrib!T121, Detailed_Demanding_x_Doc_Attrib!W121, Detailed_Demanding_x_Doc_Attrib!BP121)</f>
        <v>0.84000000000000008</v>
      </c>
      <c r="AA73" s="195">
        <f>MAX(Detailed_Demanding_x_Doc_Attrib!BJ121:BQ121,Detailed_Demanding_x_Doc_Attrib!I121:L121,Detailed_Demanding_x_Doc_Attrib!BV121,Detailed_Demanding_x_Doc_Attrib!BS121:BT121)</f>
        <v>8.1608E-2</v>
      </c>
      <c r="AB73" s="195">
        <f>MAX(Detailed_Demanding_x_Doc_Attrib!BO121:BV121,Detailed_Demanding_x_Doc_Attrib!I121:L121, Detailed_Demanding_x_Doc_Attrib!T121, Detailed_Demanding_x_Doc_Attrib!BS121:BT121)</f>
        <v>0.04</v>
      </c>
      <c r="AC73" s="195">
        <f>MAX(Detailed_Demanding_x_Doc_Attrib!BF121:BI121, Detailed_Demanding_x_Doc_Attrib!BP121:BQ121, Detailed_Demanding_x_Doc_Attrib!BW121:BX121, Detailed_Demanding_x_Doc_Attrib!BV121, Detailed_Demanding_x_Doc_Attrib!BS121:BT121, Detailed_Demanding_x_Doc_Attrib!S121, Detailed_Demanding_x_Doc_Attrib!T121, Detailed_Demanding_x_Doc_Attrib!I121:L121)</f>
        <v>0.04</v>
      </c>
      <c r="AD73" s="195">
        <f>MAX(Detailed_Demanding_x_Doc_Attrib!BF121:BX121,Detailed_Demanding_x_Doc_Attrib!I121:L121, Detailed_Demanding_x_Doc_Attrib!S121, Detailed_Demanding_x_Doc_Attrib!T121)</f>
        <v>8.1608E-2</v>
      </c>
      <c r="AE73" s="195">
        <f>Detailed_Demanding_x_Doc_Attrib!BY121</f>
        <v>0</v>
      </c>
      <c r="AF73" s="195">
        <f>MAX(Detailed_Demanding_x_Doc_Attrib!BZ121, Detailed_Demanding_x_Doc_Attrib!BR121)</f>
        <v>0</v>
      </c>
      <c r="AG73" s="195">
        <f>MAX(Detailed_Demanding_x_Doc_Attrib!CA121, Detailed_Demanding_x_Doc_Attrib!BS121)</f>
        <v>0.32</v>
      </c>
      <c r="AH73" s="195">
        <f>MAX(Detailed_Demanding_x_Doc_Attrib!CB121,Detailed_Demanding_x_Doc_Attrib!I121, Detailed_Demanding_x_Doc_Attrib!S121, Detailed_Demanding_x_Doc_Attrib!W121)</f>
        <v>0.84000000000000008</v>
      </c>
      <c r="AI73" s="195">
        <f>MAX(Detailed_Demanding_x_Doc_Attrib!CC121)</f>
        <v>0</v>
      </c>
      <c r="AJ73" s="195">
        <f>MAX(Detailed_Demanding_x_Doc_Attrib!CD121,Detailed_Demanding_x_Doc_Attrib!S121)</f>
        <v>0</v>
      </c>
      <c r="AK73" s="195">
        <f>MAX(Detailed_Demanding_x_Doc_Attrib!CE121, Detailed_Demanding_x_Doc_Attrib!I121:Q121, Detailed_Demanding_x_Doc_Attrib!S121, Detailed_Demanding_x_Doc_Attrib!T121, Detailed_Demanding_x_Doc_Attrib!W121)</f>
        <v>0.84000000000000008</v>
      </c>
      <c r="AL73" s="195">
        <f>MAX(Detailed_Demanding_x_Doc_Attrib!CF121:CF121)</f>
        <v>0</v>
      </c>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row>
    <row r="74" spans="1:102">
      <c r="A74" s="82" t="s">
        <v>268</v>
      </c>
      <c r="B74" s="82" t="s">
        <v>567</v>
      </c>
      <c r="C74" s="82" t="s">
        <v>607</v>
      </c>
      <c r="D74" s="82" t="s">
        <v>618</v>
      </c>
      <c r="E74" s="165" t="s">
        <v>1114</v>
      </c>
      <c r="F74" s="195">
        <f>MAX(Detailed_Demanding_x_Doc_Attrib!I122:L122)</f>
        <v>0</v>
      </c>
      <c r="G74" s="195">
        <f>MAX(Detailed_Demanding_x_Doc_Attrib!N122:O122)</f>
        <v>0</v>
      </c>
      <c r="H74" s="195">
        <f>Detailed_Demanding_x_Doc_Attrib!P122</f>
        <v>0</v>
      </c>
      <c r="I74" s="195">
        <f>MAX(Detailed_Demanding_x_Doc_Attrib!Q122, F74, G74, H74, K74, L74, M74, P74)</f>
        <v>0</v>
      </c>
      <c r="J74" s="195">
        <f t="shared" si="1"/>
        <v>0</v>
      </c>
      <c r="K74" s="195">
        <f>Detailed_Demanding_x_Doc_Attrib!R122</f>
        <v>0</v>
      </c>
      <c r="L74" s="195">
        <f>Detailed_Demanding_x_Doc_Attrib!S122</f>
        <v>0</v>
      </c>
      <c r="M74" s="195">
        <f>Detailed_Demanding_x_Doc_Attrib!T122</f>
        <v>0</v>
      </c>
      <c r="N74" s="195">
        <f>Detailed_Demanding_x_Doc_Attrib!U122</f>
        <v>0</v>
      </c>
      <c r="O74" s="195">
        <f>Detailed_Demanding_x_Doc_Attrib!V122</f>
        <v>0</v>
      </c>
      <c r="P74" s="195">
        <f>Detailed_Demanding_x_Doc_Attrib!W122</f>
        <v>0</v>
      </c>
      <c r="Q74" s="195">
        <f>Detailed_Demanding_x_Doc_Attrib!X122</f>
        <v>0</v>
      </c>
      <c r="R74" s="195">
        <f>MAX(Detailed_Demanding_x_Doc_Attrib!Z122:AB122,Detailed_Demanding_x_Doc_Attrib!I122:L122,M74,Q74)</f>
        <v>0</v>
      </c>
      <c r="S74" s="195">
        <f>MAX(Detailed_Demanding_x_Doc_Attrib!AC122,Detailed_Demanding_x_Doc_Attrib!I122:L122)</f>
        <v>0</v>
      </c>
      <c r="T74" s="195">
        <f>MAX(Detailed_Demanding_x_Doc_Attrib!AD122:AF122,P74,K74)</f>
        <v>0</v>
      </c>
      <c r="U74" s="195">
        <f>MAX(Detailed_Demanding_x_Doc_Attrib!AG122:AH122, Detailed_Demanding_x_Doc_Attrib!I122:L122, Detailed_Demanding_x_Doc_Attrib!R122)</f>
        <v>0</v>
      </c>
      <c r="V74" s="195">
        <f>MAX(Detailed_Demanding_x_Doc_Attrib!AJ122,Detailed_Demanding_x_Doc_Attrib!I122:L122)</f>
        <v>0</v>
      </c>
      <c r="W74" s="195">
        <f>MAX(Detailed_Demanding_x_Doc_Attrib!AM122:AW122,Detailed_Demanding_x_Doc_Attrib!I122:L122,K74)</f>
        <v>0</v>
      </c>
      <c r="X74" s="195">
        <f>MAX(Detailed_Demanding_x_Doc_Attrib!AX122,Detailed_Demanding_x_Doc_Attrib!I122:L122)</f>
        <v>0</v>
      </c>
      <c r="Y74" s="195">
        <f>MAX(Detailed_Demanding_x_Doc_Attrib!AY122,Detailed_Demanding_x_Doc_Attrib!I122:L122)</f>
        <v>0</v>
      </c>
      <c r="Z74" s="195">
        <f>MAX(Detailed_Demanding_x_Doc_Attrib!BC122:BE122,Detailed_Demanding_x_Doc_Attrib!I122:L122,Detailed_Demanding_x_Doc_Attrib!T122, Detailed_Demanding_x_Doc_Attrib!W122, Detailed_Demanding_x_Doc_Attrib!BP122)</f>
        <v>0</v>
      </c>
      <c r="AA74" s="195">
        <f>MAX(Detailed_Demanding_x_Doc_Attrib!BJ122:BQ122,Detailed_Demanding_x_Doc_Attrib!I122:L122,Detailed_Demanding_x_Doc_Attrib!BV122,Detailed_Demanding_x_Doc_Attrib!BS122:BT122)</f>
        <v>0</v>
      </c>
      <c r="AB74" s="195">
        <f>MAX(Detailed_Demanding_x_Doc_Attrib!BO122:BV122,Detailed_Demanding_x_Doc_Attrib!I122:L122, Detailed_Demanding_x_Doc_Attrib!T122, Detailed_Demanding_x_Doc_Attrib!BS122:BT122)</f>
        <v>0</v>
      </c>
      <c r="AC74" s="195">
        <f>MAX(Detailed_Demanding_x_Doc_Attrib!BF122:BI122, Detailed_Demanding_x_Doc_Attrib!BP122:BQ122, Detailed_Demanding_x_Doc_Attrib!BW122:BX122, Detailed_Demanding_x_Doc_Attrib!BV122, Detailed_Demanding_x_Doc_Attrib!BS122:BT122, Detailed_Demanding_x_Doc_Attrib!S122, Detailed_Demanding_x_Doc_Attrib!T122, Detailed_Demanding_x_Doc_Attrib!I122:L122)</f>
        <v>0.10100000000000001</v>
      </c>
      <c r="AD74" s="195">
        <f>MAX(Detailed_Demanding_x_Doc_Attrib!BF122:BX122,Detailed_Demanding_x_Doc_Attrib!I122:L122, Detailed_Demanding_x_Doc_Attrib!S122, Detailed_Demanding_x_Doc_Attrib!T122)</f>
        <v>0.10100000000000001</v>
      </c>
      <c r="AE74" s="195">
        <f>Detailed_Demanding_x_Doc_Attrib!BY122</f>
        <v>0</v>
      </c>
      <c r="AF74" s="195">
        <f>MAX(Detailed_Demanding_x_Doc_Attrib!BZ122, Detailed_Demanding_x_Doc_Attrib!BR122)</f>
        <v>0</v>
      </c>
      <c r="AG74" s="195">
        <f>MAX(Detailed_Demanding_x_Doc_Attrib!CA122, Detailed_Demanding_x_Doc_Attrib!BS122)</f>
        <v>0</v>
      </c>
      <c r="AH74" s="195">
        <f>MAX(Detailed_Demanding_x_Doc_Attrib!CB122,Detailed_Demanding_x_Doc_Attrib!I122, Detailed_Demanding_x_Doc_Attrib!S122, Detailed_Demanding_x_Doc_Attrib!W122)</f>
        <v>0.90000000000000013</v>
      </c>
      <c r="AI74" s="195">
        <f>MAX(Detailed_Demanding_x_Doc_Attrib!CC122)</f>
        <v>1.2250000000000001</v>
      </c>
      <c r="AJ74" s="195">
        <f>MAX(Detailed_Demanding_x_Doc_Attrib!CD122,Detailed_Demanding_x_Doc_Attrib!S122)</f>
        <v>0</v>
      </c>
      <c r="AK74" s="195">
        <f>MAX(Detailed_Demanding_x_Doc_Attrib!CE122, Detailed_Demanding_x_Doc_Attrib!I122:Q122, Detailed_Demanding_x_Doc_Attrib!S122, Detailed_Demanding_x_Doc_Attrib!T122, Detailed_Demanding_x_Doc_Attrib!W122)</f>
        <v>1.4000000000000001</v>
      </c>
      <c r="AL74" s="195">
        <f>MAX(Detailed_Demanding_x_Doc_Attrib!CF122:CF122)</f>
        <v>0</v>
      </c>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row>
    <row r="75" spans="1:102">
      <c r="A75" s="82" t="s">
        <v>268</v>
      </c>
      <c r="B75" s="82" t="s">
        <v>571</v>
      </c>
      <c r="C75" s="82" t="s">
        <v>364</v>
      </c>
      <c r="D75" s="82" t="s">
        <v>357</v>
      </c>
      <c r="E75" s="165" t="s">
        <v>507</v>
      </c>
      <c r="F75" s="195">
        <f>MAX(Detailed_Demanding_x_Doc_Attrib!I123:L123)</f>
        <v>0</v>
      </c>
      <c r="G75" s="195">
        <f>MAX(Detailed_Demanding_x_Doc_Attrib!N123:O123)</f>
        <v>0</v>
      </c>
      <c r="H75" s="195">
        <f>Detailed_Demanding_x_Doc_Attrib!P123</f>
        <v>0</v>
      </c>
      <c r="I75" s="195">
        <f>MAX(Detailed_Demanding_x_Doc_Attrib!Q123, F75, G75, H75, K75, L75, M75, P75)</f>
        <v>4.0399999999999998E-2</v>
      </c>
      <c r="J75" s="195">
        <f t="shared" si="1"/>
        <v>4.0399999999999998E-2</v>
      </c>
      <c r="K75" s="195">
        <f>Detailed_Demanding_x_Doc_Attrib!R123</f>
        <v>0</v>
      </c>
      <c r="L75" s="195">
        <f>Detailed_Demanding_x_Doc_Attrib!S123</f>
        <v>0</v>
      </c>
      <c r="M75" s="195">
        <f>Detailed_Demanding_x_Doc_Attrib!T123</f>
        <v>4.0399999999999998E-2</v>
      </c>
      <c r="N75" s="195">
        <f>Detailed_Demanding_x_Doc_Attrib!U123</f>
        <v>0</v>
      </c>
      <c r="O75" s="195">
        <f>Detailed_Demanding_x_Doc_Attrib!V123</f>
        <v>0</v>
      </c>
      <c r="P75" s="195">
        <f>Detailed_Demanding_x_Doc_Attrib!W123</f>
        <v>0</v>
      </c>
      <c r="Q75" s="195">
        <f>Detailed_Demanding_x_Doc_Attrib!X123</f>
        <v>0</v>
      </c>
      <c r="R75" s="195">
        <f>MAX(Detailed_Demanding_x_Doc_Attrib!Z123:AB123,Detailed_Demanding_x_Doc_Attrib!I123:L123,M75,Q75)</f>
        <v>4.0399999999999998E-2</v>
      </c>
      <c r="S75" s="195">
        <f>MAX(Detailed_Demanding_x_Doc_Attrib!AC123,Detailed_Demanding_x_Doc_Attrib!I123:L123)</f>
        <v>0</v>
      </c>
      <c r="T75" s="195">
        <f>MAX(Detailed_Demanding_x_Doc_Attrib!AD123:AF123,P75,K75)</f>
        <v>0</v>
      </c>
      <c r="U75" s="195">
        <f>MAX(Detailed_Demanding_x_Doc_Attrib!AG123:AH123, Detailed_Demanding_x_Doc_Attrib!I123:L123, Detailed_Demanding_x_Doc_Attrib!R123)</f>
        <v>0</v>
      </c>
      <c r="V75" s="195">
        <f>MAX(Detailed_Demanding_x_Doc_Attrib!AJ123,Detailed_Demanding_x_Doc_Attrib!I123:L123)</f>
        <v>0</v>
      </c>
      <c r="W75" s="195">
        <f>MAX(Detailed_Demanding_x_Doc_Attrib!AM123:AW123,Detailed_Demanding_x_Doc_Attrib!I123:L123,K75)</f>
        <v>0</v>
      </c>
      <c r="X75" s="195">
        <f>MAX(Detailed_Demanding_x_Doc_Attrib!AX123,Detailed_Demanding_x_Doc_Attrib!I123:L123)</f>
        <v>0</v>
      </c>
      <c r="Y75" s="195">
        <f>MAX(Detailed_Demanding_x_Doc_Attrib!AY123,Detailed_Demanding_x_Doc_Attrib!I123:L123)</f>
        <v>0</v>
      </c>
      <c r="Z75" s="195">
        <f>MAX(Detailed_Demanding_x_Doc_Attrib!BC123:BE123,Detailed_Demanding_x_Doc_Attrib!I123:L123,Detailed_Demanding_x_Doc_Attrib!T123, Detailed_Demanding_x_Doc_Attrib!W123, Detailed_Demanding_x_Doc_Attrib!BP123)</f>
        <v>4.0399999999999998E-2</v>
      </c>
      <c r="AA75" s="195">
        <f>MAX(Detailed_Demanding_x_Doc_Attrib!BJ123:BQ123,Detailed_Demanding_x_Doc_Attrib!I123:L123,Detailed_Demanding_x_Doc_Attrib!BV123,Detailed_Demanding_x_Doc_Attrib!BS123:BT123)</f>
        <v>0</v>
      </c>
      <c r="AB75" s="195">
        <f>MAX(Detailed_Demanding_x_Doc_Attrib!BO123:BV123,Detailed_Demanding_x_Doc_Attrib!I123:L123, Detailed_Demanding_x_Doc_Attrib!T123, Detailed_Demanding_x_Doc_Attrib!BS123:BT123)</f>
        <v>4.0399999999999998E-2</v>
      </c>
      <c r="AC75" s="195">
        <f>MAX(Detailed_Demanding_x_Doc_Attrib!BF123:BI123, Detailed_Demanding_x_Doc_Attrib!BP123:BQ123, Detailed_Demanding_x_Doc_Attrib!BW123:BX123, Detailed_Demanding_x_Doc_Attrib!BV123, Detailed_Demanding_x_Doc_Attrib!BS123:BT123, Detailed_Demanding_x_Doc_Attrib!S123, Detailed_Demanding_x_Doc_Attrib!T123, Detailed_Demanding_x_Doc_Attrib!I123:L123)</f>
        <v>4.0399999999999998E-2</v>
      </c>
      <c r="AD75" s="195">
        <f>MAX(Detailed_Demanding_x_Doc_Attrib!BF123:BX123,Detailed_Demanding_x_Doc_Attrib!I123:L123, Detailed_Demanding_x_Doc_Attrib!S123, Detailed_Demanding_x_Doc_Attrib!T123)</f>
        <v>4.0399999999999998E-2</v>
      </c>
      <c r="AE75" s="195">
        <f>Detailed_Demanding_x_Doc_Attrib!BY123</f>
        <v>0</v>
      </c>
      <c r="AF75" s="195">
        <f>MAX(Detailed_Demanding_x_Doc_Attrib!BZ123, Detailed_Demanding_x_Doc_Attrib!BR123)</f>
        <v>0</v>
      </c>
      <c r="AG75" s="195">
        <f>MAX(Detailed_Demanding_x_Doc_Attrib!CA123, Detailed_Demanding_x_Doc_Attrib!BS123)</f>
        <v>0</v>
      </c>
      <c r="AH75" s="195">
        <f>MAX(Detailed_Demanding_x_Doc_Attrib!CB123,Detailed_Demanding_x_Doc_Attrib!I123, Detailed_Demanding_x_Doc_Attrib!S123, Detailed_Demanding_x_Doc_Attrib!W123)</f>
        <v>0</v>
      </c>
      <c r="AI75" s="195">
        <f>MAX(Detailed_Demanding_x_Doc_Attrib!CC123)</f>
        <v>0</v>
      </c>
      <c r="AJ75" s="195">
        <f>MAX(Detailed_Demanding_x_Doc_Attrib!CD123,Detailed_Demanding_x_Doc_Attrib!S123)</f>
        <v>0</v>
      </c>
      <c r="AK75" s="195">
        <f>MAX(Detailed_Demanding_x_Doc_Attrib!CE123, Detailed_Demanding_x_Doc_Attrib!I123:Q123, Detailed_Demanding_x_Doc_Attrib!S123, Detailed_Demanding_x_Doc_Attrib!T123, Detailed_Demanding_x_Doc_Attrib!W123)</f>
        <v>4.0399999999999998E-2</v>
      </c>
      <c r="AL75" s="195">
        <f>MAX(Detailed_Demanding_x_Doc_Attrib!CF123:CF123)</f>
        <v>0</v>
      </c>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row>
    <row r="76" spans="1:102">
      <c r="A76" s="82" t="s">
        <v>279</v>
      </c>
      <c r="B76" s="82" t="s">
        <v>565</v>
      </c>
      <c r="C76" s="82" t="s">
        <v>365</v>
      </c>
      <c r="D76" s="82" t="s">
        <v>618</v>
      </c>
      <c r="E76" s="165" t="s">
        <v>370</v>
      </c>
      <c r="F76" s="195">
        <f>MAX(Detailed_Demanding_x_Doc_Attrib!I124:L124)</f>
        <v>4.0909090909090908</v>
      </c>
      <c r="G76" s="195">
        <f>MAX(Detailed_Demanding_x_Doc_Attrib!N124:O124)</f>
        <v>0</v>
      </c>
      <c r="H76" s="195">
        <f>Detailed_Demanding_x_Doc_Attrib!P124</f>
        <v>0</v>
      </c>
      <c r="I76" s="195">
        <f>MAX(Detailed_Demanding_x_Doc_Attrib!Q124, F76, G76, H76, K76, L76, M76, P76)</f>
        <v>4.0909090909090908</v>
      </c>
      <c r="J76" s="195">
        <f t="shared" si="1"/>
        <v>4.0909090909090908</v>
      </c>
      <c r="K76" s="195">
        <f>Detailed_Demanding_x_Doc_Attrib!R124</f>
        <v>0</v>
      </c>
      <c r="L76" s="195">
        <f>Detailed_Demanding_x_Doc_Attrib!S124</f>
        <v>0</v>
      </c>
      <c r="M76" s="195">
        <f>Detailed_Demanding_x_Doc_Attrib!T124</f>
        <v>0</v>
      </c>
      <c r="N76" s="195">
        <f>Detailed_Demanding_x_Doc_Attrib!U124</f>
        <v>0</v>
      </c>
      <c r="O76" s="195">
        <f>Detailed_Demanding_x_Doc_Attrib!V124</f>
        <v>0</v>
      </c>
      <c r="P76" s="195">
        <f>Detailed_Demanding_x_Doc_Attrib!W124</f>
        <v>0</v>
      </c>
      <c r="Q76" s="195">
        <f>Detailed_Demanding_x_Doc_Attrib!X124</f>
        <v>0</v>
      </c>
      <c r="R76" s="195">
        <f>MAX(Detailed_Demanding_x_Doc_Attrib!Z124:AB124,Detailed_Demanding_x_Doc_Attrib!I124:L124,M76,Q76)</f>
        <v>4.0909090909090908</v>
      </c>
      <c r="S76" s="195">
        <f>MAX(Detailed_Demanding_x_Doc_Attrib!AC124,Detailed_Demanding_x_Doc_Attrib!I124:L124)</f>
        <v>4.0909090909090908</v>
      </c>
      <c r="T76" s="195">
        <f>MAX(Detailed_Demanding_x_Doc_Attrib!AD124:AF124,P76,K76)</f>
        <v>0</v>
      </c>
      <c r="U76" s="195">
        <f>MAX(Detailed_Demanding_x_Doc_Attrib!AG124:AH124, Detailed_Demanding_x_Doc_Attrib!I124:L124, Detailed_Demanding_x_Doc_Attrib!R124)</f>
        <v>4.0909090909090908</v>
      </c>
      <c r="V76" s="195">
        <f>MAX(Detailed_Demanding_x_Doc_Attrib!AJ124,Detailed_Demanding_x_Doc_Attrib!I124:L124)</f>
        <v>4.0909090909090908</v>
      </c>
      <c r="W76" s="195">
        <f>MAX(Detailed_Demanding_x_Doc_Attrib!AM124:AW124,Detailed_Demanding_x_Doc_Attrib!I124:L124,K76)</f>
        <v>4.0909090909090908</v>
      </c>
      <c r="X76" s="195">
        <f>MAX(Detailed_Demanding_x_Doc_Attrib!AX124,Detailed_Demanding_x_Doc_Attrib!I124:L124)</f>
        <v>4.0909090909090908</v>
      </c>
      <c r="Y76" s="195">
        <f>MAX(Detailed_Demanding_x_Doc_Attrib!AY124,Detailed_Demanding_x_Doc_Attrib!I124:L124)</f>
        <v>4.0909090909090908</v>
      </c>
      <c r="Z76" s="195">
        <f>MAX(Detailed_Demanding_x_Doc_Attrib!BC124:BE124,Detailed_Demanding_x_Doc_Attrib!I124:L124,Detailed_Demanding_x_Doc_Attrib!T124, Detailed_Demanding_x_Doc_Attrib!W124, Detailed_Demanding_x_Doc_Attrib!BP124)</f>
        <v>4.0909090909090908</v>
      </c>
      <c r="AA76" s="195">
        <f>MAX(Detailed_Demanding_x_Doc_Attrib!BJ124:BQ124,Detailed_Demanding_x_Doc_Attrib!I124:L124,Detailed_Demanding_x_Doc_Attrib!BV124,Detailed_Demanding_x_Doc_Attrib!BS124:BT124)</f>
        <v>4.0909090909090908</v>
      </c>
      <c r="AB76" s="195">
        <f>MAX(Detailed_Demanding_x_Doc_Attrib!BO124:BV124,Detailed_Demanding_x_Doc_Attrib!I124:L124, Detailed_Demanding_x_Doc_Attrib!T124, Detailed_Demanding_x_Doc_Attrib!BS124:BT124)</f>
        <v>4.0909090909090908</v>
      </c>
      <c r="AC76" s="195">
        <f>MAX(Detailed_Demanding_x_Doc_Attrib!BF124:BI124, Detailed_Demanding_x_Doc_Attrib!BP124:BQ124, Detailed_Demanding_x_Doc_Attrib!BW124:BX124, Detailed_Demanding_x_Doc_Attrib!BV124, Detailed_Demanding_x_Doc_Attrib!BS124:BT124, Detailed_Demanding_x_Doc_Attrib!S124, Detailed_Demanding_x_Doc_Attrib!T124, Detailed_Demanding_x_Doc_Attrib!I124:L124)</f>
        <v>4.0909090909090908</v>
      </c>
      <c r="AD76" s="195">
        <f>MAX(Detailed_Demanding_x_Doc_Attrib!BF124:BX124,Detailed_Demanding_x_Doc_Attrib!I124:L124, Detailed_Demanding_x_Doc_Attrib!S124, Detailed_Demanding_x_Doc_Attrib!T124)</f>
        <v>4.0909090909090908</v>
      </c>
      <c r="AE76" s="195">
        <f>Detailed_Demanding_x_Doc_Attrib!BY124</f>
        <v>0</v>
      </c>
      <c r="AF76" s="195">
        <f>MAX(Detailed_Demanding_x_Doc_Attrib!BZ124, Detailed_Demanding_x_Doc_Attrib!BR124)</f>
        <v>0</v>
      </c>
      <c r="AG76" s="195">
        <f>MAX(Detailed_Demanding_x_Doc_Attrib!CA124, Detailed_Demanding_x_Doc_Attrib!BS124)</f>
        <v>0</v>
      </c>
      <c r="AH76" s="195">
        <f>MAX(Detailed_Demanding_x_Doc_Attrib!CB124,Detailed_Demanding_x_Doc_Attrib!I124, Detailed_Demanding_x_Doc_Attrib!S124, Detailed_Demanding_x_Doc_Attrib!W124)</f>
        <v>4.0909090909090908</v>
      </c>
      <c r="AI76" s="195">
        <f>MAX(Detailed_Demanding_x_Doc_Attrib!CC124)</f>
        <v>0</v>
      </c>
      <c r="AJ76" s="195">
        <f>MAX(Detailed_Demanding_x_Doc_Attrib!CD124,Detailed_Demanding_x_Doc_Attrib!S124)</f>
        <v>0</v>
      </c>
      <c r="AK76" s="195">
        <f>MAX(Detailed_Demanding_x_Doc_Attrib!CE124, Detailed_Demanding_x_Doc_Attrib!I124:Q124, Detailed_Demanding_x_Doc_Attrib!S124, Detailed_Demanding_x_Doc_Attrib!T124, Detailed_Demanding_x_Doc_Attrib!W124)</f>
        <v>4.0909090909090908</v>
      </c>
      <c r="AL76" s="195">
        <f>MAX(Detailed_Demanding_x_Doc_Attrib!CF124:CF124)</f>
        <v>0</v>
      </c>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row>
    <row r="77" spans="1:102">
      <c r="A77" s="82" t="s">
        <v>279</v>
      </c>
      <c r="B77" s="82" t="s">
        <v>565</v>
      </c>
      <c r="C77" s="82" t="s">
        <v>365</v>
      </c>
      <c r="D77" s="82" t="s">
        <v>353</v>
      </c>
      <c r="E77" s="165" t="s">
        <v>394</v>
      </c>
      <c r="F77" s="195">
        <f>MAX(Detailed_Demanding_x_Doc_Attrib!I125:L125)</f>
        <v>0</v>
      </c>
      <c r="G77" s="195">
        <f>MAX(Detailed_Demanding_x_Doc_Attrib!N125:O125)</f>
        <v>0.72727272727272729</v>
      </c>
      <c r="H77" s="195">
        <f>Detailed_Demanding_x_Doc_Attrib!P125</f>
        <v>0</v>
      </c>
      <c r="I77" s="195">
        <f>MAX(Detailed_Demanding_x_Doc_Attrib!Q125, F77, G77, H77, K77, L77, M77, P77)</f>
        <v>0.72727272727272729</v>
      </c>
      <c r="J77" s="195">
        <f t="shared" si="1"/>
        <v>0.72727272727272729</v>
      </c>
      <c r="K77" s="195">
        <f>Detailed_Demanding_x_Doc_Attrib!R125</f>
        <v>0</v>
      </c>
      <c r="L77" s="195">
        <f>Detailed_Demanding_x_Doc_Attrib!S125</f>
        <v>0</v>
      </c>
      <c r="M77" s="195">
        <f>Detailed_Demanding_x_Doc_Attrib!T125</f>
        <v>0</v>
      </c>
      <c r="N77" s="195">
        <f>Detailed_Demanding_x_Doc_Attrib!U125</f>
        <v>0</v>
      </c>
      <c r="O77" s="195">
        <f>Detailed_Demanding_x_Doc_Attrib!V125</f>
        <v>0</v>
      </c>
      <c r="P77" s="195">
        <f>Detailed_Demanding_x_Doc_Attrib!W125</f>
        <v>0</v>
      </c>
      <c r="Q77" s="195">
        <f>Detailed_Demanding_x_Doc_Attrib!X125</f>
        <v>0</v>
      </c>
      <c r="R77" s="195">
        <f>MAX(Detailed_Demanding_x_Doc_Attrib!Z125:AB125,Detailed_Demanding_x_Doc_Attrib!I125:L125,M77,Q77)</f>
        <v>0</v>
      </c>
      <c r="S77" s="195">
        <f>MAX(Detailed_Demanding_x_Doc_Attrib!AC125,Detailed_Demanding_x_Doc_Attrib!I125:L125)</f>
        <v>0</v>
      </c>
      <c r="T77" s="195">
        <f>MAX(Detailed_Demanding_x_Doc_Attrib!AD125:AF125,P77,K77)</f>
        <v>0</v>
      </c>
      <c r="U77" s="195">
        <f>MAX(Detailed_Demanding_x_Doc_Attrib!AG125:AH125, Detailed_Demanding_x_Doc_Attrib!I125:L125, Detailed_Demanding_x_Doc_Attrib!R125)</f>
        <v>0</v>
      </c>
      <c r="V77" s="195">
        <f>MAX(Detailed_Demanding_x_Doc_Attrib!AJ125,Detailed_Demanding_x_Doc_Attrib!I125:L125)</f>
        <v>0</v>
      </c>
      <c r="W77" s="195">
        <f>MAX(Detailed_Demanding_x_Doc_Attrib!AM125:AW125,Detailed_Demanding_x_Doc_Attrib!I125:L125,K77)</f>
        <v>0</v>
      </c>
      <c r="X77" s="195">
        <f>MAX(Detailed_Demanding_x_Doc_Attrib!AX125,Detailed_Demanding_x_Doc_Attrib!I125:L125)</f>
        <v>0</v>
      </c>
      <c r="Y77" s="195">
        <f>MAX(Detailed_Demanding_x_Doc_Attrib!AY125,Detailed_Demanding_x_Doc_Attrib!I125:L125)</f>
        <v>0</v>
      </c>
      <c r="Z77" s="195">
        <f>MAX(Detailed_Demanding_x_Doc_Attrib!BC125:BE125,Detailed_Demanding_x_Doc_Attrib!I125:L125,Detailed_Demanding_x_Doc_Attrib!T125, Detailed_Demanding_x_Doc_Attrib!W125, Detailed_Demanding_x_Doc_Attrib!BP125)</f>
        <v>0</v>
      </c>
      <c r="AA77" s="195">
        <f>MAX(Detailed_Demanding_x_Doc_Attrib!BJ125:BQ125,Detailed_Demanding_x_Doc_Attrib!I125:L125,Detailed_Demanding_x_Doc_Attrib!BV125,Detailed_Demanding_x_Doc_Attrib!BS125:BT125)</f>
        <v>0</v>
      </c>
      <c r="AB77" s="195">
        <f>MAX(Detailed_Demanding_x_Doc_Attrib!BO125:BV125,Detailed_Demanding_x_Doc_Attrib!I125:L125, Detailed_Demanding_x_Doc_Attrib!T125, Detailed_Demanding_x_Doc_Attrib!BS125:BT125)</f>
        <v>0</v>
      </c>
      <c r="AC77" s="195">
        <f>MAX(Detailed_Demanding_x_Doc_Attrib!BF125:BI125, Detailed_Demanding_x_Doc_Attrib!BP125:BQ125, Detailed_Demanding_x_Doc_Attrib!BW125:BX125, Detailed_Demanding_x_Doc_Attrib!BV125, Detailed_Demanding_x_Doc_Attrib!BS125:BT125, Detailed_Demanding_x_Doc_Attrib!S125, Detailed_Demanding_x_Doc_Attrib!T125, Detailed_Demanding_x_Doc_Attrib!I125:L125)</f>
        <v>0</v>
      </c>
      <c r="AD77" s="195">
        <f>MAX(Detailed_Demanding_x_Doc_Attrib!BF125:BX125,Detailed_Demanding_x_Doc_Attrib!I125:L125, Detailed_Demanding_x_Doc_Attrib!S125, Detailed_Demanding_x_Doc_Attrib!T125)</f>
        <v>0</v>
      </c>
      <c r="AE77" s="195">
        <f>Detailed_Demanding_x_Doc_Attrib!BY125</f>
        <v>0</v>
      </c>
      <c r="AF77" s="195">
        <f>MAX(Detailed_Demanding_x_Doc_Attrib!BZ125, Detailed_Demanding_x_Doc_Attrib!BR125)</f>
        <v>0</v>
      </c>
      <c r="AG77" s="195">
        <f>MAX(Detailed_Demanding_x_Doc_Attrib!CA125, Detailed_Demanding_x_Doc_Attrib!BS125)</f>
        <v>0</v>
      </c>
      <c r="AH77" s="195">
        <f>MAX(Detailed_Demanding_x_Doc_Attrib!CB125,Detailed_Demanding_x_Doc_Attrib!I125, Detailed_Demanding_x_Doc_Attrib!S125, Detailed_Demanding_x_Doc_Attrib!W125)</f>
        <v>0</v>
      </c>
      <c r="AI77" s="195">
        <f>MAX(Detailed_Demanding_x_Doc_Attrib!CC125)</f>
        <v>0</v>
      </c>
      <c r="AJ77" s="195">
        <f>MAX(Detailed_Demanding_x_Doc_Attrib!CD125,Detailed_Demanding_x_Doc_Attrib!S125)</f>
        <v>0</v>
      </c>
      <c r="AK77" s="195">
        <f>MAX(Detailed_Demanding_x_Doc_Attrib!CE125, Detailed_Demanding_x_Doc_Attrib!I125:Q125, Detailed_Demanding_x_Doc_Attrib!S125, Detailed_Demanding_x_Doc_Attrib!T125, Detailed_Demanding_x_Doc_Attrib!W125)</f>
        <v>0.72727272727272729</v>
      </c>
      <c r="AL77" s="195">
        <f>MAX(Detailed_Demanding_x_Doc_Attrib!CF125:CF125)</f>
        <v>0</v>
      </c>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row>
    <row r="78" spans="1:102">
      <c r="A78" s="82" t="s">
        <v>279</v>
      </c>
      <c r="B78" s="82" t="s">
        <v>565</v>
      </c>
      <c r="C78" s="82" t="s">
        <v>365</v>
      </c>
      <c r="D78" s="82" t="s">
        <v>354</v>
      </c>
      <c r="E78" s="165" t="s">
        <v>409</v>
      </c>
      <c r="F78" s="195">
        <f>MAX(Detailed_Demanding_x_Doc_Attrib!I126:L126)</f>
        <v>0</v>
      </c>
      <c r="G78" s="195">
        <f>MAX(Detailed_Demanding_x_Doc_Attrib!N126:O126)</f>
        <v>4.0909090909090908</v>
      </c>
      <c r="H78" s="195">
        <f>Detailed_Demanding_x_Doc_Attrib!P126</f>
        <v>0</v>
      </c>
      <c r="I78" s="195">
        <f>MAX(Detailed_Demanding_x_Doc_Attrib!Q126, F78, G78, H78, K78, L78, M78, P78)</f>
        <v>4.0909090909090908</v>
      </c>
      <c r="J78" s="195">
        <f t="shared" si="1"/>
        <v>4.0909090909090908</v>
      </c>
      <c r="K78" s="195">
        <f>Detailed_Demanding_x_Doc_Attrib!R126</f>
        <v>0</v>
      </c>
      <c r="L78" s="195">
        <f>Detailed_Demanding_x_Doc_Attrib!S126</f>
        <v>0</v>
      </c>
      <c r="M78" s="195">
        <f>Detailed_Demanding_x_Doc_Attrib!T126</f>
        <v>0</v>
      </c>
      <c r="N78" s="195">
        <f>Detailed_Demanding_x_Doc_Attrib!U126</f>
        <v>0</v>
      </c>
      <c r="O78" s="195">
        <f>Detailed_Demanding_x_Doc_Attrib!V126</f>
        <v>0</v>
      </c>
      <c r="P78" s="195">
        <f>Detailed_Demanding_x_Doc_Attrib!W126</f>
        <v>0</v>
      </c>
      <c r="Q78" s="195">
        <f>Detailed_Demanding_x_Doc_Attrib!X126</f>
        <v>0</v>
      </c>
      <c r="R78" s="195">
        <f>MAX(Detailed_Demanding_x_Doc_Attrib!Z126:AB126,Detailed_Demanding_x_Doc_Attrib!I126:L126,M78,Q78)</f>
        <v>0</v>
      </c>
      <c r="S78" s="195">
        <f>MAX(Detailed_Demanding_x_Doc_Attrib!AC126,Detailed_Demanding_x_Doc_Attrib!I126:L126)</f>
        <v>0</v>
      </c>
      <c r="T78" s="195">
        <f>MAX(Detailed_Demanding_x_Doc_Attrib!AD126:AF126,P78,K78)</f>
        <v>0</v>
      </c>
      <c r="U78" s="195">
        <f>MAX(Detailed_Demanding_x_Doc_Attrib!AG126:AH126, Detailed_Demanding_x_Doc_Attrib!I126:L126, Detailed_Demanding_x_Doc_Attrib!R126)</f>
        <v>0</v>
      </c>
      <c r="V78" s="195">
        <f>MAX(Detailed_Demanding_x_Doc_Attrib!AJ126,Detailed_Demanding_x_Doc_Attrib!I126:L126)</f>
        <v>0</v>
      </c>
      <c r="W78" s="195">
        <f>MAX(Detailed_Demanding_x_Doc_Attrib!AM126:AW126,Detailed_Demanding_x_Doc_Attrib!I126:L126,K78)</f>
        <v>0</v>
      </c>
      <c r="X78" s="195">
        <f>MAX(Detailed_Demanding_x_Doc_Attrib!AX126,Detailed_Demanding_x_Doc_Attrib!I126:L126)</f>
        <v>0</v>
      </c>
      <c r="Y78" s="195">
        <f>MAX(Detailed_Demanding_x_Doc_Attrib!AY126,Detailed_Demanding_x_Doc_Attrib!I126:L126)</f>
        <v>0</v>
      </c>
      <c r="Z78" s="195">
        <f>MAX(Detailed_Demanding_x_Doc_Attrib!BC126:BE126,Detailed_Demanding_x_Doc_Attrib!I126:L126,Detailed_Demanding_x_Doc_Attrib!T126, Detailed_Demanding_x_Doc_Attrib!W126, Detailed_Demanding_x_Doc_Attrib!BP126)</f>
        <v>0</v>
      </c>
      <c r="AA78" s="195">
        <f>MAX(Detailed_Demanding_x_Doc_Attrib!BJ126:BQ126,Detailed_Demanding_x_Doc_Attrib!I126:L126,Detailed_Demanding_x_Doc_Attrib!BV126,Detailed_Demanding_x_Doc_Attrib!BS126:BT126)</f>
        <v>0</v>
      </c>
      <c r="AB78" s="195">
        <f>MAX(Detailed_Demanding_x_Doc_Attrib!BO126:BV126,Detailed_Demanding_x_Doc_Attrib!I126:L126, Detailed_Demanding_x_Doc_Attrib!T126, Detailed_Demanding_x_Doc_Attrib!BS126:BT126)</f>
        <v>0</v>
      </c>
      <c r="AC78" s="195">
        <f>MAX(Detailed_Demanding_x_Doc_Attrib!BF126:BI126, Detailed_Demanding_x_Doc_Attrib!BP126:BQ126, Detailed_Demanding_x_Doc_Attrib!BW126:BX126, Detailed_Demanding_x_Doc_Attrib!BV126, Detailed_Demanding_x_Doc_Attrib!BS126:BT126, Detailed_Demanding_x_Doc_Attrib!S126, Detailed_Demanding_x_Doc_Attrib!T126, Detailed_Demanding_x_Doc_Attrib!I126:L126)</f>
        <v>0</v>
      </c>
      <c r="AD78" s="195">
        <f>MAX(Detailed_Demanding_x_Doc_Attrib!BF126:BX126,Detailed_Demanding_x_Doc_Attrib!I126:L126, Detailed_Demanding_x_Doc_Attrib!S126, Detailed_Demanding_x_Doc_Attrib!T126)</f>
        <v>0</v>
      </c>
      <c r="AE78" s="195">
        <f>Detailed_Demanding_x_Doc_Attrib!BY126</f>
        <v>0</v>
      </c>
      <c r="AF78" s="195">
        <f>MAX(Detailed_Demanding_x_Doc_Attrib!BZ126, Detailed_Demanding_x_Doc_Attrib!BR126)</f>
        <v>0</v>
      </c>
      <c r="AG78" s="195">
        <f>MAX(Detailed_Demanding_x_Doc_Attrib!CA126, Detailed_Demanding_x_Doc_Attrib!BS126)</f>
        <v>0</v>
      </c>
      <c r="AH78" s="195">
        <f>MAX(Detailed_Demanding_x_Doc_Attrib!CB126,Detailed_Demanding_x_Doc_Attrib!I126, Detailed_Demanding_x_Doc_Attrib!S126, Detailed_Demanding_x_Doc_Attrib!W126)</f>
        <v>0</v>
      </c>
      <c r="AI78" s="195">
        <f>MAX(Detailed_Demanding_x_Doc_Attrib!CC126)</f>
        <v>0</v>
      </c>
      <c r="AJ78" s="195">
        <f>MAX(Detailed_Demanding_x_Doc_Attrib!CD126,Detailed_Demanding_x_Doc_Attrib!S126)</f>
        <v>0</v>
      </c>
      <c r="AK78" s="195">
        <f>MAX(Detailed_Demanding_x_Doc_Attrib!CE126, Detailed_Demanding_x_Doc_Attrib!I126:Q126, Detailed_Demanding_x_Doc_Attrib!S126, Detailed_Demanding_x_Doc_Attrib!T126, Detailed_Demanding_x_Doc_Attrib!W126)</f>
        <v>4.0909090909090908</v>
      </c>
      <c r="AL78" s="195">
        <f>MAX(Detailed_Demanding_x_Doc_Attrib!CF126:CF126)</f>
        <v>0</v>
      </c>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row>
    <row r="79" spans="1:102">
      <c r="A79" s="82" t="s">
        <v>279</v>
      </c>
      <c r="B79" s="82" t="s">
        <v>565</v>
      </c>
      <c r="C79" s="82" t="s">
        <v>273</v>
      </c>
      <c r="D79" s="82" t="s">
        <v>358</v>
      </c>
      <c r="E79" s="165" t="s">
        <v>408</v>
      </c>
      <c r="F79" s="195">
        <f>MAX(Detailed_Demanding_x_Doc_Attrib!I127:L127)</f>
        <v>0</v>
      </c>
      <c r="G79" s="195">
        <f>MAX(Detailed_Demanding_x_Doc_Attrib!N127:O127)</f>
        <v>2.7272727272727271</v>
      </c>
      <c r="H79" s="195">
        <f>Detailed_Demanding_x_Doc_Attrib!P127</f>
        <v>0</v>
      </c>
      <c r="I79" s="195">
        <f>MAX(Detailed_Demanding_x_Doc_Attrib!Q127, F79, G79, H79, K79, L79, M79, P79)</f>
        <v>2.7272727272727271</v>
      </c>
      <c r="J79" s="195">
        <f t="shared" si="1"/>
        <v>2.7272727272727271</v>
      </c>
      <c r="K79" s="195">
        <f>Detailed_Demanding_x_Doc_Attrib!R127</f>
        <v>0</v>
      </c>
      <c r="L79" s="195">
        <f>Detailed_Demanding_x_Doc_Attrib!S127</f>
        <v>0</v>
      </c>
      <c r="M79" s="195">
        <f>Detailed_Demanding_x_Doc_Attrib!T127</f>
        <v>0</v>
      </c>
      <c r="N79" s="195">
        <f>Detailed_Demanding_x_Doc_Attrib!U127</f>
        <v>0</v>
      </c>
      <c r="O79" s="195">
        <f>Detailed_Demanding_x_Doc_Attrib!V127</f>
        <v>0</v>
      </c>
      <c r="P79" s="195">
        <f>Detailed_Demanding_x_Doc_Attrib!W127</f>
        <v>0</v>
      </c>
      <c r="Q79" s="195">
        <f>Detailed_Demanding_x_Doc_Attrib!X127</f>
        <v>0</v>
      </c>
      <c r="R79" s="195">
        <f>MAX(Detailed_Demanding_x_Doc_Attrib!Z127:AB127,Detailed_Demanding_x_Doc_Attrib!I127:L127,M79,Q79)</f>
        <v>0</v>
      </c>
      <c r="S79" s="195">
        <f>MAX(Detailed_Demanding_x_Doc_Attrib!AC127,Detailed_Demanding_x_Doc_Attrib!I127:L127)</f>
        <v>0</v>
      </c>
      <c r="T79" s="195">
        <f>MAX(Detailed_Demanding_x_Doc_Attrib!AD127:AF127,P79,K79)</f>
        <v>0</v>
      </c>
      <c r="U79" s="195">
        <f>MAX(Detailed_Demanding_x_Doc_Attrib!AG127:AH127, Detailed_Demanding_x_Doc_Attrib!I127:L127, Detailed_Demanding_x_Doc_Attrib!R127)</f>
        <v>0</v>
      </c>
      <c r="V79" s="195">
        <f>MAX(Detailed_Demanding_x_Doc_Attrib!AJ127,Detailed_Demanding_x_Doc_Attrib!I127:L127)</f>
        <v>0</v>
      </c>
      <c r="W79" s="195">
        <f>MAX(Detailed_Demanding_x_Doc_Attrib!AM127:AW127,Detailed_Demanding_x_Doc_Attrib!I127:L127,K79)</f>
        <v>0</v>
      </c>
      <c r="X79" s="195">
        <f>MAX(Detailed_Demanding_x_Doc_Attrib!AX127,Detailed_Demanding_x_Doc_Attrib!I127:L127)</f>
        <v>0</v>
      </c>
      <c r="Y79" s="195">
        <f>MAX(Detailed_Demanding_x_Doc_Attrib!AY127,Detailed_Demanding_x_Doc_Attrib!I127:L127)</f>
        <v>0</v>
      </c>
      <c r="Z79" s="195">
        <f>MAX(Detailed_Demanding_x_Doc_Attrib!BC127:BE127,Detailed_Demanding_x_Doc_Attrib!I127:L127,Detailed_Demanding_x_Doc_Attrib!T127, Detailed_Demanding_x_Doc_Attrib!W127, Detailed_Demanding_x_Doc_Attrib!BP127)</f>
        <v>0</v>
      </c>
      <c r="AA79" s="195">
        <f>MAX(Detailed_Demanding_x_Doc_Attrib!BJ127:BQ127,Detailed_Demanding_x_Doc_Attrib!I127:L127,Detailed_Demanding_x_Doc_Attrib!BV127,Detailed_Demanding_x_Doc_Attrib!BS127:BT127)</f>
        <v>0</v>
      </c>
      <c r="AB79" s="195">
        <f>MAX(Detailed_Demanding_x_Doc_Attrib!BO127:BV127,Detailed_Demanding_x_Doc_Attrib!I127:L127, Detailed_Demanding_x_Doc_Attrib!T127, Detailed_Demanding_x_Doc_Attrib!BS127:BT127)</f>
        <v>0</v>
      </c>
      <c r="AC79" s="195">
        <f>MAX(Detailed_Demanding_x_Doc_Attrib!BF127:BI127, Detailed_Demanding_x_Doc_Attrib!BP127:BQ127, Detailed_Demanding_x_Doc_Attrib!BW127:BX127, Detailed_Demanding_x_Doc_Attrib!BV127, Detailed_Demanding_x_Doc_Attrib!BS127:BT127, Detailed_Demanding_x_Doc_Attrib!S127, Detailed_Demanding_x_Doc_Attrib!T127, Detailed_Demanding_x_Doc_Attrib!I127:L127)</f>
        <v>0</v>
      </c>
      <c r="AD79" s="195">
        <f>MAX(Detailed_Demanding_x_Doc_Attrib!BF127:BX127,Detailed_Demanding_x_Doc_Attrib!I127:L127, Detailed_Demanding_x_Doc_Attrib!S127, Detailed_Demanding_x_Doc_Attrib!T127)</f>
        <v>0</v>
      </c>
      <c r="AE79" s="195">
        <f>Detailed_Demanding_x_Doc_Attrib!BY127</f>
        <v>0</v>
      </c>
      <c r="AF79" s="195">
        <f>MAX(Detailed_Demanding_x_Doc_Attrib!BZ127, Detailed_Demanding_x_Doc_Attrib!BR127)</f>
        <v>0</v>
      </c>
      <c r="AG79" s="195">
        <f>MAX(Detailed_Demanding_x_Doc_Attrib!CA127, Detailed_Demanding_x_Doc_Attrib!BS127)</f>
        <v>0</v>
      </c>
      <c r="AH79" s="195">
        <f>MAX(Detailed_Demanding_x_Doc_Attrib!CB127,Detailed_Demanding_x_Doc_Attrib!I127, Detailed_Demanding_x_Doc_Attrib!S127, Detailed_Demanding_x_Doc_Attrib!W127)</f>
        <v>0</v>
      </c>
      <c r="AI79" s="195">
        <f>MAX(Detailed_Demanding_x_Doc_Attrib!CC127)</f>
        <v>0</v>
      </c>
      <c r="AJ79" s="195">
        <f>MAX(Detailed_Demanding_x_Doc_Attrib!CD127,Detailed_Demanding_x_Doc_Attrib!S127)</f>
        <v>0</v>
      </c>
      <c r="AK79" s="195">
        <f>MAX(Detailed_Demanding_x_Doc_Attrib!CE127, Detailed_Demanding_x_Doc_Attrib!I127:Q127, Detailed_Demanding_x_Doc_Attrib!S127, Detailed_Demanding_x_Doc_Attrib!T127, Detailed_Demanding_x_Doc_Attrib!W127)</f>
        <v>2.7272727272727271</v>
      </c>
      <c r="AL79" s="195">
        <f>MAX(Detailed_Demanding_x_Doc_Attrib!CF127:CF127)</f>
        <v>0</v>
      </c>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row>
    <row r="80" spans="1:102">
      <c r="A80" s="82" t="s">
        <v>279</v>
      </c>
      <c r="B80" s="82" t="s">
        <v>573</v>
      </c>
      <c r="C80" s="82" t="s">
        <v>368</v>
      </c>
      <c r="D80" s="82" t="s">
        <v>618</v>
      </c>
      <c r="E80" s="196" t="s">
        <v>846</v>
      </c>
      <c r="F80" s="195">
        <f>MAX(Detailed_Demanding_x_Doc_Attrib!I128:L128)</f>
        <v>0</v>
      </c>
      <c r="G80" s="195">
        <f>MAX(Detailed_Demanding_x_Doc_Attrib!N128:O128)</f>
        <v>0</v>
      </c>
      <c r="H80" s="195">
        <f>Detailed_Demanding_x_Doc_Attrib!P128</f>
        <v>0</v>
      </c>
      <c r="I80" s="195">
        <f>MAX(Detailed_Demanding_x_Doc_Attrib!Q128, F80, G80, H80, K80, L80, M80, P80)</f>
        <v>0</v>
      </c>
      <c r="J80" s="195">
        <f t="shared" si="1"/>
        <v>0</v>
      </c>
      <c r="K80" s="195">
        <f>Detailed_Demanding_x_Doc_Attrib!R128</f>
        <v>0</v>
      </c>
      <c r="L80" s="195">
        <f>Detailed_Demanding_x_Doc_Attrib!S128</f>
        <v>0</v>
      </c>
      <c r="M80" s="195">
        <f>Detailed_Demanding_x_Doc_Attrib!T128</f>
        <v>0</v>
      </c>
      <c r="N80" s="195">
        <f>Detailed_Demanding_x_Doc_Attrib!U128</f>
        <v>0</v>
      </c>
      <c r="O80" s="195">
        <f>Detailed_Demanding_x_Doc_Attrib!V128</f>
        <v>0</v>
      </c>
      <c r="P80" s="195">
        <f>Detailed_Demanding_x_Doc_Attrib!W128</f>
        <v>0</v>
      </c>
      <c r="Q80" s="195">
        <f>Detailed_Demanding_x_Doc_Attrib!X128</f>
        <v>0</v>
      </c>
      <c r="R80" s="195">
        <f>MAX(Detailed_Demanding_x_Doc_Attrib!Z128:AB128,Detailed_Demanding_x_Doc_Attrib!I128:L128,M80,Q80)</f>
        <v>0</v>
      </c>
      <c r="S80" s="195">
        <f>MAX(Detailed_Demanding_x_Doc_Attrib!AC128,Detailed_Demanding_x_Doc_Attrib!I128:L128)</f>
        <v>0</v>
      </c>
      <c r="T80" s="195">
        <f>MAX(Detailed_Demanding_x_Doc_Attrib!AD128:AF128,P80,K80)</f>
        <v>0</v>
      </c>
      <c r="U80" s="195">
        <f>MAX(Detailed_Demanding_x_Doc_Attrib!AG128:AH128, Detailed_Demanding_x_Doc_Attrib!I128:L128, Detailed_Demanding_x_Doc_Attrib!R128)</f>
        <v>1.8181818181818181</v>
      </c>
      <c r="V80" s="195">
        <f>MAX(Detailed_Demanding_x_Doc_Attrib!AJ128,Detailed_Demanding_x_Doc_Attrib!I128:L128)</f>
        <v>0</v>
      </c>
      <c r="W80" s="195">
        <f>MAX(Detailed_Demanding_x_Doc_Attrib!AM128:AW128,Detailed_Demanding_x_Doc_Attrib!I128:L128,K80)</f>
        <v>0</v>
      </c>
      <c r="X80" s="195">
        <f>MAX(Detailed_Demanding_x_Doc_Attrib!AX128,Detailed_Demanding_x_Doc_Attrib!I128:L128)</f>
        <v>0</v>
      </c>
      <c r="Y80" s="195">
        <f>MAX(Detailed_Demanding_x_Doc_Attrib!AY128,Detailed_Demanding_x_Doc_Attrib!I128:L128)</f>
        <v>0</v>
      </c>
      <c r="Z80" s="195">
        <f>MAX(Detailed_Demanding_x_Doc_Attrib!BC128:BE128,Detailed_Demanding_x_Doc_Attrib!I128:L128,Detailed_Demanding_x_Doc_Attrib!T128, Detailed_Demanding_x_Doc_Attrib!W128, Detailed_Demanding_x_Doc_Attrib!BP128)</f>
        <v>0</v>
      </c>
      <c r="AA80" s="195">
        <f>MAX(Detailed_Demanding_x_Doc_Attrib!BJ128:BQ128,Detailed_Demanding_x_Doc_Attrib!I128:L128,Detailed_Demanding_x_Doc_Attrib!BV128,Detailed_Demanding_x_Doc_Attrib!BS128:BT128)</f>
        <v>0</v>
      </c>
      <c r="AB80" s="195">
        <f>MAX(Detailed_Demanding_x_Doc_Attrib!BO128:BV128,Detailed_Demanding_x_Doc_Attrib!I128:L128, Detailed_Demanding_x_Doc_Attrib!T128, Detailed_Demanding_x_Doc_Attrib!BS128:BT128)</f>
        <v>0</v>
      </c>
      <c r="AC80" s="195">
        <f>MAX(Detailed_Demanding_x_Doc_Attrib!BF128:BI128, Detailed_Demanding_x_Doc_Attrib!BP128:BQ128, Detailed_Demanding_x_Doc_Attrib!BW128:BX128, Detailed_Demanding_x_Doc_Attrib!BV128, Detailed_Demanding_x_Doc_Attrib!BS128:BT128, Detailed_Demanding_x_Doc_Attrib!S128, Detailed_Demanding_x_Doc_Attrib!T128, Detailed_Demanding_x_Doc_Attrib!I128:L128)</f>
        <v>0</v>
      </c>
      <c r="AD80" s="195">
        <f>MAX(Detailed_Demanding_x_Doc_Attrib!BF128:BX128,Detailed_Demanding_x_Doc_Attrib!I128:L128, Detailed_Demanding_x_Doc_Attrib!S128, Detailed_Demanding_x_Doc_Attrib!T128)</f>
        <v>0</v>
      </c>
      <c r="AE80" s="195">
        <f>Detailed_Demanding_x_Doc_Attrib!BY128</f>
        <v>0</v>
      </c>
      <c r="AF80" s="195">
        <f>MAX(Detailed_Demanding_x_Doc_Attrib!BZ128, Detailed_Demanding_x_Doc_Attrib!BR128)</f>
        <v>0</v>
      </c>
      <c r="AG80" s="195">
        <f>MAX(Detailed_Demanding_x_Doc_Attrib!CA128, Detailed_Demanding_x_Doc_Attrib!BS128)</f>
        <v>0</v>
      </c>
      <c r="AH80" s="195">
        <f>MAX(Detailed_Demanding_x_Doc_Attrib!CB128,Detailed_Demanding_x_Doc_Attrib!I128, Detailed_Demanding_x_Doc_Attrib!S128, Detailed_Demanding_x_Doc_Attrib!W128)</f>
        <v>0</v>
      </c>
      <c r="AI80" s="195">
        <f>MAX(Detailed_Demanding_x_Doc_Attrib!CC128)</f>
        <v>0</v>
      </c>
      <c r="AJ80" s="195">
        <f>MAX(Detailed_Demanding_x_Doc_Attrib!CD128,Detailed_Demanding_x_Doc_Attrib!S128)</f>
        <v>0</v>
      </c>
      <c r="AK80" s="195">
        <f>MAX(Detailed_Demanding_x_Doc_Attrib!CE128, Detailed_Demanding_x_Doc_Attrib!I128:Q128, Detailed_Demanding_x_Doc_Attrib!S128, Detailed_Demanding_x_Doc_Attrib!T128, Detailed_Demanding_x_Doc_Attrib!W128)</f>
        <v>0</v>
      </c>
      <c r="AL80" s="195">
        <f>MAX(Detailed_Demanding_x_Doc_Attrib!CF128:CF128)</f>
        <v>0</v>
      </c>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row>
    <row r="81" spans="1:102">
      <c r="A81" s="82" t="s">
        <v>279</v>
      </c>
      <c r="B81" s="82" t="s">
        <v>565</v>
      </c>
      <c r="C81" s="82" t="s">
        <v>273</v>
      </c>
      <c r="D81" s="82" t="s">
        <v>354</v>
      </c>
      <c r="E81" s="165" t="s">
        <v>411</v>
      </c>
      <c r="F81" s="195">
        <f>MAX(Detailed_Demanding_x_Doc_Attrib!I129:L129)</f>
        <v>0</v>
      </c>
      <c r="G81" s="195">
        <f>MAX(Detailed_Demanding_x_Doc_Attrib!N129:O129)</f>
        <v>1.8181818181818181</v>
      </c>
      <c r="H81" s="195">
        <f>Detailed_Demanding_x_Doc_Attrib!P129</f>
        <v>0</v>
      </c>
      <c r="I81" s="195">
        <f>MAX(Detailed_Demanding_x_Doc_Attrib!Q129, F81, G81, H81, K81, L81, M81, P81)</f>
        <v>1.8181818181818181</v>
      </c>
      <c r="J81" s="195">
        <f t="shared" si="1"/>
        <v>1.8181818181818181</v>
      </c>
      <c r="K81" s="195">
        <f>Detailed_Demanding_x_Doc_Attrib!R129</f>
        <v>0</v>
      </c>
      <c r="L81" s="195">
        <f>Detailed_Demanding_x_Doc_Attrib!S129</f>
        <v>0</v>
      </c>
      <c r="M81" s="195">
        <f>Detailed_Demanding_x_Doc_Attrib!T129</f>
        <v>0</v>
      </c>
      <c r="N81" s="195">
        <f>Detailed_Demanding_x_Doc_Attrib!U129</f>
        <v>0</v>
      </c>
      <c r="O81" s="195">
        <f>Detailed_Demanding_x_Doc_Attrib!V129</f>
        <v>0</v>
      </c>
      <c r="P81" s="195">
        <f>Detailed_Demanding_x_Doc_Attrib!W129</f>
        <v>0</v>
      </c>
      <c r="Q81" s="195">
        <f>Detailed_Demanding_x_Doc_Attrib!X129</f>
        <v>0</v>
      </c>
      <c r="R81" s="195">
        <f>MAX(Detailed_Demanding_x_Doc_Attrib!Z129:AB129,Detailed_Demanding_x_Doc_Attrib!I129:L129,M81,Q81)</f>
        <v>0</v>
      </c>
      <c r="S81" s="195">
        <f>MAX(Detailed_Demanding_x_Doc_Attrib!AC129,Detailed_Demanding_x_Doc_Attrib!I129:L129)</f>
        <v>0</v>
      </c>
      <c r="T81" s="195">
        <f>MAX(Detailed_Demanding_x_Doc_Attrib!AD129:AF129,P81,K81)</f>
        <v>0</v>
      </c>
      <c r="U81" s="195">
        <f>MAX(Detailed_Demanding_x_Doc_Attrib!AG129:AH129, Detailed_Demanding_x_Doc_Attrib!I129:L129, Detailed_Demanding_x_Doc_Attrib!R129)</f>
        <v>0</v>
      </c>
      <c r="V81" s="195">
        <f>MAX(Detailed_Demanding_x_Doc_Attrib!AJ129,Detailed_Demanding_x_Doc_Attrib!I129:L129)</f>
        <v>0</v>
      </c>
      <c r="W81" s="195">
        <f>MAX(Detailed_Demanding_x_Doc_Attrib!AM129:AW129,Detailed_Demanding_x_Doc_Attrib!I129:L129,K81)</f>
        <v>0</v>
      </c>
      <c r="X81" s="195">
        <f>MAX(Detailed_Demanding_x_Doc_Attrib!AX129,Detailed_Demanding_x_Doc_Attrib!I129:L129)</f>
        <v>0</v>
      </c>
      <c r="Y81" s="195">
        <f>MAX(Detailed_Demanding_x_Doc_Attrib!AY129,Detailed_Demanding_x_Doc_Attrib!I129:L129)</f>
        <v>0</v>
      </c>
      <c r="Z81" s="195">
        <f>MAX(Detailed_Demanding_x_Doc_Attrib!BC129:BE129,Detailed_Demanding_x_Doc_Attrib!I129:L129,Detailed_Demanding_x_Doc_Attrib!T129, Detailed_Demanding_x_Doc_Attrib!W129, Detailed_Demanding_x_Doc_Attrib!BP129)</f>
        <v>0</v>
      </c>
      <c r="AA81" s="195">
        <f>MAX(Detailed_Demanding_x_Doc_Attrib!BJ129:BQ129,Detailed_Demanding_x_Doc_Attrib!I129:L129,Detailed_Demanding_x_Doc_Attrib!BV129,Detailed_Demanding_x_Doc_Attrib!BS129:BT129)</f>
        <v>0</v>
      </c>
      <c r="AB81" s="195">
        <f>MAX(Detailed_Demanding_x_Doc_Attrib!BO129:BV129,Detailed_Demanding_x_Doc_Attrib!I129:L129, Detailed_Demanding_x_Doc_Attrib!T129, Detailed_Demanding_x_Doc_Attrib!BS129:BT129)</f>
        <v>0</v>
      </c>
      <c r="AC81" s="195">
        <f>MAX(Detailed_Demanding_x_Doc_Attrib!BF129:BI129, Detailed_Demanding_x_Doc_Attrib!BP129:BQ129, Detailed_Demanding_x_Doc_Attrib!BW129:BX129, Detailed_Demanding_x_Doc_Attrib!BV129, Detailed_Demanding_x_Doc_Attrib!BS129:BT129, Detailed_Demanding_x_Doc_Attrib!S129, Detailed_Demanding_x_Doc_Attrib!T129, Detailed_Demanding_x_Doc_Attrib!I129:L129)</f>
        <v>0</v>
      </c>
      <c r="AD81" s="195">
        <f>MAX(Detailed_Demanding_x_Doc_Attrib!BF129:BX129,Detailed_Demanding_x_Doc_Attrib!I129:L129, Detailed_Demanding_x_Doc_Attrib!S129, Detailed_Demanding_x_Doc_Attrib!T129)</f>
        <v>0</v>
      </c>
      <c r="AE81" s="195">
        <f>Detailed_Demanding_x_Doc_Attrib!BY129</f>
        <v>0</v>
      </c>
      <c r="AF81" s="195">
        <f>MAX(Detailed_Demanding_x_Doc_Attrib!BZ129, Detailed_Demanding_x_Doc_Attrib!BR129)</f>
        <v>0</v>
      </c>
      <c r="AG81" s="195">
        <f>MAX(Detailed_Demanding_x_Doc_Attrib!CA129, Detailed_Demanding_x_Doc_Attrib!BS129)</f>
        <v>0</v>
      </c>
      <c r="AH81" s="195">
        <f>MAX(Detailed_Demanding_x_Doc_Attrib!CB129,Detailed_Demanding_x_Doc_Attrib!I129, Detailed_Demanding_x_Doc_Attrib!S129, Detailed_Demanding_x_Doc_Attrib!W129)</f>
        <v>0</v>
      </c>
      <c r="AI81" s="195">
        <f>MAX(Detailed_Demanding_x_Doc_Attrib!CC129)</f>
        <v>0</v>
      </c>
      <c r="AJ81" s="195">
        <f>MAX(Detailed_Demanding_x_Doc_Attrib!CD129,Detailed_Demanding_x_Doc_Attrib!S129)</f>
        <v>0</v>
      </c>
      <c r="AK81" s="195">
        <f>MAX(Detailed_Demanding_x_Doc_Attrib!CE129, Detailed_Demanding_x_Doc_Attrib!I129:Q129, Detailed_Demanding_x_Doc_Attrib!S129, Detailed_Demanding_x_Doc_Attrib!T129, Detailed_Demanding_x_Doc_Attrib!W129)</f>
        <v>1.8181818181818181</v>
      </c>
      <c r="AL81" s="195">
        <f>MAX(Detailed_Demanding_x_Doc_Attrib!CF129:CF129)</f>
        <v>0</v>
      </c>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row>
    <row r="82" spans="1:102">
      <c r="A82" s="82" t="s">
        <v>279</v>
      </c>
      <c r="B82" s="82" t="s">
        <v>565</v>
      </c>
      <c r="C82" s="82" t="s">
        <v>365</v>
      </c>
      <c r="D82" s="82" t="s">
        <v>618</v>
      </c>
      <c r="E82" s="165" t="s">
        <v>369</v>
      </c>
      <c r="F82" s="195">
        <f>MAX(Detailed_Demanding_x_Doc_Attrib!I130:L130)</f>
        <v>0</v>
      </c>
      <c r="G82" s="195">
        <f>MAX(Detailed_Demanding_x_Doc_Attrib!N130:O130)</f>
        <v>1.8181818181818181</v>
      </c>
      <c r="H82" s="195">
        <f>Detailed_Demanding_x_Doc_Attrib!P130</f>
        <v>0</v>
      </c>
      <c r="I82" s="195">
        <f>MAX(Detailed_Demanding_x_Doc_Attrib!Q130, F82, G82, H82, K82, L82, M82, P82)</f>
        <v>1.8181818181818181</v>
      </c>
      <c r="J82" s="195">
        <f t="shared" si="1"/>
        <v>1.8181818181818181</v>
      </c>
      <c r="K82" s="195">
        <f>Detailed_Demanding_x_Doc_Attrib!R130</f>
        <v>0</v>
      </c>
      <c r="L82" s="195">
        <f>Detailed_Demanding_x_Doc_Attrib!S130</f>
        <v>0</v>
      </c>
      <c r="M82" s="195">
        <f>Detailed_Demanding_x_Doc_Attrib!T130</f>
        <v>1.0227272727272727</v>
      </c>
      <c r="N82" s="195">
        <f>Detailed_Demanding_x_Doc_Attrib!U130</f>
        <v>0</v>
      </c>
      <c r="O82" s="195">
        <f>Detailed_Demanding_x_Doc_Attrib!V130</f>
        <v>0</v>
      </c>
      <c r="P82" s="195">
        <f>Detailed_Demanding_x_Doc_Attrib!W130</f>
        <v>0</v>
      </c>
      <c r="Q82" s="195">
        <f>Detailed_Demanding_x_Doc_Attrib!X130</f>
        <v>0</v>
      </c>
      <c r="R82" s="195">
        <f>MAX(Detailed_Demanding_x_Doc_Attrib!Z130:AB130,Detailed_Demanding_x_Doc_Attrib!I130:L130,M82,Q82)</f>
        <v>1.0227272727272727</v>
      </c>
      <c r="S82" s="195">
        <f>MAX(Detailed_Demanding_x_Doc_Attrib!AC130,Detailed_Demanding_x_Doc_Attrib!I130:L130)</f>
        <v>0</v>
      </c>
      <c r="T82" s="195">
        <f>MAX(Detailed_Demanding_x_Doc_Attrib!AD130:AF130,P82,K82)</f>
        <v>0</v>
      </c>
      <c r="U82" s="195">
        <f>MAX(Detailed_Demanding_x_Doc_Attrib!AG130:AH130, Detailed_Demanding_x_Doc_Attrib!I130:L130, Detailed_Demanding_x_Doc_Attrib!R130)</f>
        <v>0</v>
      </c>
      <c r="V82" s="195">
        <f>MAX(Detailed_Demanding_x_Doc_Attrib!AJ130,Detailed_Demanding_x_Doc_Attrib!I130:L130)</f>
        <v>0</v>
      </c>
      <c r="W82" s="195">
        <f>MAX(Detailed_Demanding_x_Doc_Attrib!AM130:AW130,Detailed_Demanding_x_Doc_Attrib!I130:L130,K82)</f>
        <v>0</v>
      </c>
      <c r="X82" s="195">
        <f>MAX(Detailed_Demanding_x_Doc_Attrib!AX130,Detailed_Demanding_x_Doc_Attrib!I130:L130)</f>
        <v>0</v>
      </c>
      <c r="Y82" s="195">
        <f>MAX(Detailed_Demanding_x_Doc_Attrib!AY130,Detailed_Demanding_x_Doc_Attrib!I130:L130)</f>
        <v>0</v>
      </c>
      <c r="Z82" s="195">
        <f>MAX(Detailed_Demanding_x_Doc_Attrib!BC130:BE130,Detailed_Demanding_x_Doc_Attrib!I130:L130,Detailed_Demanding_x_Doc_Attrib!T130, Detailed_Demanding_x_Doc_Attrib!W130, Detailed_Demanding_x_Doc_Attrib!BP130)</f>
        <v>1.0227272727272727</v>
      </c>
      <c r="AA82" s="195">
        <f>MAX(Detailed_Demanding_x_Doc_Attrib!BJ130:BQ130,Detailed_Demanding_x_Doc_Attrib!I130:L130,Detailed_Demanding_x_Doc_Attrib!BV130,Detailed_Demanding_x_Doc_Attrib!BS130:BT130)</f>
        <v>0</v>
      </c>
      <c r="AB82" s="195">
        <f>MAX(Detailed_Demanding_x_Doc_Attrib!BO130:BV130,Detailed_Demanding_x_Doc_Attrib!I130:L130, Detailed_Demanding_x_Doc_Attrib!T130, Detailed_Demanding_x_Doc_Attrib!BS130:BT130)</f>
        <v>1.0227272727272727</v>
      </c>
      <c r="AC82" s="195">
        <f>MAX(Detailed_Demanding_x_Doc_Attrib!BF130:BI130, Detailed_Demanding_x_Doc_Attrib!BP130:BQ130, Detailed_Demanding_x_Doc_Attrib!BW130:BX130, Detailed_Demanding_x_Doc_Attrib!BV130, Detailed_Demanding_x_Doc_Attrib!BS130:BT130, Detailed_Demanding_x_Doc_Attrib!S130, Detailed_Demanding_x_Doc_Attrib!T130, Detailed_Demanding_x_Doc_Attrib!I130:L130)</f>
        <v>1.0227272727272727</v>
      </c>
      <c r="AD82" s="195">
        <f>MAX(Detailed_Demanding_x_Doc_Attrib!BF130:BX130,Detailed_Demanding_x_Doc_Attrib!I130:L130, Detailed_Demanding_x_Doc_Attrib!S130, Detailed_Demanding_x_Doc_Attrib!T130)</f>
        <v>1.0227272727272727</v>
      </c>
      <c r="AE82" s="195">
        <f>Detailed_Demanding_x_Doc_Attrib!BY130</f>
        <v>0</v>
      </c>
      <c r="AF82" s="195">
        <f>MAX(Detailed_Demanding_x_Doc_Attrib!BZ130, Detailed_Demanding_x_Doc_Attrib!BR130)</f>
        <v>0</v>
      </c>
      <c r="AG82" s="195">
        <f>MAX(Detailed_Demanding_x_Doc_Attrib!CA130, Detailed_Demanding_x_Doc_Attrib!BS130)</f>
        <v>0</v>
      </c>
      <c r="AH82" s="195">
        <f>MAX(Detailed_Demanding_x_Doc_Attrib!CB130,Detailed_Demanding_x_Doc_Attrib!I130, Detailed_Demanding_x_Doc_Attrib!S130, Detailed_Demanding_x_Doc_Attrib!W130)</f>
        <v>0</v>
      </c>
      <c r="AI82" s="195">
        <f>MAX(Detailed_Demanding_x_Doc_Attrib!CC130)</f>
        <v>0</v>
      </c>
      <c r="AJ82" s="195">
        <f>MAX(Detailed_Demanding_x_Doc_Attrib!CD130,Detailed_Demanding_x_Doc_Attrib!S130)</f>
        <v>0</v>
      </c>
      <c r="AK82" s="195">
        <f>MAX(Detailed_Demanding_x_Doc_Attrib!CE130, Detailed_Demanding_x_Doc_Attrib!I130:Q130, Detailed_Demanding_x_Doc_Attrib!S130, Detailed_Demanding_x_Doc_Attrib!T130, Detailed_Demanding_x_Doc_Attrib!W130)</f>
        <v>1.8181818181818181</v>
      </c>
      <c r="AL82" s="195">
        <f>MAX(Detailed_Demanding_x_Doc_Attrib!CF130:CF130)</f>
        <v>0</v>
      </c>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row>
    <row r="83" spans="1:102">
      <c r="A83" s="82" t="s">
        <v>279</v>
      </c>
      <c r="B83" s="82" t="s">
        <v>565</v>
      </c>
      <c r="C83" s="82" t="s">
        <v>273</v>
      </c>
      <c r="D83" s="82" t="s">
        <v>358</v>
      </c>
      <c r="E83" s="165" t="s">
        <v>207</v>
      </c>
      <c r="F83" s="195">
        <f>MAX(Detailed_Demanding_x_Doc_Attrib!I131:L131)</f>
        <v>0</v>
      </c>
      <c r="G83" s="195">
        <f>MAX(Detailed_Demanding_x_Doc_Attrib!N131:O131)</f>
        <v>1.0909090909090908</v>
      </c>
      <c r="H83" s="195">
        <f>Detailed_Demanding_x_Doc_Attrib!P131</f>
        <v>0</v>
      </c>
      <c r="I83" s="195">
        <f>MAX(Detailed_Demanding_x_Doc_Attrib!Q131, F83, G83, H83, K83, L83, M83, P83)</f>
        <v>1.0909090909090908</v>
      </c>
      <c r="J83" s="195">
        <f t="shared" si="1"/>
        <v>1.0909090909090908</v>
      </c>
      <c r="K83" s="195">
        <f>Detailed_Demanding_x_Doc_Attrib!R131</f>
        <v>0</v>
      </c>
      <c r="L83" s="195">
        <f>Detailed_Demanding_x_Doc_Attrib!S131</f>
        <v>0</v>
      </c>
      <c r="M83" s="195">
        <f>Detailed_Demanding_x_Doc_Attrib!T131</f>
        <v>0</v>
      </c>
      <c r="N83" s="195">
        <f>Detailed_Demanding_x_Doc_Attrib!U131</f>
        <v>0</v>
      </c>
      <c r="O83" s="195">
        <f>Detailed_Demanding_x_Doc_Attrib!V131</f>
        <v>0</v>
      </c>
      <c r="P83" s="195">
        <f>Detailed_Demanding_x_Doc_Attrib!W131</f>
        <v>0</v>
      </c>
      <c r="Q83" s="195">
        <f>Detailed_Demanding_x_Doc_Attrib!X131</f>
        <v>0</v>
      </c>
      <c r="R83" s="195">
        <f>MAX(Detailed_Demanding_x_Doc_Attrib!Z131:AB131,Detailed_Demanding_x_Doc_Attrib!I131:L131,M83,Q83)</f>
        <v>0</v>
      </c>
      <c r="S83" s="195">
        <f>MAX(Detailed_Demanding_x_Doc_Attrib!AC131,Detailed_Demanding_x_Doc_Attrib!I131:L131)</f>
        <v>0</v>
      </c>
      <c r="T83" s="195">
        <f>MAX(Detailed_Demanding_x_Doc_Attrib!AD131:AF131,P83,K83)</f>
        <v>0</v>
      </c>
      <c r="U83" s="195">
        <f>MAX(Detailed_Demanding_x_Doc_Attrib!AG131:AH131, Detailed_Demanding_x_Doc_Attrib!I131:L131, Detailed_Demanding_x_Doc_Attrib!R131)</f>
        <v>0</v>
      </c>
      <c r="V83" s="195">
        <f>MAX(Detailed_Demanding_x_Doc_Attrib!AJ131,Detailed_Demanding_x_Doc_Attrib!I131:L131)</f>
        <v>0</v>
      </c>
      <c r="W83" s="195">
        <f>MAX(Detailed_Demanding_x_Doc_Attrib!AM131:AW131,Detailed_Demanding_x_Doc_Attrib!I131:L131,K83)</f>
        <v>0</v>
      </c>
      <c r="X83" s="195">
        <f>MAX(Detailed_Demanding_x_Doc_Attrib!AX131,Detailed_Demanding_x_Doc_Attrib!I131:L131)</f>
        <v>0</v>
      </c>
      <c r="Y83" s="195">
        <f>MAX(Detailed_Demanding_x_Doc_Attrib!AY131,Detailed_Demanding_x_Doc_Attrib!I131:L131)</f>
        <v>0</v>
      </c>
      <c r="Z83" s="195">
        <f>MAX(Detailed_Demanding_x_Doc_Attrib!BC131:BE131,Detailed_Demanding_x_Doc_Attrib!I131:L131,Detailed_Demanding_x_Doc_Attrib!T131, Detailed_Demanding_x_Doc_Attrib!W131, Detailed_Demanding_x_Doc_Attrib!BP131)</f>
        <v>0</v>
      </c>
      <c r="AA83" s="195">
        <f>MAX(Detailed_Demanding_x_Doc_Attrib!BJ131:BQ131,Detailed_Demanding_x_Doc_Attrib!I131:L131,Detailed_Demanding_x_Doc_Attrib!BV131,Detailed_Demanding_x_Doc_Attrib!BS131:BT131)</f>
        <v>0</v>
      </c>
      <c r="AB83" s="195">
        <f>MAX(Detailed_Demanding_x_Doc_Attrib!BO131:BV131,Detailed_Demanding_x_Doc_Attrib!I131:L131, Detailed_Demanding_x_Doc_Attrib!T131, Detailed_Demanding_x_Doc_Attrib!BS131:BT131)</f>
        <v>0</v>
      </c>
      <c r="AC83" s="195">
        <f>MAX(Detailed_Demanding_x_Doc_Attrib!BF131:BI131, Detailed_Demanding_x_Doc_Attrib!BP131:BQ131, Detailed_Demanding_x_Doc_Attrib!BW131:BX131, Detailed_Demanding_x_Doc_Attrib!BV131, Detailed_Demanding_x_Doc_Attrib!BS131:BT131, Detailed_Demanding_x_Doc_Attrib!S131, Detailed_Demanding_x_Doc_Attrib!T131, Detailed_Demanding_x_Doc_Attrib!I131:L131)</f>
        <v>0</v>
      </c>
      <c r="AD83" s="195">
        <f>MAX(Detailed_Demanding_x_Doc_Attrib!BF131:BX131,Detailed_Demanding_x_Doc_Attrib!I131:L131, Detailed_Demanding_x_Doc_Attrib!S131, Detailed_Demanding_x_Doc_Attrib!T131)</f>
        <v>0</v>
      </c>
      <c r="AE83" s="195">
        <f>Detailed_Demanding_x_Doc_Attrib!BY131</f>
        <v>0</v>
      </c>
      <c r="AF83" s="195">
        <f>MAX(Detailed_Demanding_x_Doc_Attrib!BZ131, Detailed_Demanding_x_Doc_Attrib!BR131)</f>
        <v>0</v>
      </c>
      <c r="AG83" s="195">
        <f>MAX(Detailed_Demanding_x_Doc_Attrib!CA131, Detailed_Demanding_x_Doc_Attrib!BS131)</f>
        <v>0</v>
      </c>
      <c r="AH83" s="195">
        <f>MAX(Detailed_Demanding_x_Doc_Attrib!CB131,Detailed_Demanding_x_Doc_Attrib!I131, Detailed_Demanding_x_Doc_Attrib!S131, Detailed_Demanding_x_Doc_Attrib!W131)</f>
        <v>0</v>
      </c>
      <c r="AI83" s="195">
        <f>MAX(Detailed_Demanding_x_Doc_Attrib!CC131)</f>
        <v>0</v>
      </c>
      <c r="AJ83" s="195">
        <f>MAX(Detailed_Demanding_x_Doc_Attrib!CD131,Detailed_Demanding_x_Doc_Attrib!S131)</f>
        <v>0</v>
      </c>
      <c r="AK83" s="195">
        <f>MAX(Detailed_Demanding_x_Doc_Attrib!CE131, Detailed_Demanding_x_Doc_Attrib!I131:Q131, Detailed_Demanding_x_Doc_Attrib!S131, Detailed_Demanding_x_Doc_Attrib!T131, Detailed_Demanding_x_Doc_Attrib!W131)</f>
        <v>1.0909090909090908</v>
      </c>
      <c r="AL83" s="195">
        <f>MAX(Detailed_Demanding_x_Doc_Attrib!CF131:CF131)</f>
        <v>0</v>
      </c>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row>
    <row r="84" spans="1:102">
      <c r="A84" s="82" t="s">
        <v>279</v>
      </c>
      <c r="B84" s="82" t="s">
        <v>565</v>
      </c>
      <c r="C84" s="82" t="s">
        <v>273</v>
      </c>
      <c r="D84" s="82" t="s">
        <v>358</v>
      </c>
      <c r="E84" s="165" t="s">
        <v>208</v>
      </c>
      <c r="F84" s="195">
        <f>MAX(Detailed_Demanding_x_Doc_Attrib!I132:L132)</f>
        <v>0</v>
      </c>
      <c r="G84" s="195">
        <f>MAX(Detailed_Demanding_x_Doc_Attrib!N132:O132)</f>
        <v>1.0909090909090908</v>
      </c>
      <c r="H84" s="195">
        <f>Detailed_Demanding_x_Doc_Attrib!P132</f>
        <v>0</v>
      </c>
      <c r="I84" s="195">
        <f>MAX(Detailed_Demanding_x_Doc_Attrib!Q132, F84, G84, H84, K84, L84, M84, P84)</f>
        <v>1.0909090909090908</v>
      </c>
      <c r="J84" s="195">
        <f t="shared" si="1"/>
        <v>1.0909090909090908</v>
      </c>
      <c r="K84" s="195">
        <f>Detailed_Demanding_x_Doc_Attrib!R132</f>
        <v>0</v>
      </c>
      <c r="L84" s="195">
        <f>Detailed_Demanding_x_Doc_Attrib!S132</f>
        <v>0</v>
      </c>
      <c r="M84" s="195">
        <f>Detailed_Demanding_x_Doc_Attrib!T132</f>
        <v>0</v>
      </c>
      <c r="N84" s="195">
        <f>Detailed_Demanding_x_Doc_Attrib!U132</f>
        <v>0</v>
      </c>
      <c r="O84" s="195">
        <f>Detailed_Demanding_x_Doc_Attrib!V132</f>
        <v>0</v>
      </c>
      <c r="P84" s="195">
        <f>Detailed_Demanding_x_Doc_Attrib!W132</f>
        <v>0</v>
      </c>
      <c r="Q84" s="195">
        <f>Detailed_Demanding_x_Doc_Attrib!X132</f>
        <v>0</v>
      </c>
      <c r="R84" s="195">
        <f>MAX(Detailed_Demanding_x_Doc_Attrib!Z132:AB132,Detailed_Demanding_x_Doc_Attrib!I132:L132,M84,Q84)</f>
        <v>0</v>
      </c>
      <c r="S84" s="195">
        <f>MAX(Detailed_Demanding_x_Doc_Attrib!AC132,Detailed_Demanding_x_Doc_Attrib!I132:L132)</f>
        <v>0</v>
      </c>
      <c r="T84" s="195">
        <f>MAX(Detailed_Demanding_x_Doc_Attrib!AD132:AF132,P84,K84)</f>
        <v>0</v>
      </c>
      <c r="U84" s="195">
        <f>MAX(Detailed_Demanding_x_Doc_Attrib!AG132:AH132, Detailed_Demanding_x_Doc_Attrib!I132:L132, Detailed_Demanding_x_Doc_Attrib!R132)</f>
        <v>0</v>
      </c>
      <c r="V84" s="195">
        <f>MAX(Detailed_Demanding_x_Doc_Attrib!AJ132,Detailed_Demanding_x_Doc_Attrib!I132:L132)</f>
        <v>0</v>
      </c>
      <c r="W84" s="195">
        <f>MAX(Detailed_Demanding_x_Doc_Attrib!AM132:AW132,Detailed_Demanding_x_Doc_Attrib!I132:L132,K84)</f>
        <v>0</v>
      </c>
      <c r="X84" s="195">
        <f>MAX(Detailed_Demanding_x_Doc_Attrib!AX132,Detailed_Demanding_x_Doc_Attrib!I132:L132)</f>
        <v>0</v>
      </c>
      <c r="Y84" s="195">
        <f>MAX(Detailed_Demanding_x_Doc_Attrib!AY132,Detailed_Demanding_x_Doc_Attrib!I132:L132)</f>
        <v>0</v>
      </c>
      <c r="Z84" s="195">
        <f>MAX(Detailed_Demanding_x_Doc_Attrib!BC132:BE132,Detailed_Demanding_x_Doc_Attrib!I132:L132,Detailed_Demanding_x_Doc_Attrib!T132, Detailed_Demanding_x_Doc_Attrib!W132, Detailed_Demanding_x_Doc_Attrib!BP132)</f>
        <v>0</v>
      </c>
      <c r="AA84" s="195">
        <f>MAX(Detailed_Demanding_x_Doc_Attrib!BJ132:BQ132,Detailed_Demanding_x_Doc_Attrib!I132:L132,Detailed_Demanding_x_Doc_Attrib!BV132,Detailed_Demanding_x_Doc_Attrib!BS132:BT132)</f>
        <v>0</v>
      </c>
      <c r="AB84" s="195">
        <f>MAX(Detailed_Demanding_x_Doc_Attrib!BO132:BV132,Detailed_Demanding_x_Doc_Attrib!I132:L132, Detailed_Demanding_x_Doc_Attrib!T132, Detailed_Demanding_x_Doc_Attrib!BS132:BT132)</f>
        <v>0</v>
      </c>
      <c r="AC84" s="195">
        <f>MAX(Detailed_Demanding_x_Doc_Attrib!BF132:BI132, Detailed_Demanding_x_Doc_Attrib!BP132:BQ132, Detailed_Demanding_x_Doc_Attrib!BW132:BX132, Detailed_Demanding_x_Doc_Attrib!BV132, Detailed_Demanding_x_Doc_Attrib!BS132:BT132, Detailed_Demanding_x_Doc_Attrib!S132, Detailed_Demanding_x_Doc_Attrib!T132, Detailed_Demanding_x_Doc_Attrib!I132:L132)</f>
        <v>0</v>
      </c>
      <c r="AD84" s="195">
        <f>MAX(Detailed_Demanding_x_Doc_Attrib!BF132:BX132,Detailed_Demanding_x_Doc_Attrib!I132:L132, Detailed_Demanding_x_Doc_Attrib!S132, Detailed_Demanding_x_Doc_Attrib!T132)</f>
        <v>0</v>
      </c>
      <c r="AE84" s="195">
        <f>Detailed_Demanding_x_Doc_Attrib!BY132</f>
        <v>0</v>
      </c>
      <c r="AF84" s="195">
        <f>MAX(Detailed_Demanding_x_Doc_Attrib!BZ132, Detailed_Demanding_x_Doc_Attrib!BR132)</f>
        <v>0</v>
      </c>
      <c r="AG84" s="195">
        <f>MAX(Detailed_Demanding_x_Doc_Attrib!CA132, Detailed_Demanding_x_Doc_Attrib!BS132)</f>
        <v>0</v>
      </c>
      <c r="AH84" s="195">
        <f>MAX(Detailed_Demanding_x_Doc_Attrib!CB132,Detailed_Demanding_x_Doc_Attrib!I132, Detailed_Demanding_x_Doc_Attrib!S132, Detailed_Demanding_x_Doc_Attrib!W132)</f>
        <v>0</v>
      </c>
      <c r="AI84" s="195">
        <f>MAX(Detailed_Demanding_x_Doc_Attrib!CC132)</f>
        <v>0</v>
      </c>
      <c r="AJ84" s="195">
        <f>MAX(Detailed_Demanding_x_Doc_Attrib!CD132,Detailed_Demanding_x_Doc_Attrib!S132)</f>
        <v>0</v>
      </c>
      <c r="AK84" s="195">
        <f>MAX(Detailed_Demanding_x_Doc_Attrib!CE132, Detailed_Demanding_x_Doc_Attrib!I132:Q132, Detailed_Demanding_x_Doc_Attrib!S132, Detailed_Demanding_x_Doc_Attrib!T132, Detailed_Demanding_x_Doc_Attrib!W132)</f>
        <v>1.0909090909090908</v>
      </c>
      <c r="AL84" s="195">
        <f>MAX(Detailed_Demanding_x_Doc_Attrib!CF132:CF132)</f>
        <v>0</v>
      </c>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row>
    <row r="85" spans="1:102">
      <c r="A85" s="82" t="s">
        <v>279</v>
      </c>
      <c r="B85" s="82" t="s">
        <v>565</v>
      </c>
      <c r="C85" s="82" t="s">
        <v>365</v>
      </c>
      <c r="D85" s="82" t="s">
        <v>353</v>
      </c>
      <c r="E85" s="165" t="s">
        <v>396</v>
      </c>
      <c r="F85" s="195">
        <f>MAX(Detailed_Demanding_x_Doc_Attrib!I133:L133)</f>
        <v>0</v>
      </c>
      <c r="G85" s="195">
        <f>MAX(Detailed_Demanding_x_Doc_Attrib!N133:O133)</f>
        <v>1.0909090909090908</v>
      </c>
      <c r="H85" s="195">
        <f>Detailed_Demanding_x_Doc_Attrib!P133</f>
        <v>0</v>
      </c>
      <c r="I85" s="195">
        <f>MAX(Detailed_Demanding_x_Doc_Attrib!Q133, F85, G85, H85, K85, L85, M85, P85)</f>
        <v>1.0909090909090908</v>
      </c>
      <c r="J85" s="195">
        <f t="shared" si="1"/>
        <v>1.0909090909090908</v>
      </c>
      <c r="K85" s="195">
        <f>Detailed_Demanding_x_Doc_Attrib!R133</f>
        <v>0</v>
      </c>
      <c r="L85" s="195">
        <f>Detailed_Demanding_x_Doc_Attrib!S133</f>
        <v>0</v>
      </c>
      <c r="M85" s="195">
        <f>Detailed_Demanding_x_Doc_Attrib!T133</f>
        <v>0</v>
      </c>
      <c r="N85" s="195">
        <f>Detailed_Demanding_x_Doc_Attrib!U133</f>
        <v>0</v>
      </c>
      <c r="O85" s="195">
        <f>Detailed_Demanding_x_Doc_Attrib!V133</f>
        <v>0</v>
      </c>
      <c r="P85" s="195">
        <f>Detailed_Demanding_x_Doc_Attrib!W133</f>
        <v>0</v>
      </c>
      <c r="Q85" s="195">
        <f>Detailed_Demanding_x_Doc_Attrib!X133</f>
        <v>0</v>
      </c>
      <c r="R85" s="195">
        <f>MAX(Detailed_Demanding_x_Doc_Attrib!Z133:AB133,Detailed_Demanding_x_Doc_Attrib!I133:L133,M85,Q85)</f>
        <v>0</v>
      </c>
      <c r="S85" s="195">
        <f>MAX(Detailed_Demanding_x_Doc_Attrib!AC133,Detailed_Demanding_x_Doc_Attrib!I133:L133)</f>
        <v>0</v>
      </c>
      <c r="T85" s="195">
        <f>MAX(Detailed_Demanding_x_Doc_Attrib!AD133:AF133,P85,K85)</f>
        <v>0</v>
      </c>
      <c r="U85" s="195">
        <f>MAX(Detailed_Demanding_x_Doc_Attrib!AG133:AH133, Detailed_Demanding_x_Doc_Attrib!I133:L133, Detailed_Demanding_x_Doc_Attrib!R133)</f>
        <v>0</v>
      </c>
      <c r="V85" s="195">
        <f>MAX(Detailed_Demanding_x_Doc_Attrib!AJ133,Detailed_Demanding_x_Doc_Attrib!I133:L133)</f>
        <v>0</v>
      </c>
      <c r="W85" s="195">
        <f>MAX(Detailed_Demanding_x_Doc_Attrib!AM133:AW133,Detailed_Demanding_x_Doc_Attrib!I133:L133,K85)</f>
        <v>0</v>
      </c>
      <c r="X85" s="195">
        <f>MAX(Detailed_Demanding_x_Doc_Attrib!AX133,Detailed_Demanding_x_Doc_Attrib!I133:L133)</f>
        <v>0</v>
      </c>
      <c r="Y85" s="195">
        <f>MAX(Detailed_Demanding_x_Doc_Attrib!AY133,Detailed_Demanding_x_Doc_Attrib!I133:L133)</f>
        <v>0</v>
      </c>
      <c r="Z85" s="195">
        <f>MAX(Detailed_Demanding_x_Doc_Attrib!BC133:BE133,Detailed_Demanding_x_Doc_Attrib!I133:L133,Detailed_Demanding_x_Doc_Attrib!T133, Detailed_Demanding_x_Doc_Attrib!W133, Detailed_Demanding_x_Doc_Attrib!BP133)</f>
        <v>0</v>
      </c>
      <c r="AA85" s="195">
        <f>MAX(Detailed_Demanding_x_Doc_Attrib!BJ133:BQ133,Detailed_Demanding_x_Doc_Attrib!I133:L133,Detailed_Demanding_x_Doc_Attrib!BV133,Detailed_Demanding_x_Doc_Attrib!BS133:BT133)</f>
        <v>0</v>
      </c>
      <c r="AB85" s="195">
        <f>MAX(Detailed_Demanding_x_Doc_Attrib!BO133:BV133,Detailed_Demanding_x_Doc_Attrib!I133:L133, Detailed_Demanding_x_Doc_Attrib!T133, Detailed_Demanding_x_Doc_Attrib!BS133:BT133)</f>
        <v>0</v>
      </c>
      <c r="AC85" s="195">
        <f>MAX(Detailed_Demanding_x_Doc_Attrib!BF133:BI133, Detailed_Demanding_x_Doc_Attrib!BP133:BQ133, Detailed_Demanding_x_Doc_Attrib!BW133:BX133, Detailed_Demanding_x_Doc_Attrib!BV133, Detailed_Demanding_x_Doc_Attrib!BS133:BT133, Detailed_Demanding_x_Doc_Attrib!S133, Detailed_Demanding_x_Doc_Attrib!T133, Detailed_Demanding_x_Doc_Attrib!I133:L133)</f>
        <v>0</v>
      </c>
      <c r="AD85" s="195">
        <f>MAX(Detailed_Demanding_x_Doc_Attrib!BF133:BX133,Detailed_Demanding_x_Doc_Attrib!I133:L133, Detailed_Demanding_x_Doc_Attrib!S133, Detailed_Demanding_x_Doc_Attrib!T133)</f>
        <v>0</v>
      </c>
      <c r="AE85" s="195">
        <f>Detailed_Demanding_x_Doc_Attrib!BY133</f>
        <v>0</v>
      </c>
      <c r="AF85" s="195">
        <f>MAX(Detailed_Demanding_x_Doc_Attrib!BZ133, Detailed_Demanding_x_Doc_Attrib!BR133)</f>
        <v>0</v>
      </c>
      <c r="AG85" s="195">
        <f>MAX(Detailed_Demanding_x_Doc_Attrib!CA133, Detailed_Demanding_x_Doc_Attrib!BS133)</f>
        <v>0</v>
      </c>
      <c r="AH85" s="195">
        <f>MAX(Detailed_Demanding_x_Doc_Attrib!CB133,Detailed_Demanding_x_Doc_Attrib!I133, Detailed_Demanding_x_Doc_Attrib!S133, Detailed_Demanding_x_Doc_Attrib!W133)</f>
        <v>0</v>
      </c>
      <c r="AI85" s="195">
        <f>MAX(Detailed_Demanding_x_Doc_Attrib!CC133)</f>
        <v>0</v>
      </c>
      <c r="AJ85" s="195">
        <f>MAX(Detailed_Demanding_x_Doc_Attrib!CD133,Detailed_Demanding_x_Doc_Attrib!S133)</f>
        <v>0</v>
      </c>
      <c r="AK85" s="195">
        <f>MAX(Detailed_Demanding_x_Doc_Attrib!CE133, Detailed_Demanding_x_Doc_Attrib!I133:Q133, Detailed_Demanding_x_Doc_Attrib!S133, Detailed_Demanding_x_Doc_Attrib!T133, Detailed_Demanding_x_Doc_Attrib!W133)</f>
        <v>1.0909090909090908</v>
      </c>
      <c r="AL85" s="195">
        <f>MAX(Detailed_Demanding_x_Doc_Attrib!CF133:CF133)</f>
        <v>0</v>
      </c>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row>
    <row r="86" spans="1:102">
      <c r="A86" s="82" t="s">
        <v>279</v>
      </c>
      <c r="B86" s="82" t="s">
        <v>565</v>
      </c>
      <c r="C86" s="82" t="s">
        <v>273</v>
      </c>
      <c r="D86" s="82" t="s">
        <v>358</v>
      </c>
      <c r="E86" s="165" t="s">
        <v>206</v>
      </c>
      <c r="F86" s="195">
        <f>MAX(Detailed_Demanding_x_Doc_Attrib!I134:L134)</f>
        <v>0</v>
      </c>
      <c r="G86" s="195">
        <f>MAX(Detailed_Demanding_x_Doc_Attrib!N134:O134)</f>
        <v>2.0454545454545454</v>
      </c>
      <c r="H86" s="195">
        <f>Detailed_Demanding_x_Doc_Attrib!P134</f>
        <v>0</v>
      </c>
      <c r="I86" s="195">
        <f>MAX(Detailed_Demanding_x_Doc_Attrib!Q134, F86, G86, H86, K86, L86, M86, P86)</f>
        <v>2.0454545454545454</v>
      </c>
      <c r="J86" s="195">
        <f t="shared" si="1"/>
        <v>2.0454545454545454</v>
      </c>
      <c r="K86" s="195">
        <f>Detailed_Demanding_x_Doc_Attrib!R134</f>
        <v>0</v>
      </c>
      <c r="L86" s="195">
        <f>Detailed_Demanding_x_Doc_Attrib!S134</f>
        <v>0</v>
      </c>
      <c r="M86" s="195">
        <f>Detailed_Demanding_x_Doc_Attrib!T134</f>
        <v>0</v>
      </c>
      <c r="N86" s="195">
        <f>Detailed_Demanding_x_Doc_Attrib!U134</f>
        <v>0</v>
      </c>
      <c r="O86" s="195">
        <f>Detailed_Demanding_x_Doc_Attrib!V134</f>
        <v>0</v>
      </c>
      <c r="P86" s="195">
        <f>Detailed_Demanding_x_Doc_Attrib!W134</f>
        <v>0</v>
      </c>
      <c r="Q86" s="195">
        <f>Detailed_Demanding_x_Doc_Attrib!X134</f>
        <v>0</v>
      </c>
      <c r="R86" s="195">
        <f>MAX(Detailed_Demanding_x_Doc_Attrib!Z134:AB134,Detailed_Demanding_x_Doc_Attrib!I134:L134,M86,Q86)</f>
        <v>0</v>
      </c>
      <c r="S86" s="195">
        <f>MAX(Detailed_Demanding_x_Doc_Attrib!AC134,Detailed_Demanding_x_Doc_Attrib!I134:L134)</f>
        <v>0</v>
      </c>
      <c r="T86" s="195">
        <f>MAX(Detailed_Demanding_x_Doc_Attrib!AD134:AF134,P86,K86)</f>
        <v>0</v>
      </c>
      <c r="U86" s="195">
        <f>MAX(Detailed_Demanding_x_Doc_Attrib!AG134:AH134, Detailed_Demanding_x_Doc_Attrib!I134:L134, Detailed_Demanding_x_Doc_Attrib!R134)</f>
        <v>0</v>
      </c>
      <c r="V86" s="195">
        <f>MAX(Detailed_Demanding_x_Doc_Attrib!AJ134,Detailed_Demanding_x_Doc_Attrib!I134:L134)</f>
        <v>0</v>
      </c>
      <c r="W86" s="195">
        <f>MAX(Detailed_Demanding_x_Doc_Attrib!AM134:AW134,Detailed_Demanding_x_Doc_Attrib!I134:L134,K86)</f>
        <v>0</v>
      </c>
      <c r="X86" s="195">
        <f>MAX(Detailed_Demanding_x_Doc_Attrib!AX134,Detailed_Demanding_x_Doc_Attrib!I134:L134)</f>
        <v>0</v>
      </c>
      <c r="Y86" s="195">
        <f>MAX(Detailed_Demanding_x_Doc_Attrib!AY134,Detailed_Demanding_x_Doc_Attrib!I134:L134)</f>
        <v>0</v>
      </c>
      <c r="Z86" s="195">
        <f>MAX(Detailed_Demanding_x_Doc_Attrib!BC134:BE134,Detailed_Demanding_x_Doc_Attrib!I134:L134,Detailed_Demanding_x_Doc_Attrib!T134, Detailed_Demanding_x_Doc_Attrib!W134, Detailed_Demanding_x_Doc_Attrib!BP134)</f>
        <v>0</v>
      </c>
      <c r="AA86" s="195">
        <f>MAX(Detailed_Demanding_x_Doc_Attrib!BJ134:BQ134,Detailed_Demanding_x_Doc_Attrib!I134:L134,Detailed_Demanding_x_Doc_Attrib!BV134,Detailed_Demanding_x_Doc_Attrib!BS134:BT134)</f>
        <v>0</v>
      </c>
      <c r="AB86" s="195">
        <f>MAX(Detailed_Demanding_x_Doc_Attrib!BO134:BV134,Detailed_Demanding_x_Doc_Attrib!I134:L134, Detailed_Demanding_x_Doc_Attrib!T134, Detailed_Demanding_x_Doc_Attrib!BS134:BT134)</f>
        <v>0</v>
      </c>
      <c r="AC86" s="195">
        <f>MAX(Detailed_Demanding_x_Doc_Attrib!BF134:BI134, Detailed_Demanding_x_Doc_Attrib!BP134:BQ134, Detailed_Demanding_x_Doc_Attrib!BW134:BX134, Detailed_Demanding_x_Doc_Attrib!BV134, Detailed_Demanding_x_Doc_Attrib!BS134:BT134, Detailed_Demanding_x_Doc_Attrib!S134, Detailed_Demanding_x_Doc_Attrib!T134, Detailed_Demanding_x_Doc_Attrib!I134:L134)</f>
        <v>0</v>
      </c>
      <c r="AD86" s="195">
        <f>MAX(Detailed_Demanding_x_Doc_Attrib!BF134:BX134,Detailed_Demanding_x_Doc_Attrib!I134:L134, Detailed_Demanding_x_Doc_Attrib!S134, Detailed_Demanding_x_Doc_Attrib!T134)</f>
        <v>0</v>
      </c>
      <c r="AE86" s="195">
        <f>Detailed_Demanding_x_Doc_Attrib!BY134</f>
        <v>0</v>
      </c>
      <c r="AF86" s="195">
        <f>MAX(Detailed_Demanding_x_Doc_Attrib!BZ134, Detailed_Demanding_x_Doc_Attrib!BR134)</f>
        <v>0</v>
      </c>
      <c r="AG86" s="195">
        <f>MAX(Detailed_Demanding_x_Doc_Attrib!CA134, Detailed_Demanding_x_Doc_Attrib!BS134)</f>
        <v>0</v>
      </c>
      <c r="AH86" s="195">
        <f>MAX(Detailed_Demanding_x_Doc_Attrib!CB134,Detailed_Demanding_x_Doc_Attrib!I134, Detailed_Demanding_x_Doc_Attrib!S134, Detailed_Demanding_x_Doc_Attrib!W134)</f>
        <v>0</v>
      </c>
      <c r="AI86" s="195">
        <f>MAX(Detailed_Demanding_x_Doc_Attrib!CC134)</f>
        <v>0</v>
      </c>
      <c r="AJ86" s="195">
        <f>MAX(Detailed_Demanding_x_Doc_Attrib!CD134,Detailed_Demanding_x_Doc_Attrib!S134)</f>
        <v>0</v>
      </c>
      <c r="AK86" s="195">
        <f>MAX(Detailed_Demanding_x_Doc_Attrib!CE134, Detailed_Demanding_x_Doc_Attrib!I134:Q134, Detailed_Demanding_x_Doc_Attrib!S134, Detailed_Demanding_x_Doc_Attrib!T134, Detailed_Demanding_x_Doc_Attrib!W134)</f>
        <v>2.0454545454545454</v>
      </c>
      <c r="AL86" s="195">
        <f>MAX(Detailed_Demanding_x_Doc_Attrib!CF134:CF134)</f>
        <v>0</v>
      </c>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row>
    <row r="87" spans="1:102">
      <c r="A87" s="82" t="s">
        <v>269</v>
      </c>
      <c r="B87" s="82" t="s">
        <v>567</v>
      </c>
      <c r="C87" s="82" t="s">
        <v>273</v>
      </c>
      <c r="D87" s="82" t="s">
        <v>354</v>
      </c>
      <c r="E87" s="165" t="s">
        <v>1008</v>
      </c>
      <c r="F87" s="195">
        <f>MAX(Detailed_Demanding_x_Doc_Attrib!I135:L135)</f>
        <v>0</v>
      </c>
      <c r="G87" s="195">
        <f>MAX(Detailed_Demanding_x_Doc_Attrib!N135:O135)</f>
        <v>0</v>
      </c>
      <c r="H87" s="195">
        <f>Detailed_Demanding_x_Doc_Attrib!P135</f>
        <v>0</v>
      </c>
      <c r="I87" s="195">
        <f>MAX(Detailed_Demanding_x_Doc_Attrib!Q135, F87, G87, H87, K87, L87, M87, P87)</f>
        <v>0</v>
      </c>
      <c r="J87" s="195">
        <f t="shared" si="1"/>
        <v>0</v>
      </c>
      <c r="K87" s="195">
        <f>Detailed_Demanding_x_Doc_Attrib!R135</f>
        <v>0</v>
      </c>
      <c r="L87" s="195">
        <f>Detailed_Demanding_x_Doc_Attrib!S135</f>
        <v>0</v>
      </c>
      <c r="M87" s="195">
        <f>Detailed_Demanding_x_Doc_Attrib!T135</f>
        <v>0</v>
      </c>
      <c r="N87" s="195">
        <f>Detailed_Demanding_x_Doc_Attrib!U135</f>
        <v>0</v>
      </c>
      <c r="O87" s="195">
        <f>Detailed_Demanding_x_Doc_Attrib!V135</f>
        <v>0</v>
      </c>
      <c r="P87" s="195">
        <f>Detailed_Demanding_x_Doc_Attrib!W135</f>
        <v>0</v>
      </c>
      <c r="Q87" s="195">
        <f>Detailed_Demanding_x_Doc_Attrib!X135</f>
        <v>0</v>
      </c>
      <c r="R87" s="195">
        <f>MAX(Detailed_Demanding_x_Doc_Attrib!Z135:AB135,Detailed_Demanding_x_Doc_Attrib!I135:L135,M87,Q87)</f>
        <v>17.777777777777779</v>
      </c>
      <c r="S87" s="195">
        <f>MAX(Detailed_Demanding_x_Doc_Attrib!AC135,Detailed_Demanding_x_Doc_Attrib!I135:L135)</f>
        <v>0</v>
      </c>
      <c r="T87" s="195">
        <f>MAX(Detailed_Demanding_x_Doc_Attrib!AD135:AF135,P87,K87)</f>
        <v>0</v>
      </c>
      <c r="U87" s="195">
        <f>MAX(Detailed_Demanding_x_Doc_Attrib!AG135:AH135, Detailed_Demanding_x_Doc_Attrib!I135:L135, Detailed_Demanding_x_Doc_Attrib!R135)</f>
        <v>0</v>
      </c>
      <c r="V87" s="195">
        <f>MAX(Detailed_Demanding_x_Doc_Attrib!AJ135,Detailed_Demanding_x_Doc_Attrib!I135:L135)</f>
        <v>0</v>
      </c>
      <c r="W87" s="195">
        <f>MAX(Detailed_Demanding_x_Doc_Attrib!AM135:AW135,Detailed_Demanding_x_Doc_Attrib!I135:L135,K87)</f>
        <v>0</v>
      </c>
      <c r="X87" s="195">
        <f>MAX(Detailed_Demanding_x_Doc_Attrib!AX135,Detailed_Demanding_x_Doc_Attrib!I135:L135)</f>
        <v>0</v>
      </c>
      <c r="Y87" s="195">
        <f>MAX(Detailed_Demanding_x_Doc_Attrib!AY135,Detailed_Demanding_x_Doc_Attrib!I135:L135)</f>
        <v>0</v>
      </c>
      <c r="Z87" s="195">
        <f>MAX(Detailed_Demanding_x_Doc_Attrib!BC135:BE135,Detailed_Demanding_x_Doc_Attrib!I135:L135,Detailed_Demanding_x_Doc_Attrib!T135, Detailed_Demanding_x_Doc_Attrib!W135, Detailed_Demanding_x_Doc_Attrib!BP135)</f>
        <v>0</v>
      </c>
      <c r="AA87" s="195">
        <f>MAX(Detailed_Demanding_x_Doc_Attrib!BJ135:BQ135,Detailed_Demanding_x_Doc_Attrib!I135:L135,Detailed_Demanding_x_Doc_Attrib!BV135,Detailed_Demanding_x_Doc_Attrib!BS135:BT135)</f>
        <v>0</v>
      </c>
      <c r="AB87" s="195">
        <f>MAX(Detailed_Demanding_x_Doc_Attrib!BO135:BV135,Detailed_Demanding_x_Doc_Attrib!I135:L135, Detailed_Demanding_x_Doc_Attrib!T135, Detailed_Demanding_x_Doc_Attrib!BS135:BT135)</f>
        <v>0</v>
      </c>
      <c r="AC87" s="195">
        <f>MAX(Detailed_Demanding_x_Doc_Attrib!BF135:BI135, Detailed_Demanding_x_Doc_Attrib!BP135:BQ135, Detailed_Demanding_x_Doc_Attrib!BW135:BX135, Detailed_Demanding_x_Doc_Attrib!BV135, Detailed_Demanding_x_Doc_Attrib!BS135:BT135, Detailed_Demanding_x_Doc_Attrib!S135, Detailed_Demanding_x_Doc_Attrib!T135, Detailed_Demanding_x_Doc_Attrib!I135:L135)</f>
        <v>0</v>
      </c>
      <c r="AD87" s="195">
        <f>MAX(Detailed_Demanding_x_Doc_Attrib!BF135:BX135,Detailed_Demanding_x_Doc_Attrib!I135:L135, Detailed_Demanding_x_Doc_Attrib!S135, Detailed_Demanding_x_Doc_Attrib!T135)</f>
        <v>0</v>
      </c>
      <c r="AE87" s="195">
        <f>Detailed_Demanding_x_Doc_Attrib!BY135</f>
        <v>0</v>
      </c>
      <c r="AF87" s="195">
        <f>MAX(Detailed_Demanding_x_Doc_Attrib!BZ135, Detailed_Demanding_x_Doc_Attrib!BR135)</f>
        <v>0</v>
      </c>
      <c r="AG87" s="195">
        <f>MAX(Detailed_Demanding_x_Doc_Attrib!CA135, Detailed_Demanding_x_Doc_Attrib!BS135)</f>
        <v>0</v>
      </c>
      <c r="AH87" s="195">
        <f>MAX(Detailed_Demanding_x_Doc_Attrib!CB135,Detailed_Demanding_x_Doc_Attrib!I135, Detailed_Demanding_x_Doc_Attrib!S135, Detailed_Demanding_x_Doc_Attrib!W135)</f>
        <v>0</v>
      </c>
      <c r="AI87" s="195">
        <f>MAX(Detailed_Demanding_x_Doc_Attrib!CC135)</f>
        <v>0</v>
      </c>
      <c r="AJ87" s="195">
        <f>MAX(Detailed_Demanding_x_Doc_Attrib!CD135,Detailed_Demanding_x_Doc_Attrib!S135)</f>
        <v>0</v>
      </c>
      <c r="AK87" s="195">
        <f>MAX(Detailed_Demanding_x_Doc_Attrib!CE135, Detailed_Demanding_x_Doc_Attrib!I135:Q135, Detailed_Demanding_x_Doc_Attrib!S135, Detailed_Demanding_x_Doc_Attrib!T135, Detailed_Demanding_x_Doc_Attrib!W135)</f>
        <v>0</v>
      </c>
      <c r="AL87" s="195">
        <f>MAX(Detailed_Demanding_x_Doc_Attrib!CF135:CF135)</f>
        <v>0</v>
      </c>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row>
    <row r="88" spans="1:102">
      <c r="A88" s="82" t="s">
        <v>269</v>
      </c>
      <c r="B88" s="82" t="s">
        <v>642</v>
      </c>
      <c r="C88" s="82" t="s">
        <v>607</v>
      </c>
      <c r="D88" s="82" t="s">
        <v>618</v>
      </c>
      <c r="E88" s="165" t="s">
        <v>988</v>
      </c>
      <c r="F88" s="195">
        <f>MAX(Detailed_Demanding_x_Doc_Attrib!I136:L136)</f>
        <v>0</v>
      </c>
      <c r="G88" s="195">
        <f>MAX(Detailed_Demanding_x_Doc_Attrib!N136:O136)</f>
        <v>0</v>
      </c>
      <c r="H88" s="195">
        <f>Detailed_Demanding_x_Doc_Attrib!P136</f>
        <v>0</v>
      </c>
      <c r="I88" s="195">
        <f>MAX(Detailed_Demanding_x_Doc_Attrib!Q136, F88, G88, H88, K88, L88, M88, P88)</f>
        <v>0</v>
      </c>
      <c r="J88" s="195">
        <f t="shared" si="1"/>
        <v>0</v>
      </c>
      <c r="K88" s="195">
        <f>Detailed_Demanding_x_Doc_Attrib!R136</f>
        <v>0</v>
      </c>
      <c r="L88" s="195">
        <f>Detailed_Demanding_x_Doc_Attrib!S136</f>
        <v>0</v>
      </c>
      <c r="M88" s="195">
        <f>Detailed_Demanding_x_Doc_Attrib!T136</f>
        <v>0</v>
      </c>
      <c r="N88" s="195">
        <f>Detailed_Demanding_x_Doc_Attrib!U136</f>
        <v>0</v>
      </c>
      <c r="O88" s="195">
        <f>Detailed_Demanding_x_Doc_Attrib!V136</f>
        <v>0</v>
      </c>
      <c r="P88" s="195">
        <f>Detailed_Demanding_x_Doc_Attrib!W136</f>
        <v>0</v>
      </c>
      <c r="Q88" s="195">
        <f>Detailed_Demanding_x_Doc_Attrib!X136</f>
        <v>0</v>
      </c>
      <c r="R88" s="195">
        <f>MAX(Detailed_Demanding_x_Doc_Attrib!Z136:AB136,Detailed_Demanding_x_Doc_Attrib!I136:L136,M88,Q88)</f>
        <v>0</v>
      </c>
      <c r="S88" s="195">
        <f>MAX(Detailed_Demanding_x_Doc_Attrib!AC136,Detailed_Demanding_x_Doc_Attrib!I136:L136)</f>
        <v>0</v>
      </c>
      <c r="T88" s="195">
        <f>MAX(Detailed_Demanding_x_Doc_Attrib!AD136:AF136,P88,K88)</f>
        <v>0</v>
      </c>
      <c r="U88" s="195">
        <f>MAX(Detailed_Demanding_x_Doc_Attrib!AG136:AH136, Detailed_Demanding_x_Doc_Attrib!I136:L136, Detailed_Demanding_x_Doc_Attrib!R136)</f>
        <v>0</v>
      </c>
      <c r="V88" s="195">
        <f>MAX(Detailed_Demanding_x_Doc_Attrib!AJ136,Detailed_Demanding_x_Doc_Attrib!I136:L136)</f>
        <v>0</v>
      </c>
      <c r="W88" s="195">
        <f>MAX(Detailed_Demanding_x_Doc_Attrib!AM136:AW136,Detailed_Demanding_x_Doc_Attrib!I136:L136,K88)</f>
        <v>0</v>
      </c>
      <c r="X88" s="195">
        <f>MAX(Detailed_Demanding_x_Doc_Attrib!AX136,Detailed_Demanding_x_Doc_Attrib!I136:L136)</f>
        <v>0</v>
      </c>
      <c r="Y88" s="195">
        <f>MAX(Detailed_Demanding_x_Doc_Attrib!AY136,Detailed_Demanding_x_Doc_Attrib!I136:L136)</f>
        <v>0</v>
      </c>
      <c r="Z88" s="195">
        <f>MAX(Detailed_Demanding_x_Doc_Attrib!BC136:BE136,Detailed_Demanding_x_Doc_Attrib!I136:L136,Detailed_Demanding_x_Doc_Attrib!T136, Detailed_Demanding_x_Doc_Attrib!W136, Detailed_Demanding_x_Doc_Attrib!BP136)</f>
        <v>8.8888888888888893</v>
      </c>
      <c r="AA88" s="195">
        <f>MAX(Detailed_Demanding_x_Doc_Attrib!BJ136:BQ136,Detailed_Demanding_x_Doc_Attrib!I136:L136,Detailed_Demanding_x_Doc_Attrib!BV136,Detailed_Demanding_x_Doc_Attrib!BS136:BT136)</f>
        <v>8.8888888888888893</v>
      </c>
      <c r="AB88" s="195">
        <f>MAX(Detailed_Demanding_x_Doc_Attrib!BO136:BV136,Detailed_Demanding_x_Doc_Attrib!I136:L136, Detailed_Demanding_x_Doc_Attrib!T136, Detailed_Demanding_x_Doc_Attrib!BS136:BT136)</f>
        <v>8.8888888888888893</v>
      </c>
      <c r="AC88" s="195">
        <f>MAX(Detailed_Demanding_x_Doc_Attrib!BF136:BI136, Detailed_Demanding_x_Doc_Attrib!BP136:BQ136, Detailed_Demanding_x_Doc_Attrib!BW136:BX136, Detailed_Demanding_x_Doc_Attrib!BV136, Detailed_Demanding_x_Doc_Attrib!BS136:BT136, Detailed_Demanding_x_Doc_Attrib!S136, Detailed_Demanding_x_Doc_Attrib!T136, Detailed_Demanding_x_Doc_Attrib!I136:L136)</f>
        <v>8.8888888888888893</v>
      </c>
      <c r="AD88" s="195">
        <f>MAX(Detailed_Demanding_x_Doc_Attrib!BF136:BX136,Detailed_Demanding_x_Doc_Attrib!I136:L136, Detailed_Demanding_x_Doc_Attrib!S136, Detailed_Demanding_x_Doc_Attrib!T136)</f>
        <v>8.8888888888888893</v>
      </c>
      <c r="AE88" s="195">
        <f>Detailed_Demanding_x_Doc_Attrib!BY136</f>
        <v>0</v>
      </c>
      <c r="AF88" s="195">
        <f>MAX(Detailed_Demanding_x_Doc_Attrib!BZ136, Detailed_Demanding_x_Doc_Attrib!BR136)</f>
        <v>0</v>
      </c>
      <c r="AG88" s="195">
        <f>MAX(Detailed_Demanding_x_Doc_Attrib!CA136, Detailed_Demanding_x_Doc_Attrib!BS136)</f>
        <v>0</v>
      </c>
      <c r="AH88" s="195">
        <f>MAX(Detailed_Demanding_x_Doc_Attrib!CB136,Detailed_Demanding_x_Doc_Attrib!I136, Detailed_Demanding_x_Doc_Attrib!S136, Detailed_Demanding_x_Doc_Attrib!W136)</f>
        <v>0</v>
      </c>
      <c r="AI88" s="195">
        <f>MAX(Detailed_Demanding_x_Doc_Attrib!CC136)</f>
        <v>0</v>
      </c>
      <c r="AJ88" s="195">
        <f>MAX(Detailed_Demanding_x_Doc_Attrib!CD136,Detailed_Demanding_x_Doc_Attrib!S136)</f>
        <v>0</v>
      </c>
      <c r="AK88" s="195">
        <f>MAX(Detailed_Demanding_x_Doc_Attrib!CE136, Detailed_Demanding_x_Doc_Attrib!I136:Q136, Detailed_Demanding_x_Doc_Attrib!S136, Detailed_Demanding_x_Doc_Attrib!T136, Detailed_Demanding_x_Doc_Attrib!W136)</f>
        <v>0</v>
      </c>
      <c r="AL88" s="195">
        <f>MAX(Detailed_Demanding_x_Doc_Attrib!CF136:CF136)</f>
        <v>0</v>
      </c>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row>
    <row r="89" spans="1:102">
      <c r="A89" s="82" t="s">
        <v>269</v>
      </c>
      <c r="B89" s="82" t="s">
        <v>567</v>
      </c>
      <c r="C89" s="82" t="s">
        <v>607</v>
      </c>
      <c r="D89" s="82" t="s">
        <v>354</v>
      </c>
      <c r="E89" s="165" t="s">
        <v>505</v>
      </c>
      <c r="F89" s="195">
        <f>MAX(Detailed_Demanding_x_Doc_Attrib!I137:L137)</f>
        <v>0</v>
      </c>
      <c r="G89" s="195">
        <f>MAX(Detailed_Demanding_x_Doc_Attrib!N137:O137)</f>
        <v>0</v>
      </c>
      <c r="H89" s="195">
        <f>Detailed_Demanding_x_Doc_Attrib!P137</f>
        <v>0</v>
      </c>
      <c r="I89" s="195">
        <f>MAX(Detailed_Demanding_x_Doc_Attrib!Q137, F89, G89, H89, K89, L89, M89, P89)</f>
        <v>5.8333333333333339</v>
      </c>
      <c r="J89" s="195">
        <f t="shared" si="1"/>
        <v>5.8333333333333339</v>
      </c>
      <c r="K89" s="195">
        <f>Detailed_Demanding_x_Doc_Attrib!R137</f>
        <v>0</v>
      </c>
      <c r="L89" s="195">
        <f>Detailed_Demanding_x_Doc_Attrib!S137</f>
        <v>0</v>
      </c>
      <c r="M89" s="195">
        <f>Detailed_Demanding_x_Doc_Attrib!T137</f>
        <v>0</v>
      </c>
      <c r="N89" s="195">
        <f>Detailed_Demanding_x_Doc_Attrib!U137</f>
        <v>0</v>
      </c>
      <c r="O89" s="195">
        <f>Detailed_Demanding_x_Doc_Attrib!V137</f>
        <v>0</v>
      </c>
      <c r="P89" s="195">
        <f>Detailed_Demanding_x_Doc_Attrib!W137</f>
        <v>0</v>
      </c>
      <c r="Q89" s="195">
        <f>Detailed_Demanding_x_Doc_Attrib!X137</f>
        <v>0</v>
      </c>
      <c r="R89" s="195">
        <f>MAX(Detailed_Demanding_x_Doc_Attrib!Z137:AB137,Detailed_Demanding_x_Doc_Attrib!I137:L137,M89,Q89)</f>
        <v>0</v>
      </c>
      <c r="S89" s="195">
        <f>MAX(Detailed_Demanding_x_Doc_Attrib!AC137,Detailed_Demanding_x_Doc_Attrib!I137:L137)</f>
        <v>0</v>
      </c>
      <c r="T89" s="195">
        <f>MAX(Detailed_Demanding_x_Doc_Attrib!AD137:AF137,P89,K89)</f>
        <v>0</v>
      </c>
      <c r="U89" s="195">
        <f>MAX(Detailed_Demanding_x_Doc_Attrib!AG137:AH137, Detailed_Demanding_x_Doc_Attrib!I137:L137, Detailed_Demanding_x_Doc_Attrib!R137)</f>
        <v>11.666666666666668</v>
      </c>
      <c r="V89" s="195">
        <f>MAX(Detailed_Demanding_x_Doc_Attrib!AJ137,Detailed_Demanding_x_Doc_Attrib!I137:L137)</f>
        <v>0</v>
      </c>
      <c r="W89" s="195">
        <f>MAX(Detailed_Demanding_x_Doc_Attrib!AM137:AW137,Detailed_Demanding_x_Doc_Attrib!I137:L137,K89)</f>
        <v>0</v>
      </c>
      <c r="X89" s="195">
        <f>MAX(Detailed_Demanding_x_Doc_Attrib!AX137,Detailed_Demanding_x_Doc_Attrib!I137:L137)</f>
        <v>0</v>
      </c>
      <c r="Y89" s="195">
        <f>MAX(Detailed_Demanding_x_Doc_Attrib!AY137,Detailed_Demanding_x_Doc_Attrib!I137:L137)</f>
        <v>0</v>
      </c>
      <c r="Z89" s="195">
        <f>MAX(Detailed_Demanding_x_Doc_Attrib!BC137:BE137,Detailed_Demanding_x_Doc_Attrib!I137:L137,Detailed_Demanding_x_Doc_Attrib!T137, Detailed_Demanding_x_Doc_Attrib!W137, Detailed_Demanding_x_Doc_Attrib!BP137)</f>
        <v>6.666666666666667</v>
      </c>
      <c r="AA89" s="195">
        <f>MAX(Detailed_Demanding_x_Doc_Attrib!BJ137:BQ137,Detailed_Demanding_x_Doc_Attrib!I137:L137,Detailed_Demanding_x_Doc_Attrib!BV137,Detailed_Demanding_x_Doc_Attrib!BS137:BT137)</f>
        <v>6.666666666666667</v>
      </c>
      <c r="AB89" s="195">
        <f>MAX(Detailed_Demanding_x_Doc_Attrib!BO137:BV137,Detailed_Demanding_x_Doc_Attrib!I137:L137, Detailed_Demanding_x_Doc_Attrib!T137, Detailed_Demanding_x_Doc_Attrib!BS137:BT137)</f>
        <v>6.666666666666667</v>
      </c>
      <c r="AC89" s="195">
        <f>MAX(Detailed_Demanding_x_Doc_Attrib!BF137:BI137, Detailed_Demanding_x_Doc_Attrib!BP137:BQ137, Detailed_Demanding_x_Doc_Attrib!BW137:BX137, Detailed_Demanding_x_Doc_Attrib!BV137, Detailed_Demanding_x_Doc_Attrib!BS137:BT137, Detailed_Demanding_x_Doc_Attrib!S137, Detailed_Demanding_x_Doc_Attrib!T137, Detailed_Demanding_x_Doc_Attrib!I137:L137)</f>
        <v>6.666666666666667</v>
      </c>
      <c r="AD89" s="195">
        <f>MAX(Detailed_Demanding_x_Doc_Attrib!BF137:BX137,Detailed_Demanding_x_Doc_Attrib!I137:L137, Detailed_Demanding_x_Doc_Attrib!S137, Detailed_Demanding_x_Doc_Attrib!T137)</f>
        <v>6.666666666666667</v>
      </c>
      <c r="AE89" s="195">
        <f>Detailed_Demanding_x_Doc_Attrib!BY137</f>
        <v>0</v>
      </c>
      <c r="AF89" s="195">
        <f>MAX(Detailed_Demanding_x_Doc_Attrib!BZ137, Detailed_Demanding_x_Doc_Attrib!BR137)</f>
        <v>0</v>
      </c>
      <c r="AG89" s="195">
        <f>MAX(Detailed_Demanding_x_Doc_Attrib!CA137, Detailed_Demanding_x_Doc_Attrib!BS137)</f>
        <v>0</v>
      </c>
      <c r="AH89" s="195">
        <f>MAX(Detailed_Demanding_x_Doc_Attrib!CB137,Detailed_Demanding_x_Doc_Attrib!I137, Detailed_Demanding_x_Doc_Attrib!S137, Detailed_Demanding_x_Doc_Attrib!W137)</f>
        <v>4.4444444444444446</v>
      </c>
      <c r="AI89" s="195">
        <f>MAX(Detailed_Demanding_x_Doc_Attrib!CC137)</f>
        <v>0</v>
      </c>
      <c r="AJ89" s="195">
        <f>MAX(Detailed_Demanding_x_Doc_Attrib!CD137,Detailed_Demanding_x_Doc_Attrib!S137)</f>
        <v>0</v>
      </c>
      <c r="AK89" s="195">
        <f>MAX(Detailed_Demanding_x_Doc_Attrib!CE137, Detailed_Demanding_x_Doc_Attrib!I137:Q137, Detailed_Demanding_x_Doc_Attrib!S137, Detailed_Demanding_x_Doc_Attrib!T137, Detailed_Demanding_x_Doc_Attrib!W137)</f>
        <v>5.8333333333333339</v>
      </c>
      <c r="AL89" s="195">
        <f>MAX(Detailed_Demanding_x_Doc_Attrib!CF137:CF137)</f>
        <v>0</v>
      </c>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row>
    <row r="90" spans="1:102">
      <c r="A90" s="82" t="s">
        <v>269</v>
      </c>
      <c r="B90" s="82" t="s">
        <v>567</v>
      </c>
      <c r="C90" s="82" t="s">
        <v>273</v>
      </c>
      <c r="D90" s="82" t="s">
        <v>356</v>
      </c>
      <c r="E90" s="165" t="s">
        <v>329</v>
      </c>
      <c r="F90" s="195">
        <f>MAX(Detailed_Demanding_x_Doc_Attrib!I138:L138)</f>
        <v>0</v>
      </c>
      <c r="G90" s="195">
        <f>MAX(Detailed_Demanding_x_Doc_Attrib!N138:O138)</f>
        <v>0</v>
      </c>
      <c r="H90" s="195">
        <f>Detailed_Demanding_x_Doc_Attrib!P138</f>
        <v>0</v>
      </c>
      <c r="I90" s="195">
        <f>MAX(Detailed_Demanding_x_Doc_Attrib!Q138, F90, G90, H90, K90, L90, M90, P90)</f>
        <v>0</v>
      </c>
      <c r="J90" s="195">
        <f t="shared" si="1"/>
        <v>0</v>
      </c>
      <c r="K90" s="195">
        <f>Detailed_Demanding_x_Doc_Attrib!R138</f>
        <v>0</v>
      </c>
      <c r="L90" s="195">
        <f>Detailed_Demanding_x_Doc_Attrib!S138</f>
        <v>0</v>
      </c>
      <c r="M90" s="195">
        <f>Detailed_Demanding_x_Doc_Attrib!T138</f>
        <v>0</v>
      </c>
      <c r="N90" s="195">
        <f>Detailed_Demanding_x_Doc_Attrib!U138</f>
        <v>0</v>
      </c>
      <c r="O90" s="195">
        <f>Detailed_Demanding_x_Doc_Attrib!V138</f>
        <v>0</v>
      </c>
      <c r="P90" s="195">
        <f>Detailed_Demanding_x_Doc_Attrib!W138</f>
        <v>0</v>
      </c>
      <c r="Q90" s="195">
        <f>Detailed_Demanding_x_Doc_Attrib!X138</f>
        <v>8</v>
      </c>
      <c r="R90" s="195">
        <f>MAX(Detailed_Demanding_x_Doc_Attrib!Z138:AB138,Detailed_Demanding_x_Doc_Attrib!I138:L138,M90,Q90)</f>
        <v>8</v>
      </c>
      <c r="S90" s="195">
        <f>MAX(Detailed_Demanding_x_Doc_Attrib!AC138,Detailed_Demanding_x_Doc_Attrib!I138:L138)</f>
        <v>0</v>
      </c>
      <c r="T90" s="195">
        <f>MAX(Detailed_Demanding_x_Doc_Attrib!AD138:AF138,P90,K90)</f>
        <v>0</v>
      </c>
      <c r="U90" s="195">
        <f>MAX(Detailed_Demanding_x_Doc_Attrib!AG138:AH138, Detailed_Demanding_x_Doc_Attrib!I138:L138, Detailed_Demanding_x_Doc_Attrib!R138)</f>
        <v>0</v>
      </c>
      <c r="V90" s="195">
        <f>MAX(Detailed_Demanding_x_Doc_Attrib!AJ138,Detailed_Demanding_x_Doc_Attrib!I138:L138)</f>
        <v>0</v>
      </c>
      <c r="W90" s="195">
        <f>MAX(Detailed_Demanding_x_Doc_Attrib!AM138:AW138,Detailed_Demanding_x_Doc_Attrib!I138:L138,K90)</f>
        <v>0</v>
      </c>
      <c r="X90" s="195">
        <f>MAX(Detailed_Demanding_x_Doc_Attrib!AX138,Detailed_Demanding_x_Doc_Attrib!I138:L138)</f>
        <v>0</v>
      </c>
      <c r="Y90" s="195">
        <f>MAX(Detailed_Demanding_x_Doc_Attrib!AY138,Detailed_Demanding_x_Doc_Attrib!I138:L138)</f>
        <v>0</v>
      </c>
      <c r="Z90" s="195">
        <f>MAX(Detailed_Demanding_x_Doc_Attrib!BC138:BE138,Detailed_Demanding_x_Doc_Attrib!I138:L138,Detailed_Demanding_x_Doc_Attrib!T138, Detailed_Demanding_x_Doc_Attrib!W138, Detailed_Demanding_x_Doc_Attrib!BP138)</f>
        <v>0</v>
      </c>
      <c r="AA90" s="195">
        <f>MAX(Detailed_Demanding_x_Doc_Attrib!BJ138:BQ138,Detailed_Demanding_x_Doc_Attrib!I138:L138,Detailed_Demanding_x_Doc_Attrib!BV138,Detailed_Demanding_x_Doc_Attrib!BS138:BT138)</f>
        <v>0</v>
      </c>
      <c r="AB90" s="195">
        <f>MAX(Detailed_Demanding_x_Doc_Attrib!BO138:BV138,Detailed_Demanding_x_Doc_Attrib!I138:L138, Detailed_Demanding_x_Doc_Attrib!T138, Detailed_Demanding_x_Doc_Attrib!BS138:BT138)</f>
        <v>0</v>
      </c>
      <c r="AC90" s="195">
        <f>MAX(Detailed_Demanding_x_Doc_Attrib!BF138:BI138, Detailed_Demanding_x_Doc_Attrib!BP138:BQ138, Detailed_Demanding_x_Doc_Attrib!BW138:BX138, Detailed_Demanding_x_Doc_Attrib!BV138, Detailed_Demanding_x_Doc_Attrib!BS138:BT138, Detailed_Demanding_x_Doc_Attrib!S138, Detailed_Demanding_x_Doc_Attrib!T138, Detailed_Demanding_x_Doc_Attrib!I138:L138)</f>
        <v>0.67333333333333334</v>
      </c>
      <c r="AD90" s="195">
        <f>MAX(Detailed_Demanding_x_Doc_Attrib!BF138:BX138,Detailed_Demanding_x_Doc_Attrib!I138:L138, Detailed_Demanding_x_Doc_Attrib!S138, Detailed_Demanding_x_Doc_Attrib!T138)</f>
        <v>0.67333333333333334</v>
      </c>
      <c r="AE90" s="195">
        <f>Detailed_Demanding_x_Doc_Attrib!BY138</f>
        <v>0</v>
      </c>
      <c r="AF90" s="195">
        <f>MAX(Detailed_Demanding_x_Doc_Attrib!BZ138, Detailed_Demanding_x_Doc_Attrib!BR138)</f>
        <v>0</v>
      </c>
      <c r="AG90" s="195">
        <f>MAX(Detailed_Demanding_x_Doc_Attrib!CA138, Detailed_Demanding_x_Doc_Attrib!BS138)</f>
        <v>0</v>
      </c>
      <c r="AH90" s="195">
        <f>MAX(Detailed_Demanding_x_Doc_Attrib!CB138,Detailed_Demanding_x_Doc_Attrib!I138, Detailed_Demanding_x_Doc_Attrib!S138, Detailed_Demanding_x_Doc_Attrib!W138)</f>
        <v>0</v>
      </c>
      <c r="AI90" s="195">
        <f>MAX(Detailed_Demanding_x_Doc_Attrib!CC138)</f>
        <v>0</v>
      </c>
      <c r="AJ90" s="195">
        <f>MAX(Detailed_Demanding_x_Doc_Attrib!CD138,Detailed_Demanding_x_Doc_Attrib!S138)</f>
        <v>0</v>
      </c>
      <c r="AK90" s="195">
        <f>MAX(Detailed_Demanding_x_Doc_Attrib!CE138, Detailed_Demanding_x_Doc_Attrib!I138:Q138, Detailed_Demanding_x_Doc_Attrib!S138, Detailed_Demanding_x_Doc_Attrib!T138, Detailed_Demanding_x_Doc_Attrib!W138)</f>
        <v>0</v>
      </c>
      <c r="AL90" s="195">
        <f>MAX(Detailed_Demanding_x_Doc_Attrib!CF138:CF138)</f>
        <v>0</v>
      </c>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row>
    <row r="91" spans="1:102">
      <c r="A91" s="82" t="s">
        <v>280</v>
      </c>
      <c r="B91" s="82" t="s">
        <v>565</v>
      </c>
      <c r="C91" s="82" t="s">
        <v>364</v>
      </c>
      <c r="D91" s="82" t="s">
        <v>354</v>
      </c>
      <c r="E91" s="165" t="s">
        <v>373</v>
      </c>
      <c r="F91" s="195">
        <f>MAX(Detailed_Demanding_x_Doc_Attrib!I139:L139)</f>
        <v>7.2727272727272725</v>
      </c>
      <c r="G91" s="195">
        <f>MAX(Detailed_Demanding_x_Doc_Attrib!N139:O139)</f>
        <v>8.1818181818181817</v>
      </c>
      <c r="H91" s="195">
        <f>Detailed_Demanding_x_Doc_Attrib!P139</f>
        <v>0</v>
      </c>
      <c r="I91" s="195">
        <f>MAX(Detailed_Demanding_x_Doc_Attrib!Q139, F91, G91, H91, K91, L91, M91, P91)</f>
        <v>8.1818181818181817</v>
      </c>
      <c r="J91" s="195">
        <f t="shared" si="1"/>
        <v>8.1818181818181817</v>
      </c>
      <c r="K91" s="195">
        <f>Detailed_Demanding_x_Doc_Attrib!R139</f>
        <v>0</v>
      </c>
      <c r="L91" s="195">
        <f>Detailed_Demanding_x_Doc_Attrib!S139</f>
        <v>0</v>
      </c>
      <c r="M91" s="195">
        <f>Detailed_Demanding_x_Doc_Attrib!T139</f>
        <v>0</v>
      </c>
      <c r="N91" s="195">
        <f>Detailed_Demanding_x_Doc_Attrib!U139</f>
        <v>0</v>
      </c>
      <c r="O91" s="195">
        <f>Detailed_Demanding_x_Doc_Attrib!V139</f>
        <v>0</v>
      </c>
      <c r="P91" s="195">
        <f>Detailed_Demanding_x_Doc_Attrib!W139</f>
        <v>0</v>
      </c>
      <c r="Q91" s="195">
        <f>Detailed_Demanding_x_Doc_Attrib!X139</f>
        <v>0</v>
      </c>
      <c r="R91" s="195">
        <f>MAX(Detailed_Demanding_x_Doc_Attrib!Z139:AB139,Detailed_Demanding_x_Doc_Attrib!I139:L139,M91,Q91)</f>
        <v>7.2727272727272725</v>
      </c>
      <c r="S91" s="195">
        <f>MAX(Detailed_Demanding_x_Doc_Attrib!AC139,Detailed_Demanding_x_Doc_Attrib!I139:L139)</f>
        <v>7.2727272727272725</v>
      </c>
      <c r="T91" s="195">
        <f>MAX(Detailed_Demanding_x_Doc_Attrib!AD139:AF139,P91,K91)</f>
        <v>0</v>
      </c>
      <c r="U91" s="195">
        <f>MAX(Detailed_Demanding_x_Doc_Attrib!AG139:AH139, Detailed_Demanding_x_Doc_Attrib!I139:L139, Detailed_Demanding_x_Doc_Attrib!R139)</f>
        <v>7.2727272727272725</v>
      </c>
      <c r="V91" s="195">
        <f>MAX(Detailed_Demanding_x_Doc_Attrib!AJ139,Detailed_Demanding_x_Doc_Attrib!I139:L139)</f>
        <v>7.2727272727272725</v>
      </c>
      <c r="W91" s="195">
        <f>MAX(Detailed_Demanding_x_Doc_Attrib!AM139:AW139,Detailed_Demanding_x_Doc_Attrib!I139:L139,K91)</f>
        <v>7.2727272727272725</v>
      </c>
      <c r="X91" s="195">
        <f>MAX(Detailed_Demanding_x_Doc_Attrib!AX139,Detailed_Demanding_x_Doc_Attrib!I139:L139)</f>
        <v>7.2727272727272725</v>
      </c>
      <c r="Y91" s="195">
        <f>MAX(Detailed_Demanding_x_Doc_Attrib!AY139,Detailed_Demanding_x_Doc_Attrib!I139:L139)</f>
        <v>7.2727272727272725</v>
      </c>
      <c r="Z91" s="195">
        <f>MAX(Detailed_Demanding_x_Doc_Attrib!BC139:BE139,Detailed_Demanding_x_Doc_Attrib!I139:L139,Detailed_Demanding_x_Doc_Attrib!T139, Detailed_Demanding_x_Doc_Attrib!W139, Detailed_Demanding_x_Doc_Attrib!BP139)</f>
        <v>7.2727272727272725</v>
      </c>
      <c r="AA91" s="195">
        <f>MAX(Detailed_Demanding_x_Doc_Attrib!BJ139:BQ139,Detailed_Demanding_x_Doc_Attrib!I139:L139,Detailed_Demanding_x_Doc_Attrib!BV139,Detailed_Demanding_x_Doc_Attrib!BS139:BT139)</f>
        <v>7.2727272727272725</v>
      </c>
      <c r="AB91" s="195">
        <f>MAX(Detailed_Demanding_x_Doc_Attrib!BO139:BV139,Detailed_Demanding_x_Doc_Attrib!I139:L139, Detailed_Demanding_x_Doc_Attrib!T139, Detailed_Demanding_x_Doc_Attrib!BS139:BT139)</f>
        <v>7.2727272727272725</v>
      </c>
      <c r="AC91" s="195">
        <f>MAX(Detailed_Demanding_x_Doc_Attrib!BF139:BI139, Detailed_Demanding_x_Doc_Attrib!BP139:BQ139, Detailed_Demanding_x_Doc_Attrib!BW139:BX139, Detailed_Demanding_x_Doc_Attrib!BV139, Detailed_Demanding_x_Doc_Attrib!BS139:BT139, Detailed_Demanding_x_Doc_Attrib!S139, Detailed_Demanding_x_Doc_Attrib!T139, Detailed_Demanding_x_Doc_Attrib!I139:L139)</f>
        <v>7.2727272727272725</v>
      </c>
      <c r="AD91" s="195">
        <f>MAX(Detailed_Demanding_x_Doc_Attrib!BF139:BX139,Detailed_Demanding_x_Doc_Attrib!I139:L139, Detailed_Demanding_x_Doc_Attrib!S139, Detailed_Demanding_x_Doc_Attrib!T139)</f>
        <v>7.2727272727272725</v>
      </c>
      <c r="AE91" s="195">
        <f>Detailed_Demanding_x_Doc_Attrib!BY139</f>
        <v>0</v>
      </c>
      <c r="AF91" s="195">
        <f>MAX(Detailed_Demanding_x_Doc_Attrib!BZ139, Detailed_Demanding_x_Doc_Attrib!BR139)</f>
        <v>18.18181818181818</v>
      </c>
      <c r="AG91" s="195">
        <f>MAX(Detailed_Demanding_x_Doc_Attrib!CA139, Detailed_Demanding_x_Doc_Attrib!BS139)</f>
        <v>0</v>
      </c>
      <c r="AH91" s="195">
        <f>MAX(Detailed_Demanding_x_Doc_Attrib!CB139,Detailed_Demanding_x_Doc_Attrib!I139, Detailed_Demanding_x_Doc_Attrib!S139, Detailed_Demanding_x_Doc_Attrib!W139)</f>
        <v>7.2727272727272725</v>
      </c>
      <c r="AI91" s="195">
        <f>MAX(Detailed_Demanding_x_Doc_Attrib!CC139)</f>
        <v>0</v>
      </c>
      <c r="AJ91" s="195">
        <f>MAX(Detailed_Demanding_x_Doc_Attrib!CD139,Detailed_Demanding_x_Doc_Attrib!S139)</f>
        <v>0</v>
      </c>
      <c r="AK91" s="195">
        <f>MAX(Detailed_Demanding_x_Doc_Attrib!CE139, Detailed_Demanding_x_Doc_Attrib!I139:Q139, Detailed_Demanding_x_Doc_Attrib!S139, Detailed_Demanding_x_Doc_Attrib!T139, Detailed_Demanding_x_Doc_Attrib!W139)</f>
        <v>8.1818181818181817</v>
      </c>
      <c r="AL91" s="195">
        <f>MAX(Detailed_Demanding_x_Doc_Attrib!CF139:CF139)</f>
        <v>0</v>
      </c>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row>
    <row r="92" spans="1:102">
      <c r="A92" s="82" t="s">
        <v>280</v>
      </c>
      <c r="B92" s="82" t="s">
        <v>565</v>
      </c>
      <c r="C92" s="82" t="s">
        <v>364</v>
      </c>
      <c r="D92" s="82" t="s">
        <v>618</v>
      </c>
      <c r="E92" s="165" t="s">
        <v>330</v>
      </c>
      <c r="F92" s="195">
        <f>MAX(Detailed_Demanding_x_Doc_Attrib!I140:L140)</f>
        <v>0.74189090909090916</v>
      </c>
      <c r="G92" s="195">
        <f>MAX(Detailed_Demanding_x_Doc_Attrib!N140:O140)</f>
        <v>0.74189090909090916</v>
      </c>
      <c r="H92" s="195">
        <f>Detailed_Demanding_x_Doc_Attrib!P140</f>
        <v>0</v>
      </c>
      <c r="I92" s="195">
        <f>MAX(Detailed_Demanding_x_Doc_Attrib!Q140, F92, G92, H92, K92, L92, M92, P92)</f>
        <v>0.74189090909090916</v>
      </c>
      <c r="J92" s="195">
        <f t="shared" si="1"/>
        <v>0.74189090909090916</v>
      </c>
      <c r="K92" s="195">
        <f>Detailed_Demanding_x_Doc_Attrib!R140</f>
        <v>0</v>
      </c>
      <c r="L92" s="195">
        <f>Detailed_Demanding_x_Doc_Attrib!S140</f>
        <v>0</v>
      </c>
      <c r="M92" s="195">
        <f>Detailed_Demanding_x_Doc_Attrib!T140</f>
        <v>0</v>
      </c>
      <c r="N92" s="195">
        <f>Detailed_Demanding_x_Doc_Attrib!U140</f>
        <v>0</v>
      </c>
      <c r="O92" s="195">
        <f>Detailed_Demanding_x_Doc_Attrib!V140</f>
        <v>0</v>
      </c>
      <c r="P92" s="195">
        <f>Detailed_Demanding_x_Doc_Attrib!W140</f>
        <v>0</v>
      </c>
      <c r="Q92" s="195">
        <f>Detailed_Demanding_x_Doc_Attrib!X140</f>
        <v>0</v>
      </c>
      <c r="R92" s="195">
        <f>MAX(Detailed_Demanding_x_Doc_Attrib!Z140:AB140,Detailed_Demanding_x_Doc_Attrib!I140:L140,M92,Q92)</f>
        <v>0.74189090909090916</v>
      </c>
      <c r="S92" s="195">
        <f>MAX(Detailed_Demanding_x_Doc_Attrib!AC140,Detailed_Demanding_x_Doc_Attrib!I140:L140)</f>
        <v>0.74189090909090916</v>
      </c>
      <c r="T92" s="195">
        <f>MAX(Detailed_Demanding_x_Doc_Attrib!AD140:AF140,P92,K92)</f>
        <v>0</v>
      </c>
      <c r="U92" s="195">
        <f>MAX(Detailed_Demanding_x_Doc_Attrib!AG140:AH140, Detailed_Demanding_x_Doc_Attrib!I140:L140, Detailed_Demanding_x_Doc_Attrib!R140)</f>
        <v>0.74189090909090916</v>
      </c>
      <c r="V92" s="195">
        <f>MAX(Detailed_Demanding_x_Doc_Attrib!AJ140,Detailed_Demanding_x_Doc_Attrib!I140:L140)</f>
        <v>0.74189090909090916</v>
      </c>
      <c r="W92" s="195">
        <f>MAX(Detailed_Demanding_x_Doc_Attrib!AM140:AW140,Detailed_Demanding_x_Doc_Attrib!I140:L140,K92)</f>
        <v>0.74189090909090916</v>
      </c>
      <c r="X92" s="195">
        <f>MAX(Detailed_Demanding_x_Doc_Attrib!AX140,Detailed_Demanding_x_Doc_Attrib!I140:L140)</f>
        <v>0.74189090909090916</v>
      </c>
      <c r="Y92" s="195">
        <f>MAX(Detailed_Demanding_x_Doc_Attrib!AY140,Detailed_Demanding_x_Doc_Attrib!I140:L140)</f>
        <v>0.74189090909090916</v>
      </c>
      <c r="Z92" s="195">
        <f>MAX(Detailed_Demanding_x_Doc_Attrib!BC140:BE140,Detailed_Demanding_x_Doc_Attrib!I140:L140,Detailed_Demanding_x_Doc_Attrib!T140, Detailed_Demanding_x_Doc_Attrib!W140, Detailed_Demanding_x_Doc_Attrib!BP140)</f>
        <v>0.74189090909090916</v>
      </c>
      <c r="AA92" s="195">
        <f>MAX(Detailed_Demanding_x_Doc_Attrib!BJ140:BQ140,Detailed_Demanding_x_Doc_Attrib!I140:L140,Detailed_Demanding_x_Doc_Attrib!BV140,Detailed_Demanding_x_Doc_Attrib!BS140:BT140)</f>
        <v>6.545454545454545</v>
      </c>
      <c r="AB92" s="195">
        <f>MAX(Detailed_Demanding_x_Doc_Attrib!BO140:BV140,Detailed_Demanding_x_Doc_Attrib!I140:L140, Detailed_Demanding_x_Doc_Attrib!T140, Detailed_Demanding_x_Doc_Attrib!BS140:BT140)</f>
        <v>6.545454545454545</v>
      </c>
      <c r="AC92" s="195">
        <f>MAX(Detailed_Demanding_x_Doc_Attrib!BF140:BI140, Detailed_Demanding_x_Doc_Attrib!BP140:BQ140, Detailed_Demanding_x_Doc_Attrib!BW140:BX140, Detailed_Demanding_x_Doc_Attrib!BV140, Detailed_Demanding_x_Doc_Attrib!BS140:BT140, Detailed_Demanding_x_Doc_Attrib!S140, Detailed_Demanding_x_Doc_Attrib!T140, Detailed_Demanding_x_Doc_Attrib!I140:L140)</f>
        <v>6.545454545454545</v>
      </c>
      <c r="AD92" s="195">
        <f>MAX(Detailed_Demanding_x_Doc_Attrib!BF140:BX140,Detailed_Demanding_x_Doc_Attrib!I140:L140, Detailed_Demanding_x_Doc_Attrib!S140, Detailed_Demanding_x_Doc_Attrib!T140)</f>
        <v>6.545454545454545</v>
      </c>
      <c r="AE92" s="195">
        <f>Detailed_Demanding_x_Doc_Attrib!BY140</f>
        <v>0</v>
      </c>
      <c r="AF92" s="195">
        <f>MAX(Detailed_Demanding_x_Doc_Attrib!BZ140, Detailed_Demanding_x_Doc_Attrib!BR140)</f>
        <v>0</v>
      </c>
      <c r="AG92" s="195">
        <f>MAX(Detailed_Demanding_x_Doc_Attrib!CA140, Detailed_Demanding_x_Doc_Attrib!BS140)</f>
        <v>0</v>
      </c>
      <c r="AH92" s="195">
        <f>MAX(Detailed_Demanding_x_Doc_Attrib!CB140,Detailed_Demanding_x_Doc_Attrib!I140, Detailed_Demanding_x_Doc_Attrib!S140, Detailed_Demanding_x_Doc_Attrib!W140)</f>
        <v>0.74189090909090916</v>
      </c>
      <c r="AI92" s="195">
        <f>MAX(Detailed_Demanding_x_Doc_Attrib!CC140)</f>
        <v>0</v>
      </c>
      <c r="AJ92" s="195">
        <f>MAX(Detailed_Demanding_x_Doc_Attrib!CD140,Detailed_Demanding_x_Doc_Attrib!S140)</f>
        <v>0</v>
      </c>
      <c r="AK92" s="195">
        <f>MAX(Detailed_Demanding_x_Doc_Attrib!CE140, Detailed_Demanding_x_Doc_Attrib!I140:Q140, Detailed_Demanding_x_Doc_Attrib!S140, Detailed_Demanding_x_Doc_Attrib!T140, Detailed_Demanding_x_Doc_Attrib!W140)</f>
        <v>0.74189090909090916</v>
      </c>
      <c r="AL92" s="195">
        <f>MAX(Detailed_Demanding_x_Doc_Attrib!CF140:CF140)</f>
        <v>0</v>
      </c>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row>
    <row r="93" spans="1:102">
      <c r="A93" s="82" t="s">
        <v>280</v>
      </c>
      <c r="B93" s="82" t="s">
        <v>565</v>
      </c>
      <c r="C93" s="82" t="s">
        <v>364</v>
      </c>
      <c r="D93" s="82" t="s">
        <v>353</v>
      </c>
      <c r="E93" s="165" t="s">
        <v>17</v>
      </c>
      <c r="F93" s="195">
        <f>MAX(Detailed_Demanding_x_Doc_Attrib!I141:L141)</f>
        <v>0.37094545454545458</v>
      </c>
      <c r="G93" s="195">
        <f>MAX(Detailed_Demanding_x_Doc_Attrib!N141:O141)</f>
        <v>0.37094545454545458</v>
      </c>
      <c r="H93" s="195">
        <f>Detailed_Demanding_x_Doc_Attrib!P141</f>
        <v>0</v>
      </c>
      <c r="I93" s="195">
        <f>MAX(Detailed_Demanding_x_Doc_Attrib!Q141, F93, G93, H93, K93, L93, M93, P93)</f>
        <v>0.37094545454545458</v>
      </c>
      <c r="J93" s="195">
        <f t="shared" si="1"/>
        <v>0.37094545454545458</v>
      </c>
      <c r="K93" s="195">
        <f>Detailed_Demanding_x_Doc_Attrib!R141</f>
        <v>0</v>
      </c>
      <c r="L93" s="195">
        <f>Detailed_Demanding_x_Doc_Attrib!S141</f>
        <v>0</v>
      </c>
      <c r="M93" s="195">
        <f>Detailed_Demanding_x_Doc_Attrib!T141</f>
        <v>0</v>
      </c>
      <c r="N93" s="195">
        <f>Detailed_Demanding_x_Doc_Attrib!U141</f>
        <v>0</v>
      </c>
      <c r="O93" s="195">
        <f>Detailed_Demanding_x_Doc_Attrib!V141</f>
        <v>0</v>
      </c>
      <c r="P93" s="195">
        <f>Detailed_Demanding_x_Doc_Attrib!W141</f>
        <v>0</v>
      </c>
      <c r="Q93" s="195">
        <f>Detailed_Demanding_x_Doc_Attrib!X141</f>
        <v>0</v>
      </c>
      <c r="R93" s="195">
        <f>MAX(Detailed_Demanding_x_Doc_Attrib!Z141:AB141,Detailed_Demanding_x_Doc_Attrib!I141:L141,M93,Q93)</f>
        <v>0.37094545454545458</v>
      </c>
      <c r="S93" s="195">
        <f>MAX(Detailed_Demanding_x_Doc_Attrib!AC141,Detailed_Demanding_x_Doc_Attrib!I141:L141)</f>
        <v>0.37094545454545458</v>
      </c>
      <c r="T93" s="195">
        <f>MAX(Detailed_Demanding_x_Doc_Attrib!AD141:AF141,P93,K93)</f>
        <v>0</v>
      </c>
      <c r="U93" s="195">
        <f>MAX(Detailed_Demanding_x_Doc_Attrib!AG141:AH141, Detailed_Demanding_x_Doc_Attrib!I141:L141, Detailed_Demanding_x_Doc_Attrib!R141)</f>
        <v>0.37094545454545458</v>
      </c>
      <c r="V93" s="195">
        <f>MAX(Detailed_Demanding_x_Doc_Attrib!AJ141,Detailed_Demanding_x_Doc_Attrib!I141:L141)</f>
        <v>0.37094545454545458</v>
      </c>
      <c r="W93" s="195">
        <f>MAX(Detailed_Demanding_x_Doc_Attrib!AM141:AW141,Detailed_Demanding_x_Doc_Attrib!I141:L141,K93)</f>
        <v>0.37094545454545458</v>
      </c>
      <c r="X93" s="195">
        <f>MAX(Detailed_Demanding_x_Doc_Attrib!AX141,Detailed_Demanding_x_Doc_Attrib!I141:L141)</f>
        <v>0.37094545454545458</v>
      </c>
      <c r="Y93" s="195">
        <f>MAX(Detailed_Demanding_x_Doc_Attrib!AY141,Detailed_Demanding_x_Doc_Attrib!I141:L141)</f>
        <v>0.37094545454545458</v>
      </c>
      <c r="Z93" s="195">
        <f>MAX(Detailed_Demanding_x_Doc_Attrib!BC141:BE141,Detailed_Demanding_x_Doc_Attrib!I141:L141,Detailed_Demanding_x_Doc_Attrib!T141, Detailed_Demanding_x_Doc_Attrib!W141, Detailed_Demanding_x_Doc_Attrib!BP141)</f>
        <v>0.37094545454545458</v>
      </c>
      <c r="AA93" s="195">
        <f>MAX(Detailed_Demanding_x_Doc_Attrib!BJ141:BQ141,Detailed_Demanding_x_Doc_Attrib!I141:L141,Detailed_Demanding_x_Doc_Attrib!BV141,Detailed_Demanding_x_Doc_Attrib!BS141:BT141)</f>
        <v>0.37094545454545458</v>
      </c>
      <c r="AB93" s="195">
        <f>MAX(Detailed_Demanding_x_Doc_Attrib!BO141:BV141,Detailed_Demanding_x_Doc_Attrib!I141:L141, Detailed_Demanding_x_Doc_Attrib!T141, Detailed_Demanding_x_Doc_Attrib!BS141:BT141)</f>
        <v>0.37094545454545458</v>
      </c>
      <c r="AC93" s="195">
        <f>MAX(Detailed_Demanding_x_Doc_Attrib!BF141:BI141, Detailed_Demanding_x_Doc_Attrib!BP141:BQ141, Detailed_Demanding_x_Doc_Attrib!BW141:BX141, Detailed_Demanding_x_Doc_Attrib!BV141, Detailed_Demanding_x_Doc_Attrib!BS141:BT141, Detailed_Demanding_x_Doc_Attrib!S141, Detailed_Demanding_x_Doc_Attrib!T141, Detailed_Demanding_x_Doc_Attrib!I141:L141)</f>
        <v>0.37094545454545458</v>
      </c>
      <c r="AD93" s="195">
        <f>MAX(Detailed_Demanding_x_Doc_Attrib!BF141:BX141,Detailed_Demanding_x_Doc_Attrib!I141:L141, Detailed_Demanding_x_Doc_Attrib!S141, Detailed_Demanding_x_Doc_Attrib!T141)</f>
        <v>0.37094545454545458</v>
      </c>
      <c r="AE93" s="195">
        <f>Detailed_Demanding_x_Doc_Attrib!BY141</f>
        <v>0</v>
      </c>
      <c r="AF93" s="195">
        <f>MAX(Detailed_Demanding_x_Doc_Attrib!BZ141, Detailed_Demanding_x_Doc_Attrib!BR141)</f>
        <v>0</v>
      </c>
      <c r="AG93" s="195">
        <f>MAX(Detailed_Demanding_x_Doc_Attrib!CA141, Detailed_Demanding_x_Doc_Attrib!BS141)</f>
        <v>0</v>
      </c>
      <c r="AH93" s="195">
        <f>MAX(Detailed_Demanding_x_Doc_Attrib!CB141,Detailed_Demanding_x_Doc_Attrib!I141, Detailed_Demanding_x_Doc_Attrib!S141, Detailed_Demanding_x_Doc_Attrib!W141)</f>
        <v>0.37094545454545458</v>
      </c>
      <c r="AI93" s="195">
        <f>MAX(Detailed_Demanding_x_Doc_Attrib!CC141)</f>
        <v>0</v>
      </c>
      <c r="AJ93" s="195">
        <f>MAX(Detailed_Demanding_x_Doc_Attrib!CD141,Detailed_Demanding_x_Doc_Attrib!S141)</f>
        <v>0</v>
      </c>
      <c r="AK93" s="195">
        <f>MAX(Detailed_Demanding_x_Doc_Attrib!CE141, Detailed_Demanding_x_Doc_Attrib!I141:Q141, Detailed_Demanding_x_Doc_Attrib!S141, Detailed_Demanding_x_Doc_Attrib!T141, Detailed_Demanding_x_Doc_Attrib!W141)</f>
        <v>0.37094545454545458</v>
      </c>
      <c r="AL93" s="195">
        <f>MAX(Detailed_Demanding_x_Doc_Attrib!CF141:CF141)</f>
        <v>0</v>
      </c>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row>
    <row r="94" spans="1:102">
      <c r="A94" s="82" t="s">
        <v>280</v>
      </c>
      <c r="B94" s="82" t="s">
        <v>565</v>
      </c>
      <c r="C94" s="82" t="s">
        <v>607</v>
      </c>
      <c r="D94" s="82" t="s">
        <v>618</v>
      </c>
      <c r="E94" s="165" t="s">
        <v>997</v>
      </c>
      <c r="F94" s="195">
        <f>MAX(Detailed_Demanding_x_Doc_Attrib!I142:L142)</f>
        <v>0</v>
      </c>
      <c r="G94" s="195">
        <f>MAX(Detailed_Demanding_x_Doc_Attrib!N142:O142)</f>
        <v>0</v>
      </c>
      <c r="H94" s="195">
        <f>Detailed_Demanding_x_Doc_Attrib!P142</f>
        <v>0</v>
      </c>
      <c r="I94" s="195">
        <f>MAX(Detailed_Demanding_x_Doc_Attrib!Q142, F94, G94, H94, K94, L94, M94, P94)</f>
        <v>0</v>
      </c>
      <c r="J94" s="195">
        <f t="shared" si="1"/>
        <v>0</v>
      </c>
      <c r="K94" s="195">
        <f>Detailed_Demanding_x_Doc_Attrib!R142</f>
        <v>0</v>
      </c>
      <c r="L94" s="195">
        <f>Detailed_Demanding_x_Doc_Attrib!S142</f>
        <v>0</v>
      </c>
      <c r="M94" s="195">
        <f>Detailed_Demanding_x_Doc_Attrib!T142</f>
        <v>0</v>
      </c>
      <c r="N94" s="195">
        <f>Detailed_Demanding_x_Doc_Attrib!U142</f>
        <v>0</v>
      </c>
      <c r="O94" s="195">
        <f>Detailed_Demanding_x_Doc_Attrib!V142</f>
        <v>0</v>
      </c>
      <c r="P94" s="195">
        <f>Detailed_Demanding_x_Doc_Attrib!W142</f>
        <v>0</v>
      </c>
      <c r="Q94" s="195">
        <f>Detailed_Demanding_x_Doc_Attrib!X142</f>
        <v>0</v>
      </c>
      <c r="R94" s="195">
        <f>MAX(Detailed_Demanding_x_Doc_Attrib!Z142:AB142,Detailed_Demanding_x_Doc_Attrib!I142:L142,M94,Q94)</f>
        <v>0</v>
      </c>
      <c r="S94" s="195">
        <f>MAX(Detailed_Demanding_x_Doc_Attrib!AC142,Detailed_Demanding_x_Doc_Attrib!I142:L142)</f>
        <v>0</v>
      </c>
      <c r="T94" s="195">
        <f>MAX(Detailed_Demanding_x_Doc_Attrib!AD142:AF142,P94,K94)</f>
        <v>0</v>
      </c>
      <c r="U94" s="195">
        <f>MAX(Detailed_Demanding_x_Doc_Attrib!AG142:AH142, Detailed_Demanding_x_Doc_Attrib!I142:L142, Detailed_Demanding_x_Doc_Attrib!R142)</f>
        <v>0</v>
      </c>
      <c r="V94" s="195">
        <f>MAX(Detailed_Demanding_x_Doc_Attrib!AJ142,Detailed_Demanding_x_Doc_Attrib!I142:L142)</f>
        <v>0</v>
      </c>
      <c r="W94" s="195">
        <f>MAX(Detailed_Demanding_x_Doc_Attrib!AM142:AW142,Detailed_Demanding_x_Doc_Attrib!I142:L142,K94)</f>
        <v>0</v>
      </c>
      <c r="X94" s="195">
        <f>MAX(Detailed_Demanding_x_Doc_Attrib!AX142,Detailed_Demanding_x_Doc_Attrib!I142:L142)</f>
        <v>0</v>
      </c>
      <c r="Y94" s="195">
        <f>MAX(Detailed_Demanding_x_Doc_Attrib!AY142,Detailed_Demanding_x_Doc_Attrib!I142:L142)</f>
        <v>0</v>
      </c>
      <c r="Z94" s="195">
        <f>MAX(Detailed_Demanding_x_Doc_Attrib!BC142:BE142,Detailed_Demanding_x_Doc_Attrib!I142:L142,Detailed_Demanding_x_Doc_Attrib!T142, Detailed_Demanding_x_Doc_Attrib!W142, Detailed_Demanding_x_Doc_Attrib!BP142)</f>
        <v>10.909090909090908</v>
      </c>
      <c r="AA94" s="195">
        <f>MAX(Detailed_Demanding_x_Doc_Attrib!BJ142:BQ142,Detailed_Demanding_x_Doc_Attrib!I142:L142,Detailed_Demanding_x_Doc_Attrib!BV142,Detailed_Demanding_x_Doc_Attrib!BS142:BT142)</f>
        <v>10.909090909090908</v>
      </c>
      <c r="AB94" s="195">
        <f>MAX(Detailed_Demanding_x_Doc_Attrib!BO142:BV142,Detailed_Demanding_x_Doc_Attrib!I142:L142, Detailed_Demanding_x_Doc_Attrib!T142, Detailed_Demanding_x_Doc_Attrib!BS142:BT142)</f>
        <v>10.909090909090908</v>
      </c>
      <c r="AC94" s="195">
        <f>MAX(Detailed_Demanding_x_Doc_Attrib!BF142:BI142, Detailed_Demanding_x_Doc_Attrib!BP142:BQ142, Detailed_Demanding_x_Doc_Attrib!BW142:BX142, Detailed_Demanding_x_Doc_Attrib!BV142, Detailed_Demanding_x_Doc_Attrib!BS142:BT142, Detailed_Demanding_x_Doc_Attrib!S142, Detailed_Demanding_x_Doc_Attrib!T142, Detailed_Demanding_x_Doc_Attrib!I142:L142)</f>
        <v>10.909090909090908</v>
      </c>
      <c r="AD94" s="195">
        <f>MAX(Detailed_Demanding_x_Doc_Attrib!BF142:BX142,Detailed_Demanding_x_Doc_Attrib!I142:L142, Detailed_Demanding_x_Doc_Attrib!S142, Detailed_Demanding_x_Doc_Attrib!T142)</f>
        <v>10.909090909090908</v>
      </c>
      <c r="AE94" s="195">
        <f>Detailed_Demanding_x_Doc_Attrib!BY142</f>
        <v>0</v>
      </c>
      <c r="AF94" s="195">
        <f>MAX(Detailed_Demanding_x_Doc_Attrib!BZ142, Detailed_Demanding_x_Doc_Attrib!BR142)</f>
        <v>0</v>
      </c>
      <c r="AG94" s="195">
        <f>MAX(Detailed_Demanding_x_Doc_Attrib!CA142, Detailed_Demanding_x_Doc_Attrib!BS142)</f>
        <v>0</v>
      </c>
      <c r="AH94" s="195">
        <f>MAX(Detailed_Demanding_x_Doc_Attrib!CB142,Detailed_Demanding_x_Doc_Attrib!I142, Detailed_Demanding_x_Doc_Attrib!S142, Detailed_Demanding_x_Doc_Attrib!W142)</f>
        <v>0</v>
      </c>
      <c r="AI94" s="195">
        <f>MAX(Detailed_Demanding_x_Doc_Attrib!CC142)</f>
        <v>0</v>
      </c>
      <c r="AJ94" s="195">
        <f>MAX(Detailed_Demanding_x_Doc_Attrib!CD142,Detailed_Demanding_x_Doc_Attrib!S142)</f>
        <v>0</v>
      </c>
      <c r="AK94" s="195">
        <f>MAX(Detailed_Demanding_x_Doc_Attrib!CE142, Detailed_Demanding_x_Doc_Attrib!I142:Q142, Detailed_Demanding_x_Doc_Attrib!S142, Detailed_Demanding_x_Doc_Attrib!T142, Detailed_Demanding_x_Doc_Attrib!W142)</f>
        <v>0</v>
      </c>
      <c r="AL94" s="195">
        <f>MAX(Detailed_Demanding_x_Doc_Attrib!CF142:CF142)</f>
        <v>0</v>
      </c>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row>
    <row r="95" spans="1:102">
      <c r="A95" s="82" t="s">
        <v>280</v>
      </c>
      <c r="B95" s="82" t="s">
        <v>565</v>
      </c>
      <c r="C95" s="82" t="s">
        <v>353</v>
      </c>
      <c r="D95" s="82" t="s">
        <v>618</v>
      </c>
      <c r="E95" s="165" t="s">
        <v>603</v>
      </c>
      <c r="F95" s="195">
        <f>MAX(Detailed_Demanding_x_Doc_Attrib!I143:L143)</f>
        <v>1.8181818181818181</v>
      </c>
      <c r="G95" s="195">
        <f>MAX(Detailed_Demanding_x_Doc_Attrib!N143:O143)</f>
        <v>0</v>
      </c>
      <c r="H95" s="195">
        <f>Detailed_Demanding_x_Doc_Attrib!P143</f>
        <v>0</v>
      </c>
      <c r="I95" s="195">
        <f>MAX(Detailed_Demanding_x_Doc_Attrib!Q143, F95, G95, H95, K95, L95, M95, P95)</f>
        <v>1.8181818181818181</v>
      </c>
      <c r="J95" s="195">
        <f t="shared" si="1"/>
        <v>1.8181818181818181</v>
      </c>
      <c r="K95" s="195">
        <f>Detailed_Demanding_x_Doc_Attrib!R143</f>
        <v>0</v>
      </c>
      <c r="L95" s="195">
        <f>Detailed_Demanding_x_Doc_Attrib!S143</f>
        <v>0</v>
      </c>
      <c r="M95" s="195">
        <f>Detailed_Demanding_x_Doc_Attrib!T143</f>
        <v>0</v>
      </c>
      <c r="N95" s="195">
        <f>Detailed_Demanding_x_Doc_Attrib!U143</f>
        <v>0</v>
      </c>
      <c r="O95" s="195">
        <f>Detailed_Demanding_x_Doc_Attrib!V143</f>
        <v>0</v>
      </c>
      <c r="P95" s="195">
        <f>Detailed_Demanding_x_Doc_Attrib!W143</f>
        <v>0</v>
      </c>
      <c r="Q95" s="195">
        <f>Detailed_Demanding_x_Doc_Attrib!X143</f>
        <v>0</v>
      </c>
      <c r="R95" s="195">
        <f>MAX(Detailed_Demanding_x_Doc_Attrib!Z143:AB143,Detailed_Demanding_x_Doc_Attrib!I143:L143,M95,Q95)</f>
        <v>1.8181818181818181</v>
      </c>
      <c r="S95" s="195">
        <f>MAX(Detailed_Demanding_x_Doc_Attrib!AC143,Detailed_Demanding_x_Doc_Attrib!I143:L143)</f>
        <v>1.8181818181818181</v>
      </c>
      <c r="T95" s="195">
        <f>MAX(Detailed_Demanding_x_Doc_Attrib!AD143:AF143,P95,K95)</f>
        <v>0</v>
      </c>
      <c r="U95" s="195">
        <f>MAX(Detailed_Demanding_x_Doc_Attrib!AG143:AH143, Detailed_Demanding_x_Doc_Attrib!I143:L143, Detailed_Demanding_x_Doc_Attrib!R143)</f>
        <v>1.8181818181818181</v>
      </c>
      <c r="V95" s="195">
        <f>MAX(Detailed_Demanding_x_Doc_Attrib!AJ143,Detailed_Demanding_x_Doc_Attrib!I143:L143)</f>
        <v>1.8181818181818181</v>
      </c>
      <c r="W95" s="195">
        <f>MAX(Detailed_Demanding_x_Doc_Attrib!AM143:AW143,Detailed_Demanding_x_Doc_Attrib!I143:L143,K95)</f>
        <v>1.8181818181818181</v>
      </c>
      <c r="X95" s="195">
        <f>MAX(Detailed_Demanding_x_Doc_Attrib!AX143,Detailed_Demanding_x_Doc_Attrib!I143:L143)</f>
        <v>1.8181818181818181</v>
      </c>
      <c r="Y95" s="195">
        <f>MAX(Detailed_Demanding_x_Doc_Attrib!AY143,Detailed_Demanding_x_Doc_Attrib!I143:L143)</f>
        <v>1.8181818181818181</v>
      </c>
      <c r="Z95" s="195">
        <f>MAX(Detailed_Demanding_x_Doc_Attrib!BC143:BE143,Detailed_Demanding_x_Doc_Attrib!I143:L143,Detailed_Demanding_x_Doc_Attrib!T143, Detailed_Demanding_x_Doc_Attrib!W143, Detailed_Demanding_x_Doc_Attrib!BP143)</f>
        <v>1.8181818181818181</v>
      </c>
      <c r="AA95" s="195">
        <f>MAX(Detailed_Demanding_x_Doc_Attrib!BJ143:BQ143,Detailed_Demanding_x_Doc_Attrib!I143:L143,Detailed_Demanding_x_Doc_Attrib!BV143,Detailed_Demanding_x_Doc_Attrib!BS143:BT143)</f>
        <v>1.8181818181818181</v>
      </c>
      <c r="AB95" s="195">
        <f>MAX(Detailed_Demanding_x_Doc_Attrib!BO143:BV143,Detailed_Demanding_x_Doc_Attrib!I143:L143, Detailed_Demanding_x_Doc_Attrib!T143, Detailed_Demanding_x_Doc_Attrib!BS143:BT143)</f>
        <v>1.8181818181818181</v>
      </c>
      <c r="AC95" s="195">
        <f>MAX(Detailed_Demanding_x_Doc_Attrib!BF143:BI143, Detailed_Demanding_x_Doc_Attrib!BP143:BQ143, Detailed_Demanding_x_Doc_Attrib!BW143:BX143, Detailed_Demanding_x_Doc_Attrib!BV143, Detailed_Demanding_x_Doc_Attrib!BS143:BT143, Detailed_Demanding_x_Doc_Attrib!S143, Detailed_Demanding_x_Doc_Attrib!T143, Detailed_Demanding_x_Doc_Attrib!I143:L143)</f>
        <v>1.8181818181818181</v>
      </c>
      <c r="AD95" s="195">
        <f>MAX(Detailed_Demanding_x_Doc_Attrib!BF143:BX143,Detailed_Demanding_x_Doc_Attrib!I143:L143, Detailed_Demanding_x_Doc_Attrib!S143, Detailed_Demanding_x_Doc_Attrib!T143)</f>
        <v>1.8181818181818181</v>
      </c>
      <c r="AE95" s="195">
        <f>Detailed_Demanding_x_Doc_Attrib!BY143</f>
        <v>0</v>
      </c>
      <c r="AF95" s="195">
        <f>MAX(Detailed_Demanding_x_Doc_Attrib!BZ143, Detailed_Demanding_x_Doc_Attrib!BR143)</f>
        <v>0</v>
      </c>
      <c r="AG95" s="195">
        <f>MAX(Detailed_Demanding_x_Doc_Attrib!CA143, Detailed_Demanding_x_Doc_Attrib!BS143)</f>
        <v>0</v>
      </c>
      <c r="AH95" s="195">
        <f>MAX(Detailed_Demanding_x_Doc_Attrib!CB143,Detailed_Demanding_x_Doc_Attrib!I143, Detailed_Demanding_x_Doc_Attrib!S143, Detailed_Demanding_x_Doc_Attrib!W143)</f>
        <v>3.6363636363636362</v>
      </c>
      <c r="AI95" s="195">
        <f>MAX(Detailed_Demanding_x_Doc_Attrib!CC143)</f>
        <v>0</v>
      </c>
      <c r="AJ95" s="195">
        <f>MAX(Detailed_Demanding_x_Doc_Attrib!CD143,Detailed_Demanding_x_Doc_Attrib!S143)</f>
        <v>0</v>
      </c>
      <c r="AK95" s="195">
        <f>MAX(Detailed_Demanding_x_Doc_Attrib!CE143, Detailed_Demanding_x_Doc_Attrib!I143:Q143, Detailed_Demanding_x_Doc_Attrib!S143, Detailed_Demanding_x_Doc_Attrib!T143, Detailed_Demanding_x_Doc_Attrib!W143)</f>
        <v>1.8181818181818181</v>
      </c>
      <c r="AL95" s="195">
        <f>MAX(Detailed_Demanding_x_Doc_Attrib!CF143:CF143)</f>
        <v>0</v>
      </c>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row>
    <row r="96" spans="1:102">
      <c r="A96" s="82" t="s">
        <v>280</v>
      </c>
      <c r="B96" s="82" t="s">
        <v>565</v>
      </c>
      <c r="C96" s="82" t="s">
        <v>368</v>
      </c>
      <c r="D96" s="82" t="s">
        <v>360</v>
      </c>
      <c r="E96" s="165" t="s">
        <v>12</v>
      </c>
      <c r="F96" s="195">
        <f>MAX(Detailed_Demanding_x_Doc_Attrib!I144:L144)</f>
        <v>0.72727272727272729</v>
      </c>
      <c r="G96" s="195">
        <f>MAX(Detailed_Demanding_x_Doc_Attrib!N144:O144)</f>
        <v>0</v>
      </c>
      <c r="H96" s="195">
        <f>Detailed_Demanding_x_Doc_Attrib!P144</f>
        <v>0</v>
      </c>
      <c r="I96" s="195">
        <f>MAX(Detailed_Demanding_x_Doc_Attrib!Q144, F96, G96, H96, K96, L96, M96, P96)</f>
        <v>0.72727272727272729</v>
      </c>
      <c r="J96" s="195">
        <f t="shared" si="1"/>
        <v>0.72727272727272729</v>
      </c>
      <c r="K96" s="195">
        <f>Detailed_Demanding_x_Doc_Attrib!R144</f>
        <v>0</v>
      </c>
      <c r="L96" s="195">
        <f>Detailed_Demanding_x_Doc_Attrib!S144</f>
        <v>0</v>
      </c>
      <c r="M96" s="195">
        <f>Detailed_Demanding_x_Doc_Attrib!T144</f>
        <v>0</v>
      </c>
      <c r="N96" s="195">
        <f>Detailed_Demanding_x_Doc_Attrib!U144</f>
        <v>0</v>
      </c>
      <c r="O96" s="195">
        <f>Detailed_Demanding_x_Doc_Attrib!V144</f>
        <v>0</v>
      </c>
      <c r="P96" s="195">
        <f>Detailed_Demanding_x_Doc_Attrib!W144</f>
        <v>0</v>
      </c>
      <c r="Q96" s="195">
        <f>Detailed_Demanding_x_Doc_Attrib!X144</f>
        <v>0</v>
      </c>
      <c r="R96" s="195">
        <f>MAX(Detailed_Demanding_x_Doc_Attrib!Z144:AB144,Detailed_Demanding_x_Doc_Attrib!I144:L144,M96,Q96)</f>
        <v>0.72727272727272729</v>
      </c>
      <c r="S96" s="195">
        <f>MAX(Detailed_Demanding_x_Doc_Attrib!AC144,Detailed_Demanding_x_Doc_Attrib!I144:L144)</f>
        <v>0.72727272727272729</v>
      </c>
      <c r="T96" s="195">
        <f>MAX(Detailed_Demanding_x_Doc_Attrib!AD144:AF144,P96,K96)</f>
        <v>0</v>
      </c>
      <c r="U96" s="195">
        <f>MAX(Detailed_Demanding_x_Doc_Attrib!AG144:AH144, Detailed_Demanding_x_Doc_Attrib!I144:L144, Detailed_Demanding_x_Doc_Attrib!R144)</f>
        <v>0.72727272727272729</v>
      </c>
      <c r="V96" s="195">
        <f>MAX(Detailed_Demanding_x_Doc_Attrib!AJ144,Detailed_Demanding_x_Doc_Attrib!I144:L144)</f>
        <v>0.72727272727272729</v>
      </c>
      <c r="W96" s="195">
        <f>MAX(Detailed_Demanding_x_Doc_Attrib!AM144:AW144,Detailed_Demanding_x_Doc_Attrib!I144:L144,K96)</f>
        <v>0.72727272727272729</v>
      </c>
      <c r="X96" s="195">
        <f>MAX(Detailed_Demanding_x_Doc_Attrib!AX144,Detailed_Demanding_x_Doc_Attrib!I144:L144)</f>
        <v>0.72727272727272729</v>
      </c>
      <c r="Y96" s="195">
        <f>MAX(Detailed_Demanding_x_Doc_Attrib!AY144,Detailed_Demanding_x_Doc_Attrib!I144:L144)</f>
        <v>0.72727272727272729</v>
      </c>
      <c r="Z96" s="195">
        <f>MAX(Detailed_Demanding_x_Doc_Attrib!BC144:BE144,Detailed_Demanding_x_Doc_Attrib!I144:L144,Detailed_Demanding_x_Doc_Attrib!T144, Detailed_Demanding_x_Doc_Attrib!W144, Detailed_Demanding_x_Doc_Attrib!BP144)</f>
        <v>0.72727272727272729</v>
      </c>
      <c r="AA96" s="195">
        <f>MAX(Detailed_Demanding_x_Doc_Attrib!BJ144:BQ144,Detailed_Demanding_x_Doc_Attrib!I144:L144,Detailed_Demanding_x_Doc_Attrib!BV144,Detailed_Demanding_x_Doc_Attrib!BS144:BT144)</f>
        <v>0.72727272727272729</v>
      </c>
      <c r="AB96" s="195">
        <f>MAX(Detailed_Demanding_x_Doc_Attrib!BO144:BV144,Detailed_Demanding_x_Doc_Attrib!I144:L144, Detailed_Demanding_x_Doc_Attrib!T144, Detailed_Demanding_x_Doc_Attrib!BS144:BT144)</f>
        <v>0.72727272727272729</v>
      </c>
      <c r="AC96" s="195">
        <f>MAX(Detailed_Demanding_x_Doc_Attrib!BF144:BI144, Detailed_Demanding_x_Doc_Attrib!BP144:BQ144, Detailed_Demanding_x_Doc_Attrib!BW144:BX144, Detailed_Demanding_x_Doc_Attrib!BV144, Detailed_Demanding_x_Doc_Attrib!BS144:BT144, Detailed_Demanding_x_Doc_Attrib!S144, Detailed_Demanding_x_Doc_Attrib!T144, Detailed_Demanding_x_Doc_Attrib!I144:L144)</f>
        <v>0.72727272727272729</v>
      </c>
      <c r="AD96" s="195">
        <f>MAX(Detailed_Demanding_x_Doc_Attrib!BF144:BX144,Detailed_Demanding_x_Doc_Attrib!I144:L144, Detailed_Demanding_x_Doc_Attrib!S144, Detailed_Demanding_x_Doc_Attrib!T144)</f>
        <v>0.72727272727272729</v>
      </c>
      <c r="AE96" s="195">
        <f>Detailed_Demanding_x_Doc_Attrib!BY144</f>
        <v>0</v>
      </c>
      <c r="AF96" s="195">
        <f>MAX(Detailed_Demanding_x_Doc_Attrib!BZ144, Detailed_Demanding_x_Doc_Attrib!BR144)</f>
        <v>0</v>
      </c>
      <c r="AG96" s="195">
        <f>MAX(Detailed_Demanding_x_Doc_Attrib!CA144, Detailed_Demanding_x_Doc_Attrib!BS144)</f>
        <v>0</v>
      </c>
      <c r="AH96" s="195">
        <f>MAX(Detailed_Demanding_x_Doc_Attrib!CB144,Detailed_Demanding_x_Doc_Attrib!I144, Detailed_Demanding_x_Doc_Attrib!S144, Detailed_Demanding_x_Doc_Attrib!W144)</f>
        <v>0.72727272727272729</v>
      </c>
      <c r="AI96" s="195">
        <f>MAX(Detailed_Demanding_x_Doc_Attrib!CC144)</f>
        <v>0</v>
      </c>
      <c r="AJ96" s="195">
        <f>MAX(Detailed_Demanding_x_Doc_Attrib!CD144,Detailed_Demanding_x_Doc_Attrib!S144)</f>
        <v>0</v>
      </c>
      <c r="AK96" s="195">
        <f>MAX(Detailed_Demanding_x_Doc_Attrib!CE144, Detailed_Demanding_x_Doc_Attrib!I144:Q144, Detailed_Demanding_x_Doc_Attrib!S144, Detailed_Demanding_x_Doc_Attrib!T144, Detailed_Demanding_x_Doc_Attrib!W144)</f>
        <v>0.72727272727272729</v>
      </c>
      <c r="AL96" s="195">
        <f>MAX(Detailed_Demanding_x_Doc_Attrib!CF144:CF144)</f>
        <v>0</v>
      </c>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row>
    <row r="97" spans="1:102">
      <c r="A97" s="82" t="s">
        <v>281</v>
      </c>
      <c r="B97" s="82" t="s">
        <v>565</v>
      </c>
      <c r="C97" s="82" t="s">
        <v>364</v>
      </c>
      <c r="D97" s="82" t="s">
        <v>618</v>
      </c>
      <c r="E97" s="165" t="s">
        <v>572</v>
      </c>
      <c r="F97" s="195">
        <f>MAX(Detailed_Demanding_x_Doc_Attrib!I145:L145)</f>
        <v>0</v>
      </c>
      <c r="G97" s="195">
        <f>MAX(Detailed_Demanding_x_Doc_Attrib!N145:O145)</f>
        <v>0</v>
      </c>
      <c r="H97" s="195">
        <f>Detailed_Demanding_x_Doc_Attrib!P145</f>
        <v>0</v>
      </c>
      <c r="I97" s="195">
        <f>MAX(Detailed_Demanding_x_Doc_Attrib!Q145, F97, G97, H97, K97, L97, M97, P97)</f>
        <v>0.10292993630573249</v>
      </c>
      <c r="J97" s="195">
        <f t="shared" si="1"/>
        <v>0.10292993630573249</v>
      </c>
      <c r="K97" s="195">
        <f>Detailed_Demanding_x_Doc_Attrib!R145</f>
        <v>0</v>
      </c>
      <c r="L97" s="195">
        <f>Detailed_Demanding_x_Doc_Attrib!S145</f>
        <v>0</v>
      </c>
      <c r="M97" s="195">
        <f>Detailed_Demanding_x_Doc_Attrib!T145</f>
        <v>0</v>
      </c>
      <c r="N97" s="195">
        <f>Detailed_Demanding_x_Doc_Attrib!U145</f>
        <v>0</v>
      </c>
      <c r="O97" s="195">
        <f>Detailed_Demanding_x_Doc_Attrib!V145</f>
        <v>0</v>
      </c>
      <c r="P97" s="195">
        <f>Detailed_Demanding_x_Doc_Attrib!W145</f>
        <v>0</v>
      </c>
      <c r="Q97" s="195">
        <f>Detailed_Demanding_x_Doc_Attrib!X145</f>
        <v>0</v>
      </c>
      <c r="R97" s="195">
        <f>MAX(Detailed_Demanding_x_Doc_Attrib!Z145:AB145,Detailed_Demanding_x_Doc_Attrib!I145:L145,M97,Q97)</f>
        <v>0</v>
      </c>
      <c r="S97" s="195">
        <f>MAX(Detailed_Demanding_x_Doc_Attrib!AC145,Detailed_Demanding_x_Doc_Attrib!I145:L145)</f>
        <v>0</v>
      </c>
      <c r="T97" s="195">
        <f>MAX(Detailed_Demanding_x_Doc_Attrib!AD145:AF145,P97,K97)</f>
        <v>0</v>
      </c>
      <c r="U97" s="195">
        <f>MAX(Detailed_Demanding_x_Doc_Attrib!AG145:AH145, Detailed_Demanding_x_Doc_Attrib!I145:L145, Detailed_Demanding_x_Doc_Attrib!R145)</f>
        <v>0</v>
      </c>
      <c r="V97" s="195">
        <f>MAX(Detailed_Demanding_x_Doc_Attrib!AJ145,Detailed_Demanding_x_Doc_Attrib!I145:L145)</f>
        <v>0</v>
      </c>
      <c r="W97" s="195">
        <f>MAX(Detailed_Demanding_x_Doc_Attrib!AM145:AW145,Detailed_Demanding_x_Doc_Attrib!I145:L145,K97)</f>
        <v>0</v>
      </c>
      <c r="X97" s="195">
        <f>MAX(Detailed_Demanding_x_Doc_Attrib!AX145,Detailed_Demanding_x_Doc_Attrib!I145:L145)</f>
        <v>0</v>
      </c>
      <c r="Y97" s="195">
        <f>MAX(Detailed_Demanding_x_Doc_Attrib!AY145,Detailed_Demanding_x_Doc_Attrib!I145:L145)</f>
        <v>0</v>
      </c>
      <c r="Z97" s="195">
        <f>MAX(Detailed_Demanding_x_Doc_Attrib!BC145:BE145,Detailed_Demanding_x_Doc_Attrib!I145:L145,Detailed_Demanding_x_Doc_Attrib!T145, Detailed_Demanding_x_Doc_Attrib!W145, Detailed_Demanding_x_Doc_Attrib!BP145)</f>
        <v>0</v>
      </c>
      <c r="AA97" s="195">
        <f>MAX(Detailed_Demanding_x_Doc_Attrib!BJ145:BQ145,Detailed_Demanding_x_Doc_Attrib!I145:L145,Detailed_Demanding_x_Doc_Attrib!BV145,Detailed_Demanding_x_Doc_Attrib!BS145:BT145)</f>
        <v>0</v>
      </c>
      <c r="AB97" s="195">
        <f>MAX(Detailed_Demanding_x_Doc_Attrib!BO145:BV145,Detailed_Demanding_x_Doc_Attrib!I145:L145, Detailed_Demanding_x_Doc_Attrib!T145, Detailed_Demanding_x_Doc_Attrib!BS145:BT145)</f>
        <v>0</v>
      </c>
      <c r="AC97" s="195">
        <f>MAX(Detailed_Demanding_x_Doc_Attrib!BF145:BI145, Detailed_Demanding_x_Doc_Attrib!BP145:BQ145, Detailed_Demanding_x_Doc_Attrib!BW145:BX145, Detailed_Demanding_x_Doc_Attrib!BV145, Detailed_Demanding_x_Doc_Attrib!BS145:BT145, Detailed_Demanding_x_Doc_Attrib!S145, Detailed_Demanding_x_Doc_Attrib!T145, Detailed_Demanding_x_Doc_Attrib!I145:L145)</f>
        <v>0</v>
      </c>
      <c r="AD97" s="195">
        <f>MAX(Detailed_Demanding_x_Doc_Attrib!BF145:BX145,Detailed_Demanding_x_Doc_Attrib!I145:L145, Detailed_Demanding_x_Doc_Attrib!S145, Detailed_Demanding_x_Doc_Attrib!T145)</f>
        <v>0</v>
      </c>
      <c r="AE97" s="195">
        <f>Detailed_Demanding_x_Doc_Attrib!BY145</f>
        <v>0</v>
      </c>
      <c r="AF97" s="195">
        <f>MAX(Detailed_Demanding_x_Doc_Attrib!BZ145, Detailed_Demanding_x_Doc_Attrib!BR145)</f>
        <v>0</v>
      </c>
      <c r="AG97" s="195">
        <f>MAX(Detailed_Demanding_x_Doc_Attrib!CA145, Detailed_Demanding_x_Doc_Attrib!BS145)</f>
        <v>0</v>
      </c>
      <c r="AH97" s="195">
        <f>MAX(Detailed_Demanding_x_Doc_Attrib!CB145,Detailed_Demanding_x_Doc_Attrib!I145, Detailed_Demanding_x_Doc_Attrib!S145, Detailed_Demanding_x_Doc_Attrib!W145)</f>
        <v>0</v>
      </c>
      <c r="AI97" s="195">
        <f>MAX(Detailed_Demanding_x_Doc_Attrib!CC145)</f>
        <v>0</v>
      </c>
      <c r="AJ97" s="195">
        <f>MAX(Detailed_Demanding_x_Doc_Attrib!CD145,Detailed_Demanding_x_Doc_Attrib!S145)</f>
        <v>0</v>
      </c>
      <c r="AK97" s="195">
        <f>MAX(Detailed_Demanding_x_Doc_Attrib!CE145, Detailed_Demanding_x_Doc_Attrib!I145:Q145, Detailed_Demanding_x_Doc_Attrib!S145, Detailed_Demanding_x_Doc_Attrib!T145, Detailed_Demanding_x_Doc_Attrib!W145)</f>
        <v>0.91719745222929949</v>
      </c>
      <c r="AL97" s="195">
        <f>MAX(Detailed_Demanding_x_Doc_Attrib!CF145:CF145)</f>
        <v>0</v>
      </c>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row>
    <row r="98" spans="1:102">
      <c r="A98" s="82" t="s">
        <v>281</v>
      </c>
      <c r="B98" s="82" t="s">
        <v>573</v>
      </c>
      <c r="C98" s="82" t="s">
        <v>364</v>
      </c>
      <c r="D98" s="82" t="s">
        <v>618</v>
      </c>
      <c r="E98" s="165" t="s">
        <v>530</v>
      </c>
      <c r="F98" s="195">
        <f>MAX(Detailed_Demanding_x_Doc_Attrib!I146:L146)</f>
        <v>0</v>
      </c>
      <c r="G98" s="195">
        <f>MAX(Detailed_Demanding_x_Doc_Attrib!N146:O146)</f>
        <v>0</v>
      </c>
      <c r="H98" s="195">
        <f>Detailed_Demanding_x_Doc_Attrib!P146</f>
        <v>0</v>
      </c>
      <c r="I98" s="195">
        <f>MAX(Detailed_Demanding_x_Doc_Attrib!Q146, F98, G98, H98, K98, L98, M98, P98)</f>
        <v>0.1286624203821656</v>
      </c>
      <c r="J98" s="195">
        <f t="shared" si="1"/>
        <v>0.1286624203821656</v>
      </c>
      <c r="K98" s="195">
        <f>Detailed_Demanding_x_Doc_Attrib!R146</f>
        <v>0</v>
      </c>
      <c r="L98" s="195">
        <f>Detailed_Demanding_x_Doc_Attrib!S146</f>
        <v>0</v>
      </c>
      <c r="M98" s="195">
        <f>Detailed_Demanding_x_Doc_Attrib!T146</f>
        <v>0</v>
      </c>
      <c r="N98" s="195">
        <f>Detailed_Demanding_x_Doc_Attrib!U146</f>
        <v>0</v>
      </c>
      <c r="O98" s="195">
        <f>Detailed_Demanding_x_Doc_Attrib!V146</f>
        <v>0</v>
      </c>
      <c r="P98" s="195">
        <f>Detailed_Demanding_x_Doc_Attrib!W146</f>
        <v>0</v>
      </c>
      <c r="Q98" s="195">
        <f>Detailed_Demanding_x_Doc_Attrib!X146</f>
        <v>0</v>
      </c>
      <c r="R98" s="195">
        <f>MAX(Detailed_Demanding_x_Doc_Attrib!Z146:AB146,Detailed_Demanding_x_Doc_Attrib!I146:L146,M98,Q98)</f>
        <v>0</v>
      </c>
      <c r="S98" s="195">
        <f>MAX(Detailed_Demanding_x_Doc_Attrib!AC146,Detailed_Demanding_x_Doc_Attrib!I146:L146)</f>
        <v>0</v>
      </c>
      <c r="T98" s="195">
        <f>MAX(Detailed_Demanding_x_Doc_Attrib!AD146:AF146,P98,K98)</f>
        <v>0</v>
      </c>
      <c r="U98" s="195">
        <f>MAX(Detailed_Demanding_x_Doc_Attrib!AG146:AH146, Detailed_Demanding_x_Doc_Attrib!I146:L146, Detailed_Demanding_x_Doc_Attrib!R146)</f>
        <v>0</v>
      </c>
      <c r="V98" s="195">
        <f>MAX(Detailed_Demanding_x_Doc_Attrib!AJ146,Detailed_Demanding_x_Doc_Attrib!I146:L146)</f>
        <v>0</v>
      </c>
      <c r="W98" s="195">
        <f>MAX(Detailed_Demanding_x_Doc_Attrib!AM146:AW146,Detailed_Demanding_x_Doc_Attrib!I146:L146,K98)</f>
        <v>0</v>
      </c>
      <c r="X98" s="195">
        <f>MAX(Detailed_Demanding_x_Doc_Attrib!AX146,Detailed_Demanding_x_Doc_Attrib!I146:L146)</f>
        <v>0</v>
      </c>
      <c r="Y98" s="195">
        <f>MAX(Detailed_Demanding_x_Doc_Attrib!AY146,Detailed_Demanding_x_Doc_Attrib!I146:L146)</f>
        <v>0</v>
      </c>
      <c r="Z98" s="195">
        <f>MAX(Detailed_Demanding_x_Doc_Attrib!BC146:BE146,Detailed_Demanding_x_Doc_Attrib!I146:L146,Detailed_Demanding_x_Doc_Attrib!T146, Detailed_Demanding_x_Doc_Attrib!W146, Detailed_Demanding_x_Doc_Attrib!BP146)</f>
        <v>0</v>
      </c>
      <c r="AA98" s="195">
        <f>MAX(Detailed_Demanding_x_Doc_Attrib!BJ146:BQ146,Detailed_Demanding_x_Doc_Attrib!I146:L146,Detailed_Demanding_x_Doc_Attrib!BV146,Detailed_Demanding_x_Doc_Attrib!BS146:BT146)</f>
        <v>0</v>
      </c>
      <c r="AB98" s="195">
        <f>MAX(Detailed_Demanding_x_Doc_Attrib!BO146:BV146,Detailed_Demanding_x_Doc_Attrib!I146:L146, Detailed_Demanding_x_Doc_Attrib!T146, Detailed_Demanding_x_Doc_Attrib!BS146:BT146)</f>
        <v>0</v>
      </c>
      <c r="AC98" s="195">
        <f>MAX(Detailed_Demanding_x_Doc_Attrib!BF146:BI146, Detailed_Demanding_x_Doc_Attrib!BP146:BQ146, Detailed_Demanding_x_Doc_Attrib!BW146:BX146, Detailed_Demanding_x_Doc_Attrib!BV146, Detailed_Demanding_x_Doc_Attrib!BS146:BT146, Detailed_Demanding_x_Doc_Attrib!S146, Detailed_Demanding_x_Doc_Attrib!T146, Detailed_Demanding_x_Doc_Attrib!I146:L146)</f>
        <v>0</v>
      </c>
      <c r="AD98" s="195">
        <f>MAX(Detailed_Demanding_x_Doc_Attrib!BF146:BX146,Detailed_Demanding_x_Doc_Attrib!I146:L146, Detailed_Demanding_x_Doc_Attrib!S146, Detailed_Demanding_x_Doc_Attrib!T146)</f>
        <v>0</v>
      </c>
      <c r="AE98" s="195">
        <f>Detailed_Demanding_x_Doc_Attrib!BY146</f>
        <v>0</v>
      </c>
      <c r="AF98" s="195">
        <f>MAX(Detailed_Demanding_x_Doc_Attrib!BZ146, Detailed_Demanding_x_Doc_Attrib!BR146)</f>
        <v>0</v>
      </c>
      <c r="AG98" s="195">
        <f>MAX(Detailed_Demanding_x_Doc_Attrib!CA146, Detailed_Demanding_x_Doc_Attrib!BS146)</f>
        <v>0</v>
      </c>
      <c r="AH98" s="195">
        <f>MAX(Detailed_Demanding_x_Doc_Attrib!CB146,Detailed_Demanding_x_Doc_Attrib!I146, Detailed_Demanding_x_Doc_Attrib!S146, Detailed_Demanding_x_Doc_Attrib!W146)</f>
        <v>0</v>
      </c>
      <c r="AI98" s="195">
        <f>MAX(Detailed_Demanding_x_Doc_Attrib!CC146)</f>
        <v>0</v>
      </c>
      <c r="AJ98" s="195">
        <f>MAX(Detailed_Demanding_x_Doc_Attrib!CD146,Detailed_Demanding_x_Doc_Attrib!S146)</f>
        <v>1.0191082802547771</v>
      </c>
      <c r="AK98" s="195">
        <f>MAX(Detailed_Demanding_x_Doc_Attrib!CE146, Detailed_Demanding_x_Doc_Attrib!I146:Q146, Detailed_Demanding_x_Doc_Attrib!S146, Detailed_Demanding_x_Doc_Attrib!T146, Detailed_Demanding_x_Doc_Attrib!W146)</f>
        <v>0.1286624203821656</v>
      </c>
      <c r="AL98" s="195">
        <f>MAX(Detailed_Demanding_x_Doc_Attrib!CF146:CF146)</f>
        <v>0</v>
      </c>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row>
    <row r="99" spans="1:102">
      <c r="A99" s="82" t="s">
        <v>281</v>
      </c>
      <c r="B99" s="82" t="s">
        <v>567</v>
      </c>
      <c r="C99" s="82" t="s">
        <v>273</v>
      </c>
      <c r="D99" s="82" t="s">
        <v>354</v>
      </c>
      <c r="E99" s="165" t="s">
        <v>1064</v>
      </c>
      <c r="F99" s="195">
        <f>MAX(Detailed_Demanding_x_Doc_Attrib!I147:L147)</f>
        <v>0</v>
      </c>
      <c r="G99" s="195">
        <f>MAX(Detailed_Demanding_x_Doc_Attrib!N147:O147)</f>
        <v>0</v>
      </c>
      <c r="H99" s="195">
        <f>Detailed_Demanding_x_Doc_Attrib!P147</f>
        <v>0</v>
      </c>
      <c r="I99" s="195">
        <f>MAX(Detailed_Demanding_x_Doc_Attrib!Q147, F99, G99, H99, K99, L99, M99, P99)</f>
        <v>2.0382165605095541</v>
      </c>
      <c r="J99" s="195">
        <f t="shared" si="1"/>
        <v>2.0382165605095541</v>
      </c>
      <c r="K99" s="195">
        <f>Detailed_Demanding_x_Doc_Attrib!R147</f>
        <v>0</v>
      </c>
      <c r="L99" s="195">
        <f>Detailed_Demanding_x_Doc_Attrib!S147</f>
        <v>2.0382165605095541</v>
      </c>
      <c r="M99" s="195">
        <f>Detailed_Demanding_x_Doc_Attrib!T147</f>
        <v>0</v>
      </c>
      <c r="N99" s="195">
        <f>Detailed_Demanding_x_Doc_Attrib!U147</f>
        <v>0</v>
      </c>
      <c r="O99" s="195">
        <f>Detailed_Demanding_x_Doc_Attrib!V147</f>
        <v>0</v>
      </c>
      <c r="P99" s="195">
        <f>Detailed_Demanding_x_Doc_Attrib!W147</f>
        <v>0</v>
      </c>
      <c r="Q99" s="195">
        <f>Detailed_Demanding_x_Doc_Attrib!X147</f>
        <v>0</v>
      </c>
      <c r="R99" s="195">
        <f>MAX(Detailed_Demanding_x_Doc_Attrib!Z147:AB147,Detailed_Demanding_x_Doc_Attrib!I147:L147,M99,Q99)</f>
        <v>0</v>
      </c>
      <c r="S99" s="195">
        <f>MAX(Detailed_Demanding_x_Doc_Attrib!AC147,Detailed_Demanding_x_Doc_Attrib!I147:L147)</f>
        <v>0</v>
      </c>
      <c r="T99" s="195">
        <f>MAX(Detailed_Demanding_x_Doc_Attrib!AD147:AF147,P99,K99)</f>
        <v>0</v>
      </c>
      <c r="U99" s="195">
        <f>MAX(Detailed_Demanding_x_Doc_Attrib!AG147:AH147, Detailed_Demanding_x_Doc_Attrib!I147:L147, Detailed_Demanding_x_Doc_Attrib!R147)</f>
        <v>0</v>
      </c>
      <c r="V99" s="195">
        <f>MAX(Detailed_Demanding_x_Doc_Attrib!AJ147,Detailed_Demanding_x_Doc_Attrib!I147:L147)</f>
        <v>0</v>
      </c>
      <c r="W99" s="195">
        <f>MAX(Detailed_Demanding_x_Doc_Attrib!AM147:AW147,Detailed_Demanding_x_Doc_Attrib!I147:L147,K99)</f>
        <v>0</v>
      </c>
      <c r="X99" s="195">
        <f>MAX(Detailed_Demanding_x_Doc_Attrib!AX147,Detailed_Demanding_x_Doc_Attrib!I147:L147)</f>
        <v>0</v>
      </c>
      <c r="Y99" s="195">
        <f>MAX(Detailed_Demanding_x_Doc_Attrib!AY147,Detailed_Demanding_x_Doc_Attrib!I147:L147)</f>
        <v>0</v>
      </c>
      <c r="Z99" s="195">
        <f>MAX(Detailed_Demanding_x_Doc_Attrib!BC147:BE147,Detailed_Demanding_x_Doc_Attrib!I147:L147,Detailed_Demanding_x_Doc_Attrib!T147, Detailed_Demanding_x_Doc_Attrib!W147, Detailed_Demanding_x_Doc_Attrib!BP147)</f>
        <v>0</v>
      </c>
      <c r="AA99" s="195">
        <f>MAX(Detailed_Demanding_x_Doc_Attrib!BJ147:BQ147,Detailed_Demanding_x_Doc_Attrib!I147:L147,Detailed_Demanding_x_Doc_Attrib!BV147,Detailed_Demanding_x_Doc_Attrib!BS147:BT147)</f>
        <v>0.50955414012738853</v>
      </c>
      <c r="AB99" s="195">
        <f>MAX(Detailed_Demanding_x_Doc_Attrib!BO147:BV147,Detailed_Demanding_x_Doc_Attrib!I147:L147, Detailed_Demanding_x_Doc_Attrib!T147, Detailed_Demanding_x_Doc_Attrib!BS147:BT147)</f>
        <v>0.50955414012738853</v>
      </c>
      <c r="AC99" s="195">
        <f>MAX(Detailed_Demanding_x_Doc_Attrib!BF147:BI147, Detailed_Demanding_x_Doc_Attrib!BP147:BQ147, Detailed_Demanding_x_Doc_Attrib!BW147:BX147, Detailed_Demanding_x_Doc_Attrib!BV147, Detailed_Demanding_x_Doc_Attrib!BS147:BT147, Detailed_Demanding_x_Doc_Attrib!S147, Detailed_Demanding_x_Doc_Attrib!T147, Detailed_Demanding_x_Doc_Attrib!I147:L147)</f>
        <v>2.0382165605095541</v>
      </c>
      <c r="AD99" s="195">
        <f>MAX(Detailed_Demanding_x_Doc_Attrib!BF147:BX147,Detailed_Demanding_x_Doc_Attrib!I147:L147, Detailed_Demanding_x_Doc_Attrib!S147, Detailed_Demanding_x_Doc_Attrib!T147)</f>
        <v>2.0382165605095541</v>
      </c>
      <c r="AE99" s="195">
        <f>Detailed_Demanding_x_Doc_Attrib!BY147</f>
        <v>0</v>
      </c>
      <c r="AF99" s="195">
        <f>MAX(Detailed_Demanding_x_Doc_Attrib!BZ147, Detailed_Demanding_x_Doc_Attrib!BR147)</f>
        <v>0</v>
      </c>
      <c r="AG99" s="195">
        <f>MAX(Detailed_Demanding_x_Doc_Attrib!CA147, Detailed_Demanding_x_Doc_Attrib!BS147)</f>
        <v>0.50955414012738853</v>
      </c>
      <c r="AH99" s="195">
        <f>MAX(Detailed_Demanding_x_Doc_Attrib!CB147,Detailed_Demanding_x_Doc_Attrib!I147, Detailed_Demanding_x_Doc_Attrib!S147, Detailed_Demanding_x_Doc_Attrib!W147)</f>
        <v>2.0382165605095541</v>
      </c>
      <c r="AI99" s="195">
        <f>MAX(Detailed_Demanding_x_Doc_Attrib!CC147)</f>
        <v>0</v>
      </c>
      <c r="AJ99" s="195">
        <f>MAX(Detailed_Demanding_x_Doc_Attrib!CD147,Detailed_Demanding_x_Doc_Attrib!S147)</f>
        <v>2.0382165605095541</v>
      </c>
      <c r="AK99" s="195">
        <f>MAX(Detailed_Demanding_x_Doc_Attrib!CE147, Detailed_Demanding_x_Doc_Attrib!I147:Q147, Detailed_Demanding_x_Doc_Attrib!S147, Detailed_Demanding_x_Doc_Attrib!T147, Detailed_Demanding_x_Doc_Attrib!W147)</f>
        <v>2.0382165605095541</v>
      </c>
      <c r="AL99" s="195">
        <f>MAX(Detailed_Demanding_x_Doc_Attrib!CF147:CF147)</f>
        <v>0</v>
      </c>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row>
    <row r="100" spans="1:102">
      <c r="A100" s="82" t="s">
        <v>281</v>
      </c>
      <c r="B100" s="82" t="s">
        <v>573</v>
      </c>
      <c r="C100" s="82" t="s">
        <v>363</v>
      </c>
      <c r="D100" s="82" t="s">
        <v>618</v>
      </c>
      <c r="E100" s="165" t="s">
        <v>517</v>
      </c>
      <c r="F100" s="195">
        <f>MAX(Detailed_Demanding_x_Doc_Attrib!I148:L148)</f>
        <v>0</v>
      </c>
      <c r="G100" s="195">
        <f>MAX(Detailed_Demanding_x_Doc_Attrib!N148:O148)</f>
        <v>0</v>
      </c>
      <c r="H100" s="195">
        <f>Detailed_Demanding_x_Doc_Attrib!P148</f>
        <v>0</v>
      </c>
      <c r="I100" s="195">
        <f>MAX(Detailed_Demanding_x_Doc_Attrib!Q148, F100, G100, H100, K100, L100, M100, P100)</f>
        <v>0.40764331210191085</v>
      </c>
      <c r="J100" s="195">
        <f t="shared" si="1"/>
        <v>0.40764331210191085</v>
      </c>
      <c r="K100" s="195">
        <f>Detailed_Demanding_x_Doc_Attrib!R148</f>
        <v>0</v>
      </c>
      <c r="L100" s="195">
        <f>Detailed_Demanding_x_Doc_Attrib!S148</f>
        <v>0.40764331210191085</v>
      </c>
      <c r="M100" s="195">
        <f>Detailed_Demanding_x_Doc_Attrib!T148</f>
        <v>0</v>
      </c>
      <c r="N100" s="195">
        <f>Detailed_Demanding_x_Doc_Attrib!U148</f>
        <v>0</v>
      </c>
      <c r="O100" s="195">
        <f>Detailed_Demanding_x_Doc_Attrib!V148</f>
        <v>0</v>
      </c>
      <c r="P100" s="195">
        <f>Detailed_Demanding_x_Doc_Attrib!W148</f>
        <v>0</v>
      </c>
      <c r="Q100" s="195">
        <f>Detailed_Demanding_x_Doc_Attrib!X148</f>
        <v>0</v>
      </c>
      <c r="R100" s="195">
        <f>MAX(Detailed_Demanding_x_Doc_Attrib!Z148:AB148,Detailed_Demanding_x_Doc_Attrib!I148:L148,M100,Q100)</f>
        <v>0</v>
      </c>
      <c r="S100" s="195">
        <f>MAX(Detailed_Demanding_x_Doc_Attrib!AC148,Detailed_Demanding_x_Doc_Attrib!I148:L148)</f>
        <v>0</v>
      </c>
      <c r="T100" s="195">
        <f>MAX(Detailed_Demanding_x_Doc_Attrib!AD148:AF148,P100,K100)</f>
        <v>0</v>
      </c>
      <c r="U100" s="195">
        <f>MAX(Detailed_Demanding_x_Doc_Attrib!AG148:AH148, Detailed_Demanding_x_Doc_Attrib!I148:L148, Detailed_Demanding_x_Doc_Attrib!R148)</f>
        <v>0</v>
      </c>
      <c r="V100" s="195">
        <f>MAX(Detailed_Demanding_x_Doc_Attrib!AJ148,Detailed_Demanding_x_Doc_Attrib!I148:L148)</f>
        <v>0</v>
      </c>
      <c r="W100" s="195">
        <f>MAX(Detailed_Demanding_x_Doc_Attrib!AM148:AW148,Detailed_Demanding_x_Doc_Attrib!I148:L148,K100)</f>
        <v>0</v>
      </c>
      <c r="X100" s="195">
        <f>MAX(Detailed_Demanding_x_Doc_Attrib!AX148,Detailed_Demanding_x_Doc_Attrib!I148:L148)</f>
        <v>0</v>
      </c>
      <c r="Y100" s="195">
        <f>MAX(Detailed_Demanding_x_Doc_Attrib!AY148,Detailed_Demanding_x_Doc_Attrib!I148:L148)</f>
        <v>0</v>
      </c>
      <c r="Z100" s="195">
        <f>MAX(Detailed_Demanding_x_Doc_Attrib!BC148:BE148,Detailed_Demanding_x_Doc_Attrib!I148:L148,Detailed_Demanding_x_Doc_Attrib!T148, Detailed_Demanding_x_Doc_Attrib!W148, Detailed_Demanding_x_Doc_Attrib!BP148)</f>
        <v>0</v>
      </c>
      <c r="AA100" s="195">
        <f>MAX(Detailed_Demanding_x_Doc_Attrib!BJ148:BQ148,Detailed_Demanding_x_Doc_Attrib!I148:L148,Detailed_Demanding_x_Doc_Attrib!BV148,Detailed_Demanding_x_Doc_Attrib!BS148:BT148)</f>
        <v>0</v>
      </c>
      <c r="AB100" s="195">
        <f>MAX(Detailed_Demanding_x_Doc_Attrib!BO148:BV148,Detailed_Demanding_x_Doc_Attrib!I148:L148, Detailed_Demanding_x_Doc_Attrib!T148, Detailed_Demanding_x_Doc_Attrib!BS148:BT148)</f>
        <v>0</v>
      </c>
      <c r="AC100" s="195">
        <f>MAX(Detailed_Demanding_x_Doc_Attrib!BF148:BI148, Detailed_Demanding_x_Doc_Attrib!BP148:BQ148, Detailed_Demanding_x_Doc_Attrib!BW148:BX148, Detailed_Demanding_x_Doc_Attrib!BV148, Detailed_Demanding_x_Doc_Attrib!BS148:BT148, Detailed_Demanding_x_Doc_Attrib!S148, Detailed_Demanding_x_Doc_Attrib!T148, Detailed_Demanding_x_Doc_Attrib!I148:L148)</f>
        <v>0.40764331210191085</v>
      </c>
      <c r="AD100" s="195">
        <f>MAX(Detailed_Demanding_x_Doc_Attrib!BF148:BX148,Detailed_Demanding_x_Doc_Attrib!I148:L148, Detailed_Demanding_x_Doc_Attrib!S148, Detailed_Demanding_x_Doc_Attrib!T148)</f>
        <v>0.40764331210191085</v>
      </c>
      <c r="AE100" s="195">
        <f>Detailed_Demanding_x_Doc_Attrib!BY148</f>
        <v>0</v>
      </c>
      <c r="AF100" s="195">
        <f>MAX(Detailed_Demanding_x_Doc_Attrib!BZ148, Detailed_Demanding_x_Doc_Attrib!BR148)</f>
        <v>0</v>
      </c>
      <c r="AG100" s="195">
        <f>MAX(Detailed_Demanding_x_Doc_Attrib!CA148, Detailed_Demanding_x_Doc_Attrib!BS148)</f>
        <v>0</v>
      </c>
      <c r="AH100" s="195">
        <f>MAX(Detailed_Demanding_x_Doc_Attrib!CB148,Detailed_Demanding_x_Doc_Attrib!I148, Detailed_Demanding_x_Doc_Attrib!S148, Detailed_Demanding_x_Doc_Attrib!W148)</f>
        <v>0.40764331210191085</v>
      </c>
      <c r="AI100" s="195">
        <f>MAX(Detailed_Demanding_x_Doc_Attrib!CC148)</f>
        <v>0</v>
      </c>
      <c r="AJ100" s="195">
        <f>MAX(Detailed_Demanding_x_Doc_Attrib!CD148,Detailed_Demanding_x_Doc_Attrib!S148)</f>
        <v>0.40764331210191085</v>
      </c>
      <c r="AK100" s="195">
        <f>MAX(Detailed_Demanding_x_Doc_Attrib!CE148, Detailed_Demanding_x_Doc_Attrib!I148:Q148, Detailed_Demanding_x_Doc_Attrib!S148, Detailed_Demanding_x_Doc_Attrib!T148, Detailed_Demanding_x_Doc_Attrib!W148)</f>
        <v>0.40764331210191085</v>
      </c>
      <c r="AL100" s="195">
        <f>MAX(Detailed_Demanding_x_Doc_Attrib!CF148:CF148)</f>
        <v>0</v>
      </c>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row>
    <row r="101" spans="1:102">
      <c r="A101" s="82" t="s">
        <v>281</v>
      </c>
      <c r="B101" s="82" t="s">
        <v>573</v>
      </c>
      <c r="C101" s="82" t="s">
        <v>363</v>
      </c>
      <c r="D101" s="82" t="s">
        <v>618</v>
      </c>
      <c r="E101" s="165" t="s">
        <v>914</v>
      </c>
      <c r="F101" s="195">
        <f>MAX(Detailed_Demanding_x_Doc_Attrib!I149:L149)</f>
        <v>0</v>
      </c>
      <c r="G101" s="195">
        <f>MAX(Detailed_Demanding_x_Doc_Attrib!N149:O149)</f>
        <v>0</v>
      </c>
      <c r="H101" s="195">
        <f>Detailed_Demanding_x_Doc_Attrib!P149</f>
        <v>0</v>
      </c>
      <c r="I101" s="195">
        <f>MAX(Detailed_Demanding_x_Doc_Attrib!Q149, F101, G101, H101, K101, L101, M101, P101)</f>
        <v>0</v>
      </c>
      <c r="J101" s="195">
        <f t="shared" si="1"/>
        <v>0</v>
      </c>
      <c r="K101" s="195">
        <f>Detailed_Demanding_x_Doc_Attrib!R149</f>
        <v>0</v>
      </c>
      <c r="L101" s="195">
        <f>Detailed_Demanding_x_Doc_Attrib!S149</f>
        <v>0</v>
      </c>
      <c r="M101" s="195">
        <f>Detailed_Demanding_x_Doc_Attrib!T149</f>
        <v>0</v>
      </c>
      <c r="N101" s="195">
        <f>Detailed_Demanding_x_Doc_Attrib!U149</f>
        <v>0</v>
      </c>
      <c r="O101" s="195">
        <f>Detailed_Demanding_x_Doc_Attrib!V149</f>
        <v>0</v>
      </c>
      <c r="P101" s="195">
        <f>Detailed_Demanding_x_Doc_Attrib!W149</f>
        <v>0</v>
      </c>
      <c r="Q101" s="195">
        <f>Detailed_Demanding_x_Doc_Attrib!X149</f>
        <v>0</v>
      </c>
      <c r="R101" s="195">
        <f>MAX(Detailed_Demanding_x_Doc_Attrib!Z149:AB149,Detailed_Demanding_x_Doc_Attrib!I149:L149,M101,Q101)</f>
        <v>0</v>
      </c>
      <c r="S101" s="195">
        <f>MAX(Detailed_Demanding_x_Doc_Attrib!AC149,Detailed_Demanding_x_Doc_Attrib!I149:L149)</f>
        <v>0</v>
      </c>
      <c r="T101" s="195">
        <f>MAX(Detailed_Demanding_x_Doc_Attrib!AD149:AF149,P101,K101)</f>
        <v>0</v>
      </c>
      <c r="U101" s="195">
        <f>MAX(Detailed_Demanding_x_Doc_Attrib!AG149:AH149, Detailed_Demanding_x_Doc_Attrib!I149:L149, Detailed_Demanding_x_Doc_Attrib!R149)</f>
        <v>0</v>
      </c>
      <c r="V101" s="195">
        <f>MAX(Detailed_Demanding_x_Doc_Attrib!AJ149,Detailed_Demanding_x_Doc_Attrib!I149:L149)</f>
        <v>0</v>
      </c>
      <c r="W101" s="195">
        <f>MAX(Detailed_Demanding_x_Doc_Attrib!AM149:AW149,Detailed_Demanding_x_Doc_Attrib!I149:L149,K101)</f>
        <v>0</v>
      </c>
      <c r="X101" s="195">
        <f>MAX(Detailed_Demanding_x_Doc_Attrib!AX149,Detailed_Demanding_x_Doc_Attrib!I149:L149)</f>
        <v>0</v>
      </c>
      <c r="Y101" s="195">
        <f>MAX(Detailed_Demanding_x_Doc_Attrib!AY149,Detailed_Demanding_x_Doc_Attrib!I149:L149)</f>
        <v>0</v>
      </c>
      <c r="Z101" s="195">
        <f>MAX(Detailed_Demanding_x_Doc_Attrib!BC149:BE149,Detailed_Demanding_x_Doc_Attrib!I149:L149,Detailed_Demanding_x_Doc_Attrib!T149, Detailed_Demanding_x_Doc_Attrib!W149, Detailed_Demanding_x_Doc_Attrib!BP149)</f>
        <v>0</v>
      </c>
      <c r="AA101" s="195">
        <f>MAX(Detailed_Demanding_x_Doc_Attrib!BJ149:BQ149,Detailed_Demanding_x_Doc_Attrib!I149:L149,Detailed_Demanding_x_Doc_Attrib!BV149,Detailed_Demanding_x_Doc_Attrib!BS149:BT149)</f>
        <v>0</v>
      </c>
      <c r="AB101" s="195">
        <f>MAX(Detailed_Demanding_x_Doc_Attrib!BO149:BV149,Detailed_Demanding_x_Doc_Attrib!I149:L149, Detailed_Demanding_x_Doc_Attrib!T149, Detailed_Demanding_x_Doc_Attrib!BS149:BT149)</f>
        <v>0</v>
      </c>
      <c r="AC101" s="195">
        <f>MAX(Detailed_Demanding_x_Doc_Attrib!BF149:BI149, Detailed_Demanding_x_Doc_Attrib!BP149:BQ149, Detailed_Demanding_x_Doc_Attrib!BW149:BX149, Detailed_Demanding_x_Doc_Attrib!BV149, Detailed_Demanding_x_Doc_Attrib!BS149:BT149, Detailed_Demanding_x_Doc_Attrib!S149, Detailed_Demanding_x_Doc_Attrib!T149, Detailed_Demanding_x_Doc_Attrib!I149:L149)</f>
        <v>0</v>
      </c>
      <c r="AD101" s="195">
        <f>MAX(Detailed_Demanding_x_Doc_Attrib!BF149:BX149,Detailed_Demanding_x_Doc_Attrib!I149:L149, Detailed_Demanding_x_Doc_Attrib!S149, Detailed_Demanding_x_Doc_Attrib!T149)</f>
        <v>0</v>
      </c>
      <c r="AE101" s="195">
        <f>Detailed_Demanding_x_Doc_Attrib!BY149</f>
        <v>0</v>
      </c>
      <c r="AF101" s="195">
        <f>MAX(Detailed_Demanding_x_Doc_Attrib!BZ149, Detailed_Demanding_x_Doc_Attrib!BR149)</f>
        <v>0</v>
      </c>
      <c r="AG101" s="195">
        <f>MAX(Detailed_Demanding_x_Doc_Attrib!CA149, Detailed_Demanding_x_Doc_Attrib!BS149)</f>
        <v>0</v>
      </c>
      <c r="AH101" s="195">
        <f>MAX(Detailed_Demanding_x_Doc_Attrib!CB149,Detailed_Demanding_x_Doc_Attrib!I149, Detailed_Demanding_x_Doc_Attrib!S149, Detailed_Demanding_x_Doc_Attrib!W149)</f>
        <v>0</v>
      </c>
      <c r="AI101" s="195">
        <f>MAX(Detailed_Demanding_x_Doc_Attrib!CC149)</f>
        <v>0</v>
      </c>
      <c r="AJ101" s="195">
        <f>MAX(Detailed_Demanding_x_Doc_Attrib!CD149,Detailed_Demanding_x_Doc_Attrib!S149)</f>
        <v>1.1464968152866244</v>
      </c>
      <c r="AK101" s="195">
        <f>MAX(Detailed_Demanding_x_Doc_Attrib!CE149, Detailed_Demanding_x_Doc_Attrib!I149:Q149, Detailed_Demanding_x_Doc_Attrib!S149, Detailed_Demanding_x_Doc_Attrib!T149, Detailed_Demanding_x_Doc_Attrib!W149)</f>
        <v>0</v>
      </c>
      <c r="AL101" s="195">
        <f>MAX(Detailed_Demanding_x_Doc_Attrib!CF149:CF149)</f>
        <v>0</v>
      </c>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row>
    <row r="102" spans="1:102">
      <c r="A102" s="82" t="s">
        <v>281</v>
      </c>
      <c r="B102" s="82" t="s">
        <v>573</v>
      </c>
      <c r="C102" s="82" t="s">
        <v>363</v>
      </c>
      <c r="D102" s="82" t="s">
        <v>618</v>
      </c>
      <c r="E102" s="165" t="s">
        <v>513</v>
      </c>
      <c r="F102" s="195">
        <f>MAX(Detailed_Demanding_x_Doc_Attrib!I150:L150)</f>
        <v>0</v>
      </c>
      <c r="G102" s="195">
        <f>MAX(Detailed_Demanding_x_Doc_Attrib!N150:O150)</f>
        <v>0</v>
      </c>
      <c r="H102" s="195">
        <f>Detailed_Demanding_x_Doc_Attrib!P150</f>
        <v>0</v>
      </c>
      <c r="I102" s="195">
        <f>MAX(Detailed_Demanding_x_Doc_Attrib!Q150, F102, G102, H102, K102, L102, M102, P102)</f>
        <v>1.2229299363057324</v>
      </c>
      <c r="J102" s="195">
        <f t="shared" si="1"/>
        <v>1.2229299363057324</v>
      </c>
      <c r="K102" s="195">
        <f>Detailed_Demanding_x_Doc_Attrib!R150</f>
        <v>0</v>
      </c>
      <c r="L102" s="195">
        <f>Detailed_Demanding_x_Doc_Attrib!S150</f>
        <v>1.2229299363057324</v>
      </c>
      <c r="M102" s="195">
        <f>Detailed_Demanding_x_Doc_Attrib!T150</f>
        <v>0</v>
      </c>
      <c r="N102" s="195">
        <f>Detailed_Demanding_x_Doc_Attrib!U150</f>
        <v>0</v>
      </c>
      <c r="O102" s="195">
        <f>Detailed_Demanding_x_Doc_Attrib!V150</f>
        <v>0</v>
      </c>
      <c r="P102" s="195">
        <f>Detailed_Demanding_x_Doc_Attrib!W150</f>
        <v>0</v>
      </c>
      <c r="Q102" s="195">
        <f>Detailed_Demanding_x_Doc_Attrib!X150</f>
        <v>0</v>
      </c>
      <c r="R102" s="195">
        <f>MAX(Detailed_Demanding_x_Doc_Attrib!Z150:AB150,Detailed_Demanding_x_Doc_Attrib!I150:L150,M102,Q102)</f>
        <v>0</v>
      </c>
      <c r="S102" s="195">
        <f>MAX(Detailed_Demanding_x_Doc_Attrib!AC150,Detailed_Demanding_x_Doc_Attrib!I150:L150)</f>
        <v>0</v>
      </c>
      <c r="T102" s="195">
        <f>MAX(Detailed_Demanding_x_Doc_Attrib!AD150:AF150,P102,K102)</f>
        <v>0</v>
      </c>
      <c r="U102" s="195">
        <f>MAX(Detailed_Demanding_x_Doc_Attrib!AG150:AH150, Detailed_Demanding_x_Doc_Attrib!I150:L150, Detailed_Demanding_x_Doc_Attrib!R150)</f>
        <v>0</v>
      </c>
      <c r="V102" s="195">
        <f>MAX(Detailed_Demanding_x_Doc_Attrib!AJ150,Detailed_Demanding_x_Doc_Attrib!I150:L150)</f>
        <v>0</v>
      </c>
      <c r="W102" s="195">
        <f>MAX(Detailed_Demanding_x_Doc_Attrib!AM150:AW150,Detailed_Demanding_x_Doc_Attrib!I150:L150,K102)</f>
        <v>0</v>
      </c>
      <c r="X102" s="195">
        <f>MAX(Detailed_Demanding_x_Doc_Attrib!AX150,Detailed_Demanding_x_Doc_Attrib!I150:L150)</f>
        <v>0</v>
      </c>
      <c r="Y102" s="195">
        <f>MAX(Detailed_Demanding_x_Doc_Attrib!AY150,Detailed_Demanding_x_Doc_Attrib!I150:L150)</f>
        <v>0</v>
      </c>
      <c r="Z102" s="195">
        <f>MAX(Detailed_Demanding_x_Doc_Attrib!BC150:BE150,Detailed_Demanding_x_Doc_Attrib!I150:L150,Detailed_Demanding_x_Doc_Attrib!T150, Detailed_Demanding_x_Doc_Attrib!W150, Detailed_Demanding_x_Doc_Attrib!BP150)</f>
        <v>0</v>
      </c>
      <c r="AA102" s="195">
        <f>MAX(Detailed_Demanding_x_Doc_Attrib!BJ150:BQ150,Detailed_Demanding_x_Doc_Attrib!I150:L150,Detailed_Demanding_x_Doc_Attrib!BV150,Detailed_Demanding_x_Doc_Attrib!BS150:BT150)</f>
        <v>0</v>
      </c>
      <c r="AB102" s="195">
        <f>MAX(Detailed_Demanding_x_Doc_Attrib!BO150:BV150,Detailed_Demanding_x_Doc_Attrib!I150:L150, Detailed_Demanding_x_Doc_Attrib!T150, Detailed_Demanding_x_Doc_Attrib!BS150:BT150)</f>
        <v>0</v>
      </c>
      <c r="AC102" s="195">
        <f>MAX(Detailed_Demanding_x_Doc_Attrib!BF150:BI150, Detailed_Demanding_x_Doc_Attrib!BP150:BQ150, Detailed_Demanding_x_Doc_Attrib!BW150:BX150, Detailed_Demanding_x_Doc_Attrib!BV150, Detailed_Demanding_x_Doc_Attrib!BS150:BT150, Detailed_Demanding_x_Doc_Attrib!S150, Detailed_Demanding_x_Doc_Attrib!T150, Detailed_Demanding_x_Doc_Attrib!I150:L150)</f>
        <v>1.2229299363057324</v>
      </c>
      <c r="AD102" s="195">
        <f>MAX(Detailed_Demanding_x_Doc_Attrib!BF150:BX150,Detailed_Demanding_x_Doc_Attrib!I150:L150, Detailed_Demanding_x_Doc_Attrib!S150, Detailed_Demanding_x_Doc_Attrib!T150)</f>
        <v>1.2229299363057324</v>
      </c>
      <c r="AE102" s="195">
        <f>Detailed_Demanding_x_Doc_Attrib!BY150</f>
        <v>0</v>
      </c>
      <c r="AF102" s="195">
        <f>MAX(Detailed_Demanding_x_Doc_Attrib!BZ150, Detailed_Demanding_x_Doc_Attrib!BR150)</f>
        <v>0</v>
      </c>
      <c r="AG102" s="195">
        <f>MAX(Detailed_Demanding_x_Doc_Attrib!CA150, Detailed_Demanding_x_Doc_Attrib!BS150)</f>
        <v>0</v>
      </c>
      <c r="AH102" s="195">
        <f>MAX(Detailed_Demanding_x_Doc_Attrib!CB150,Detailed_Demanding_x_Doc_Attrib!I150, Detailed_Demanding_x_Doc_Attrib!S150, Detailed_Demanding_x_Doc_Attrib!W150)</f>
        <v>1.2229299363057324</v>
      </c>
      <c r="AI102" s="195">
        <f>MAX(Detailed_Demanding_x_Doc_Attrib!CC150)</f>
        <v>0</v>
      </c>
      <c r="AJ102" s="195">
        <f>MAX(Detailed_Demanding_x_Doc_Attrib!CD150,Detailed_Demanding_x_Doc_Attrib!S150)</f>
        <v>1.2229299363057324</v>
      </c>
      <c r="AK102" s="195">
        <f>MAX(Detailed_Demanding_x_Doc_Attrib!CE150, Detailed_Demanding_x_Doc_Attrib!I150:Q150, Detailed_Demanding_x_Doc_Attrib!S150, Detailed_Demanding_x_Doc_Attrib!T150, Detailed_Demanding_x_Doc_Attrib!W150)</f>
        <v>1.2229299363057324</v>
      </c>
      <c r="AL102" s="195">
        <f>MAX(Detailed_Demanding_x_Doc_Attrib!CF150:CF150)</f>
        <v>0</v>
      </c>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row>
    <row r="103" spans="1:102">
      <c r="A103" s="82" t="s">
        <v>281</v>
      </c>
      <c r="B103" s="82" t="s">
        <v>573</v>
      </c>
      <c r="C103" s="82" t="s">
        <v>363</v>
      </c>
      <c r="D103" s="82" t="s">
        <v>618</v>
      </c>
      <c r="E103" s="165" t="s">
        <v>514</v>
      </c>
      <c r="F103" s="195">
        <f>MAX(Detailed_Demanding_x_Doc_Attrib!I151:L151)</f>
        <v>0</v>
      </c>
      <c r="G103" s="195">
        <f>MAX(Detailed_Demanding_x_Doc_Attrib!N151:O151)</f>
        <v>0</v>
      </c>
      <c r="H103" s="195">
        <f>Detailed_Demanding_x_Doc_Attrib!P151</f>
        <v>0</v>
      </c>
      <c r="I103" s="195">
        <f>MAX(Detailed_Demanding_x_Doc_Attrib!Q151, F103, G103, H103, K103, L103, M103, P103)</f>
        <v>1.9108280254777068</v>
      </c>
      <c r="J103" s="195">
        <f t="shared" si="1"/>
        <v>1.9108280254777068</v>
      </c>
      <c r="K103" s="195">
        <f>Detailed_Demanding_x_Doc_Attrib!R151</f>
        <v>0</v>
      </c>
      <c r="L103" s="195">
        <f>Detailed_Demanding_x_Doc_Attrib!S151</f>
        <v>1.9108280254777068</v>
      </c>
      <c r="M103" s="195">
        <f>Detailed_Demanding_x_Doc_Attrib!T151</f>
        <v>0</v>
      </c>
      <c r="N103" s="195">
        <f>Detailed_Demanding_x_Doc_Attrib!U151</f>
        <v>0</v>
      </c>
      <c r="O103" s="195">
        <f>Detailed_Demanding_x_Doc_Attrib!V151</f>
        <v>0</v>
      </c>
      <c r="P103" s="195">
        <f>Detailed_Demanding_x_Doc_Attrib!W151</f>
        <v>0</v>
      </c>
      <c r="Q103" s="195">
        <f>Detailed_Demanding_x_Doc_Attrib!X151</f>
        <v>0</v>
      </c>
      <c r="R103" s="195">
        <f>MAX(Detailed_Demanding_x_Doc_Attrib!Z151:AB151,Detailed_Demanding_x_Doc_Attrib!I151:L151,M103,Q103)</f>
        <v>0</v>
      </c>
      <c r="S103" s="195">
        <f>MAX(Detailed_Demanding_x_Doc_Attrib!AC151,Detailed_Demanding_x_Doc_Attrib!I151:L151)</f>
        <v>0</v>
      </c>
      <c r="T103" s="195">
        <f>MAX(Detailed_Demanding_x_Doc_Attrib!AD151:AF151,P103,K103)</f>
        <v>0</v>
      </c>
      <c r="U103" s="195">
        <f>MAX(Detailed_Demanding_x_Doc_Attrib!AG151:AH151, Detailed_Demanding_x_Doc_Attrib!I151:L151, Detailed_Demanding_x_Doc_Attrib!R151)</f>
        <v>0</v>
      </c>
      <c r="V103" s="195">
        <f>MAX(Detailed_Demanding_x_Doc_Attrib!AJ151,Detailed_Demanding_x_Doc_Attrib!I151:L151)</f>
        <v>0</v>
      </c>
      <c r="W103" s="195">
        <f>MAX(Detailed_Demanding_x_Doc_Attrib!AM151:AW151,Detailed_Demanding_x_Doc_Attrib!I151:L151,K103)</f>
        <v>0</v>
      </c>
      <c r="X103" s="195">
        <f>MAX(Detailed_Demanding_x_Doc_Attrib!AX151,Detailed_Demanding_x_Doc_Attrib!I151:L151)</f>
        <v>0</v>
      </c>
      <c r="Y103" s="195">
        <f>MAX(Detailed_Demanding_x_Doc_Attrib!AY151,Detailed_Demanding_x_Doc_Attrib!I151:L151)</f>
        <v>0</v>
      </c>
      <c r="Z103" s="195">
        <f>MAX(Detailed_Demanding_x_Doc_Attrib!BC151:BE151,Detailed_Demanding_x_Doc_Attrib!I151:L151,Detailed_Demanding_x_Doc_Attrib!T151, Detailed_Demanding_x_Doc_Attrib!W151, Detailed_Demanding_x_Doc_Attrib!BP151)</f>
        <v>0</v>
      </c>
      <c r="AA103" s="195">
        <f>MAX(Detailed_Demanding_x_Doc_Attrib!BJ151:BQ151,Detailed_Demanding_x_Doc_Attrib!I151:L151,Detailed_Demanding_x_Doc_Attrib!BV151,Detailed_Demanding_x_Doc_Attrib!BS151:BT151)</f>
        <v>0</v>
      </c>
      <c r="AB103" s="195">
        <f>MAX(Detailed_Demanding_x_Doc_Attrib!BO151:BV151,Detailed_Demanding_x_Doc_Attrib!I151:L151, Detailed_Demanding_x_Doc_Attrib!T151, Detailed_Demanding_x_Doc_Attrib!BS151:BT151)</f>
        <v>0</v>
      </c>
      <c r="AC103" s="195">
        <f>MAX(Detailed_Demanding_x_Doc_Attrib!BF151:BI151, Detailed_Demanding_x_Doc_Attrib!BP151:BQ151, Detailed_Demanding_x_Doc_Attrib!BW151:BX151, Detailed_Demanding_x_Doc_Attrib!BV151, Detailed_Demanding_x_Doc_Attrib!BS151:BT151, Detailed_Demanding_x_Doc_Attrib!S151, Detailed_Demanding_x_Doc_Attrib!T151, Detailed_Demanding_x_Doc_Attrib!I151:L151)</f>
        <v>1.9108280254777068</v>
      </c>
      <c r="AD103" s="195">
        <f>MAX(Detailed_Demanding_x_Doc_Attrib!BF151:BX151,Detailed_Demanding_x_Doc_Attrib!I151:L151, Detailed_Demanding_x_Doc_Attrib!S151, Detailed_Demanding_x_Doc_Attrib!T151)</f>
        <v>1.9108280254777068</v>
      </c>
      <c r="AE103" s="195">
        <f>Detailed_Demanding_x_Doc_Attrib!BY151</f>
        <v>0</v>
      </c>
      <c r="AF103" s="195">
        <f>MAX(Detailed_Demanding_x_Doc_Attrib!BZ151, Detailed_Demanding_x_Doc_Attrib!BR151)</f>
        <v>0</v>
      </c>
      <c r="AG103" s="195">
        <f>MAX(Detailed_Demanding_x_Doc_Attrib!CA151, Detailed_Demanding_x_Doc_Attrib!BS151)</f>
        <v>0</v>
      </c>
      <c r="AH103" s="195">
        <f>MAX(Detailed_Demanding_x_Doc_Attrib!CB151,Detailed_Demanding_x_Doc_Attrib!I151, Detailed_Demanding_x_Doc_Attrib!S151, Detailed_Demanding_x_Doc_Attrib!W151)</f>
        <v>1.9108280254777068</v>
      </c>
      <c r="AI103" s="195">
        <f>MAX(Detailed_Demanding_x_Doc_Attrib!CC151)</f>
        <v>0</v>
      </c>
      <c r="AJ103" s="195">
        <f>MAX(Detailed_Demanding_x_Doc_Attrib!CD151,Detailed_Demanding_x_Doc_Attrib!S151)</f>
        <v>1.9108280254777068</v>
      </c>
      <c r="AK103" s="195">
        <f>MAX(Detailed_Demanding_x_Doc_Attrib!CE151, Detailed_Demanding_x_Doc_Attrib!I151:Q151, Detailed_Demanding_x_Doc_Attrib!S151, Detailed_Demanding_x_Doc_Attrib!T151, Detailed_Demanding_x_Doc_Attrib!W151)</f>
        <v>1.9108280254777068</v>
      </c>
      <c r="AL103" s="195">
        <f>MAX(Detailed_Demanding_x_Doc_Attrib!CF151:CF151)</f>
        <v>0</v>
      </c>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row>
    <row r="104" spans="1:102">
      <c r="A104" s="82" t="s">
        <v>281</v>
      </c>
      <c r="B104" s="82" t="s">
        <v>573</v>
      </c>
      <c r="C104" s="82" t="s">
        <v>363</v>
      </c>
      <c r="D104" s="82" t="s">
        <v>618</v>
      </c>
      <c r="E104" s="165" t="s">
        <v>515</v>
      </c>
      <c r="F104" s="195">
        <f>MAX(Detailed_Demanding_x_Doc_Attrib!I152:L152)</f>
        <v>0</v>
      </c>
      <c r="G104" s="195">
        <f>MAX(Detailed_Demanding_x_Doc_Attrib!N152:O152)</f>
        <v>0</v>
      </c>
      <c r="H104" s="195">
        <f>Detailed_Demanding_x_Doc_Attrib!P152</f>
        <v>0</v>
      </c>
      <c r="I104" s="195">
        <f>MAX(Detailed_Demanding_x_Doc_Attrib!Q152, F104, G104, H104, K104, L104, M104, P104)</f>
        <v>3.1847133757961781</v>
      </c>
      <c r="J104" s="195">
        <f t="shared" si="1"/>
        <v>3.1847133757961781</v>
      </c>
      <c r="K104" s="195">
        <f>Detailed_Demanding_x_Doc_Attrib!R152</f>
        <v>0</v>
      </c>
      <c r="L104" s="195">
        <f>Detailed_Demanding_x_Doc_Attrib!S152</f>
        <v>3.1847133757961781</v>
      </c>
      <c r="M104" s="195">
        <f>Detailed_Demanding_x_Doc_Attrib!T152</f>
        <v>0</v>
      </c>
      <c r="N104" s="195">
        <f>Detailed_Demanding_x_Doc_Attrib!U152</f>
        <v>0</v>
      </c>
      <c r="O104" s="195">
        <f>Detailed_Demanding_x_Doc_Attrib!V152</f>
        <v>0</v>
      </c>
      <c r="P104" s="195">
        <f>Detailed_Demanding_x_Doc_Attrib!W152</f>
        <v>0</v>
      </c>
      <c r="Q104" s="195">
        <f>Detailed_Demanding_x_Doc_Attrib!X152</f>
        <v>0</v>
      </c>
      <c r="R104" s="195">
        <f>MAX(Detailed_Demanding_x_Doc_Attrib!Z152:AB152,Detailed_Demanding_x_Doc_Attrib!I152:L152,M104,Q104)</f>
        <v>0</v>
      </c>
      <c r="S104" s="195">
        <f>MAX(Detailed_Demanding_x_Doc_Attrib!AC152,Detailed_Demanding_x_Doc_Attrib!I152:L152)</f>
        <v>0</v>
      </c>
      <c r="T104" s="195">
        <f>MAX(Detailed_Demanding_x_Doc_Attrib!AD152:AF152,P104,K104)</f>
        <v>0</v>
      </c>
      <c r="U104" s="195">
        <f>MAX(Detailed_Demanding_x_Doc_Attrib!AG152:AH152, Detailed_Demanding_x_Doc_Attrib!I152:L152, Detailed_Demanding_x_Doc_Attrib!R152)</f>
        <v>0</v>
      </c>
      <c r="V104" s="195">
        <f>MAX(Detailed_Demanding_x_Doc_Attrib!AJ152,Detailed_Demanding_x_Doc_Attrib!I152:L152)</f>
        <v>0</v>
      </c>
      <c r="W104" s="195">
        <f>MAX(Detailed_Demanding_x_Doc_Attrib!AM152:AW152,Detailed_Demanding_x_Doc_Attrib!I152:L152,K104)</f>
        <v>0</v>
      </c>
      <c r="X104" s="195">
        <f>MAX(Detailed_Demanding_x_Doc_Attrib!AX152,Detailed_Demanding_x_Doc_Attrib!I152:L152)</f>
        <v>0</v>
      </c>
      <c r="Y104" s="195">
        <f>MAX(Detailed_Demanding_x_Doc_Attrib!AY152,Detailed_Demanding_x_Doc_Attrib!I152:L152)</f>
        <v>0</v>
      </c>
      <c r="Z104" s="195">
        <f>MAX(Detailed_Demanding_x_Doc_Attrib!BC152:BE152,Detailed_Demanding_x_Doc_Attrib!I152:L152,Detailed_Demanding_x_Doc_Attrib!T152, Detailed_Demanding_x_Doc_Attrib!W152, Detailed_Demanding_x_Doc_Attrib!BP152)</f>
        <v>0</v>
      </c>
      <c r="AA104" s="195">
        <f>MAX(Detailed_Demanding_x_Doc_Attrib!BJ152:BQ152,Detailed_Demanding_x_Doc_Attrib!I152:L152,Detailed_Demanding_x_Doc_Attrib!BV152,Detailed_Demanding_x_Doc_Attrib!BS152:BT152)</f>
        <v>0</v>
      </c>
      <c r="AB104" s="195">
        <f>MAX(Detailed_Demanding_x_Doc_Attrib!BO152:BV152,Detailed_Demanding_x_Doc_Attrib!I152:L152, Detailed_Demanding_x_Doc_Attrib!T152, Detailed_Demanding_x_Doc_Attrib!BS152:BT152)</f>
        <v>0</v>
      </c>
      <c r="AC104" s="195">
        <f>MAX(Detailed_Demanding_x_Doc_Attrib!BF152:BI152, Detailed_Demanding_x_Doc_Attrib!BP152:BQ152, Detailed_Demanding_x_Doc_Attrib!BW152:BX152, Detailed_Demanding_x_Doc_Attrib!BV152, Detailed_Demanding_x_Doc_Attrib!BS152:BT152, Detailed_Demanding_x_Doc_Attrib!S152, Detailed_Demanding_x_Doc_Attrib!T152, Detailed_Demanding_x_Doc_Attrib!I152:L152)</f>
        <v>3.1847133757961781</v>
      </c>
      <c r="AD104" s="195">
        <f>MAX(Detailed_Demanding_x_Doc_Attrib!BF152:BX152,Detailed_Demanding_x_Doc_Attrib!I152:L152, Detailed_Demanding_x_Doc_Attrib!S152, Detailed_Demanding_x_Doc_Attrib!T152)</f>
        <v>3.1847133757961781</v>
      </c>
      <c r="AE104" s="195">
        <f>Detailed_Demanding_x_Doc_Attrib!BY152</f>
        <v>0</v>
      </c>
      <c r="AF104" s="195">
        <f>MAX(Detailed_Demanding_x_Doc_Attrib!BZ152, Detailed_Demanding_x_Doc_Attrib!BR152)</f>
        <v>0</v>
      </c>
      <c r="AG104" s="195">
        <f>MAX(Detailed_Demanding_x_Doc_Attrib!CA152, Detailed_Demanding_x_Doc_Attrib!BS152)</f>
        <v>0</v>
      </c>
      <c r="AH104" s="195">
        <f>MAX(Detailed_Demanding_x_Doc_Attrib!CB152,Detailed_Demanding_x_Doc_Attrib!I152, Detailed_Demanding_x_Doc_Attrib!S152, Detailed_Demanding_x_Doc_Attrib!W152)</f>
        <v>3.1847133757961781</v>
      </c>
      <c r="AI104" s="195">
        <f>MAX(Detailed_Demanding_x_Doc_Attrib!CC152)</f>
        <v>0</v>
      </c>
      <c r="AJ104" s="195">
        <f>MAX(Detailed_Demanding_x_Doc_Attrib!CD152,Detailed_Demanding_x_Doc_Attrib!S152)</f>
        <v>3.1847133757961781</v>
      </c>
      <c r="AK104" s="195">
        <f>MAX(Detailed_Demanding_x_Doc_Attrib!CE152, Detailed_Demanding_x_Doc_Attrib!I152:Q152, Detailed_Demanding_x_Doc_Attrib!S152, Detailed_Demanding_x_Doc_Attrib!T152, Detailed_Demanding_x_Doc_Attrib!W152)</f>
        <v>3.1847133757961781</v>
      </c>
      <c r="AL104" s="195">
        <f>MAX(Detailed_Demanding_x_Doc_Attrib!CF152:CF152)</f>
        <v>0</v>
      </c>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row>
    <row r="105" spans="1:102">
      <c r="A105" s="82" t="s">
        <v>281</v>
      </c>
      <c r="B105" s="82" t="s">
        <v>573</v>
      </c>
      <c r="C105" s="82" t="s">
        <v>363</v>
      </c>
      <c r="D105" s="82" t="s">
        <v>618</v>
      </c>
      <c r="E105" s="165" t="s">
        <v>516</v>
      </c>
      <c r="F105" s="195">
        <f>MAX(Detailed_Demanding_x_Doc_Attrib!I153:L153)</f>
        <v>0</v>
      </c>
      <c r="G105" s="195">
        <f>MAX(Detailed_Demanding_x_Doc_Attrib!N153:O153)</f>
        <v>0</v>
      </c>
      <c r="H105" s="195">
        <f>Detailed_Demanding_x_Doc_Attrib!P153</f>
        <v>0</v>
      </c>
      <c r="I105" s="195">
        <f>MAX(Detailed_Demanding_x_Doc_Attrib!Q153, F105, G105, H105, K105, L105, M105, P105)</f>
        <v>0</v>
      </c>
      <c r="J105" s="195">
        <f t="shared" si="1"/>
        <v>0</v>
      </c>
      <c r="K105" s="195">
        <f>Detailed_Demanding_x_Doc_Attrib!R153</f>
        <v>0</v>
      </c>
      <c r="L105" s="195">
        <f>Detailed_Demanding_x_Doc_Attrib!S153</f>
        <v>0</v>
      </c>
      <c r="M105" s="195">
        <f>Detailed_Demanding_x_Doc_Attrib!T153</f>
        <v>0</v>
      </c>
      <c r="N105" s="195">
        <f>Detailed_Demanding_x_Doc_Attrib!U153</f>
        <v>0</v>
      </c>
      <c r="O105" s="195">
        <f>Detailed_Demanding_x_Doc_Attrib!V153</f>
        <v>0</v>
      </c>
      <c r="P105" s="195">
        <f>Detailed_Demanding_x_Doc_Attrib!W153</f>
        <v>0</v>
      </c>
      <c r="Q105" s="195">
        <f>Detailed_Demanding_x_Doc_Attrib!X153</f>
        <v>0</v>
      </c>
      <c r="R105" s="195">
        <f>MAX(Detailed_Demanding_x_Doc_Attrib!Z153:AB153,Detailed_Demanding_x_Doc_Attrib!I153:L153,M105,Q105)</f>
        <v>0</v>
      </c>
      <c r="S105" s="195">
        <f>MAX(Detailed_Demanding_x_Doc_Attrib!AC153,Detailed_Demanding_x_Doc_Attrib!I153:L153)</f>
        <v>0</v>
      </c>
      <c r="T105" s="195">
        <f>MAX(Detailed_Demanding_x_Doc_Attrib!AD153:AF153,P105,K105)</f>
        <v>0</v>
      </c>
      <c r="U105" s="195">
        <f>MAX(Detailed_Demanding_x_Doc_Attrib!AG153:AH153, Detailed_Demanding_x_Doc_Attrib!I153:L153, Detailed_Demanding_x_Doc_Attrib!R153)</f>
        <v>0</v>
      </c>
      <c r="V105" s="195">
        <f>MAX(Detailed_Demanding_x_Doc_Attrib!AJ153,Detailed_Demanding_x_Doc_Attrib!I153:L153)</f>
        <v>0</v>
      </c>
      <c r="W105" s="195">
        <f>MAX(Detailed_Demanding_x_Doc_Attrib!AM153:AW153,Detailed_Demanding_x_Doc_Attrib!I153:L153,K105)</f>
        <v>0</v>
      </c>
      <c r="X105" s="195">
        <f>MAX(Detailed_Demanding_x_Doc_Attrib!AX153,Detailed_Demanding_x_Doc_Attrib!I153:L153)</f>
        <v>0</v>
      </c>
      <c r="Y105" s="195">
        <f>MAX(Detailed_Demanding_x_Doc_Attrib!AY153,Detailed_Demanding_x_Doc_Attrib!I153:L153)</f>
        <v>0</v>
      </c>
      <c r="Z105" s="195">
        <f>MAX(Detailed_Demanding_x_Doc_Attrib!BC153:BE153,Detailed_Demanding_x_Doc_Attrib!I153:L153,Detailed_Demanding_x_Doc_Attrib!T153, Detailed_Demanding_x_Doc_Attrib!W153, Detailed_Demanding_x_Doc_Attrib!BP153)</f>
        <v>0</v>
      </c>
      <c r="AA105" s="195">
        <f>MAX(Detailed_Demanding_x_Doc_Attrib!BJ153:BQ153,Detailed_Demanding_x_Doc_Attrib!I153:L153,Detailed_Demanding_x_Doc_Attrib!BV153,Detailed_Demanding_x_Doc_Attrib!BS153:BT153)</f>
        <v>0</v>
      </c>
      <c r="AB105" s="195">
        <f>MAX(Detailed_Demanding_x_Doc_Attrib!BO153:BV153,Detailed_Demanding_x_Doc_Attrib!I153:L153, Detailed_Demanding_x_Doc_Attrib!T153, Detailed_Demanding_x_Doc_Attrib!BS153:BT153)</f>
        <v>0</v>
      </c>
      <c r="AC105" s="195">
        <f>MAX(Detailed_Demanding_x_Doc_Attrib!BF153:BI153, Detailed_Demanding_x_Doc_Attrib!BP153:BQ153, Detailed_Demanding_x_Doc_Attrib!BW153:BX153, Detailed_Demanding_x_Doc_Attrib!BV153, Detailed_Demanding_x_Doc_Attrib!BS153:BT153, Detailed_Demanding_x_Doc_Attrib!S153, Detailed_Demanding_x_Doc_Attrib!T153, Detailed_Demanding_x_Doc_Attrib!I153:L153)</f>
        <v>0.61146496815286633</v>
      </c>
      <c r="AD105" s="195">
        <f>MAX(Detailed_Demanding_x_Doc_Attrib!BF153:BX153,Detailed_Demanding_x_Doc_Attrib!I153:L153, Detailed_Demanding_x_Doc_Attrib!S153, Detailed_Demanding_x_Doc_Attrib!T153)</f>
        <v>0.61146496815286633</v>
      </c>
      <c r="AE105" s="195">
        <f>Detailed_Demanding_x_Doc_Attrib!BY153</f>
        <v>0</v>
      </c>
      <c r="AF105" s="195">
        <f>MAX(Detailed_Demanding_x_Doc_Attrib!BZ153, Detailed_Demanding_x_Doc_Attrib!BR153)</f>
        <v>0</v>
      </c>
      <c r="AG105" s="195">
        <f>MAX(Detailed_Demanding_x_Doc_Attrib!CA153, Detailed_Demanding_x_Doc_Attrib!BS153)</f>
        <v>0</v>
      </c>
      <c r="AH105" s="195">
        <f>MAX(Detailed_Demanding_x_Doc_Attrib!CB153,Detailed_Demanding_x_Doc_Attrib!I153, Detailed_Demanding_x_Doc_Attrib!S153, Detailed_Demanding_x_Doc_Attrib!W153)</f>
        <v>0</v>
      </c>
      <c r="AI105" s="195">
        <f>MAX(Detailed_Demanding_x_Doc_Attrib!CC153)</f>
        <v>0</v>
      </c>
      <c r="AJ105" s="195">
        <f>MAX(Detailed_Demanding_x_Doc_Attrib!CD153,Detailed_Demanding_x_Doc_Attrib!S153)</f>
        <v>2.5477707006369426</v>
      </c>
      <c r="AK105" s="195">
        <f>MAX(Detailed_Demanding_x_Doc_Attrib!CE153, Detailed_Demanding_x_Doc_Attrib!I153:Q153, Detailed_Demanding_x_Doc_Attrib!S153, Detailed_Demanding_x_Doc_Attrib!T153, Detailed_Demanding_x_Doc_Attrib!W153)</f>
        <v>0</v>
      </c>
      <c r="AL105" s="195">
        <f>MAX(Detailed_Demanding_x_Doc_Attrib!CF153:CF153)</f>
        <v>0</v>
      </c>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row>
    <row r="106" spans="1:102">
      <c r="A106" s="82" t="s">
        <v>281</v>
      </c>
      <c r="B106" s="82" t="s">
        <v>573</v>
      </c>
      <c r="C106" s="82" t="s">
        <v>363</v>
      </c>
      <c r="D106" s="82" t="s">
        <v>618</v>
      </c>
      <c r="E106" s="165" t="s">
        <v>518</v>
      </c>
      <c r="F106" s="195">
        <f>MAX(Detailed_Demanding_x_Doc_Attrib!I154:L154)</f>
        <v>0</v>
      </c>
      <c r="G106" s="195">
        <f>MAX(Detailed_Demanding_x_Doc_Attrib!N154:O154)</f>
        <v>0</v>
      </c>
      <c r="H106" s="195">
        <f>Detailed_Demanding_x_Doc_Attrib!P154</f>
        <v>0</v>
      </c>
      <c r="I106" s="195">
        <f>MAX(Detailed_Demanding_x_Doc_Attrib!Q154, F106, G106, H106, K106, L106, M106, P106)</f>
        <v>0.68789808917197459</v>
      </c>
      <c r="J106" s="195">
        <f t="shared" si="1"/>
        <v>0.68789808917197459</v>
      </c>
      <c r="K106" s="195">
        <f>Detailed_Demanding_x_Doc_Attrib!R154</f>
        <v>0</v>
      </c>
      <c r="L106" s="195">
        <f>Detailed_Demanding_x_Doc_Attrib!S154</f>
        <v>0.68789808917197459</v>
      </c>
      <c r="M106" s="195">
        <f>Detailed_Demanding_x_Doc_Attrib!T154</f>
        <v>0</v>
      </c>
      <c r="N106" s="195">
        <f>Detailed_Demanding_x_Doc_Attrib!U154</f>
        <v>0</v>
      </c>
      <c r="O106" s="195">
        <f>Detailed_Demanding_x_Doc_Attrib!V154</f>
        <v>0</v>
      </c>
      <c r="P106" s="195">
        <f>Detailed_Demanding_x_Doc_Attrib!W154</f>
        <v>0</v>
      </c>
      <c r="Q106" s="195">
        <f>Detailed_Demanding_x_Doc_Attrib!X154</f>
        <v>0</v>
      </c>
      <c r="R106" s="195">
        <f>MAX(Detailed_Demanding_x_Doc_Attrib!Z154:AB154,Detailed_Demanding_x_Doc_Attrib!I154:L154,M106,Q106)</f>
        <v>0</v>
      </c>
      <c r="S106" s="195">
        <f>MAX(Detailed_Demanding_x_Doc_Attrib!AC154,Detailed_Demanding_x_Doc_Attrib!I154:L154)</f>
        <v>0</v>
      </c>
      <c r="T106" s="195">
        <f>MAX(Detailed_Demanding_x_Doc_Attrib!AD154:AF154,P106,K106)</f>
        <v>0</v>
      </c>
      <c r="U106" s="195">
        <f>MAX(Detailed_Demanding_x_Doc_Attrib!AG154:AH154, Detailed_Demanding_x_Doc_Attrib!I154:L154, Detailed_Demanding_x_Doc_Attrib!R154)</f>
        <v>0</v>
      </c>
      <c r="V106" s="195">
        <f>MAX(Detailed_Demanding_x_Doc_Attrib!AJ154,Detailed_Demanding_x_Doc_Attrib!I154:L154)</f>
        <v>0</v>
      </c>
      <c r="W106" s="195">
        <f>MAX(Detailed_Demanding_x_Doc_Attrib!AM154:AW154,Detailed_Demanding_x_Doc_Attrib!I154:L154,K106)</f>
        <v>0</v>
      </c>
      <c r="X106" s="195">
        <f>MAX(Detailed_Demanding_x_Doc_Attrib!AX154,Detailed_Demanding_x_Doc_Attrib!I154:L154)</f>
        <v>0</v>
      </c>
      <c r="Y106" s="195">
        <f>MAX(Detailed_Demanding_x_Doc_Attrib!AY154,Detailed_Demanding_x_Doc_Attrib!I154:L154)</f>
        <v>0</v>
      </c>
      <c r="Z106" s="195">
        <f>MAX(Detailed_Demanding_x_Doc_Attrib!BC154:BE154,Detailed_Demanding_x_Doc_Attrib!I154:L154,Detailed_Demanding_x_Doc_Attrib!T154, Detailed_Demanding_x_Doc_Attrib!W154, Detailed_Demanding_x_Doc_Attrib!BP154)</f>
        <v>0</v>
      </c>
      <c r="AA106" s="195">
        <f>MAX(Detailed_Demanding_x_Doc_Attrib!BJ154:BQ154,Detailed_Demanding_x_Doc_Attrib!I154:L154,Detailed_Demanding_x_Doc_Attrib!BV154,Detailed_Demanding_x_Doc_Attrib!BS154:BT154)</f>
        <v>0</v>
      </c>
      <c r="AB106" s="195">
        <f>MAX(Detailed_Demanding_x_Doc_Attrib!BO154:BV154,Detailed_Demanding_x_Doc_Attrib!I154:L154, Detailed_Demanding_x_Doc_Attrib!T154, Detailed_Demanding_x_Doc_Attrib!BS154:BT154)</f>
        <v>0</v>
      </c>
      <c r="AC106" s="195">
        <f>MAX(Detailed_Demanding_x_Doc_Attrib!BF154:BI154, Detailed_Demanding_x_Doc_Attrib!BP154:BQ154, Detailed_Demanding_x_Doc_Attrib!BW154:BX154, Detailed_Demanding_x_Doc_Attrib!BV154, Detailed_Demanding_x_Doc_Attrib!BS154:BT154, Detailed_Demanding_x_Doc_Attrib!S154, Detailed_Demanding_x_Doc_Attrib!T154, Detailed_Demanding_x_Doc_Attrib!I154:L154)</f>
        <v>0.68789808917197459</v>
      </c>
      <c r="AD106" s="195">
        <f>MAX(Detailed_Demanding_x_Doc_Attrib!BF154:BX154,Detailed_Demanding_x_Doc_Attrib!I154:L154, Detailed_Demanding_x_Doc_Attrib!S154, Detailed_Demanding_x_Doc_Attrib!T154)</f>
        <v>0.68789808917197459</v>
      </c>
      <c r="AE106" s="195">
        <f>Detailed_Demanding_x_Doc_Attrib!BY154</f>
        <v>0</v>
      </c>
      <c r="AF106" s="195">
        <f>MAX(Detailed_Demanding_x_Doc_Attrib!BZ154, Detailed_Demanding_x_Doc_Attrib!BR154)</f>
        <v>0</v>
      </c>
      <c r="AG106" s="195">
        <f>MAX(Detailed_Demanding_x_Doc_Attrib!CA154, Detailed_Demanding_x_Doc_Attrib!BS154)</f>
        <v>0</v>
      </c>
      <c r="AH106" s="195">
        <f>MAX(Detailed_Demanding_x_Doc_Attrib!CB154,Detailed_Demanding_x_Doc_Attrib!I154, Detailed_Demanding_x_Doc_Attrib!S154, Detailed_Demanding_x_Doc_Attrib!W154)</f>
        <v>0.68789808917197459</v>
      </c>
      <c r="AI106" s="195">
        <f>MAX(Detailed_Demanding_x_Doc_Attrib!CC154)</f>
        <v>0</v>
      </c>
      <c r="AJ106" s="195">
        <f>MAX(Detailed_Demanding_x_Doc_Attrib!CD154,Detailed_Demanding_x_Doc_Attrib!S154)</f>
        <v>0.68789808917197459</v>
      </c>
      <c r="AK106" s="195">
        <f>MAX(Detailed_Demanding_x_Doc_Attrib!CE154, Detailed_Demanding_x_Doc_Attrib!I154:Q154, Detailed_Demanding_x_Doc_Attrib!S154, Detailed_Demanding_x_Doc_Attrib!T154, Detailed_Demanding_x_Doc_Attrib!W154)</f>
        <v>0.68789808917197459</v>
      </c>
      <c r="AL106" s="195">
        <f>MAX(Detailed_Demanding_x_Doc_Attrib!CF154:CF154)</f>
        <v>0</v>
      </c>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row>
    <row r="107" spans="1:102">
      <c r="A107" s="82" t="s">
        <v>281</v>
      </c>
      <c r="B107" s="82" t="s">
        <v>573</v>
      </c>
      <c r="C107" s="82" t="s">
        <v>363</v>
      </c>
      <c r="D107" s="82" t="s">
        <v>618</v>
      </c>
      <c r="E107" s="165" t="s">
        <v>519</v>
      </c>
      <c r="F107" s="195">
        <f>MAX(Detailed_Demanding_x_Doc_Attrib!I155:L155)</f>
        <v>0</v>
      </c>
      <c r="G107" s="195">
        <f>MAX(Detailed_Demanding_x_Doc_Attrib!N155:O155)</f>
        <v>0</v>
      </c>
      <c r="H107" s="195">
        <f>Detailed_Demanding_x_Doc_Attrib!P155</f>
        <v>0</v>
      </c>
      <c r="I107" s="195">
        <f>MAX(Detailed_Demanding_x_Doc_Attrib!Q155, F107, G107, H107, K107, L107, M107, P107)</f>
        <v>1.2738853503184713</v>
      </c>
      <c r="J107" s="195">
        <f t="shared" si="1"/>
        <v>1.2738853503184713</v>
      </c>
      <c r="K107" s="195">
        <f>Detailed_Demanding_x_Doc_Attrib!R155</f>
        <v>0</v>
      </c>
      <c r="L107" s="195">
        <f>Detailed_Demanding_x_Doc_Attrib!S155</f>
        <v>1.2738853503184713</v>
      </c>
      <c r="M107" s="195">
        <f>Detailed_Demanding_x_Doc_Attrib!T155</f>
        <v>0</v>
      </c>
      <c r="N107" s="195">
        <f>Detailed_Demanding_x_Doc_Attrib!U155</f>
        <v>0</v>
      </c>
      <c r="O107" s="195">
        <f>Detailed_Demanding_x_Doc_Attrib!V155</f>
        <v>0</v>
      </c>
      <c r="P107" s="195">
        <f>Detailed_Demanding_x_Doc_Attrib!W155</f>
        <v>0</v>
      </c>
      <c r="Q107" s="195">
        <f>Detailed_Demanding_x_Doc_Attrib!X155</f>
        <v>0</v>
      </c>
      <c r="R107" s="195">
        <f>MAX(Detailed_Demanding_x_Doc_Attrib!Z155:AB155,Detailed_Demanding_x_Doc_Attrib!I155:L155,M107,Q107)</f>
        <v>0</v>
      </c>
      <c r="S107" s="195">
        <f>MAX(Detailed_Demanding_x_Doc_Attrib!AC155,Detailed_Demanding_x_Doc_Attrib!I155:L155)</f>
        <v>0</v>
      </c>
      <c r="T107" s="195">
        <f>MAX(Detailed_Demanding_x_Doc_Attrib!AD155:AF155,P107,K107)</f>
        <v>0</v>
      </c>
      <c r="U107" s="195">
        <f>MAX(Detailed_Demanding_x_Doc_Attrib!AG155:AH155, Detailed_Demanding_x_Doc_Attrib!I155:L155, Detailed_Demanding_x_Doc_Attrib!R155)</f>
        <v>0</v>
      </c>
      <c r="V107" s="195">
        <f>MAX(Detailed_Demanding_x_Doc_Attrib!AJ155,Detailed_Demanding_x_Doc_Attrib!I155:L155)</f>
        <v>0</v>
      </c>
      <c r="W107" s="195">
        <f>MAX(Detailed_Demanding_x_Doc_Attrib!AM155:AW155,Detailed_Demanding_x_Doc_Attrib!I155:L155,K107)</f>
        <v>0</v>
      </c>
      <c r="X107" s="195">
        <f>MAX(Detailed_Demanding_x_Doc_Attrib!AX155,Detailed_Demanding_x_Doc_Attrib!I155:L155)</f>
        <v>0</v>
      </c>
      <c r="Y107" s="195">
        <f>MAX(Detailed_Demanding_x_Doc_Attrib!AY155,Detailed_Demanding_x_Doc_Attrib!I155:L155)</f>
        <v>0</v>
      </c>
      <c r="Z107" s="195">
        <f>MAX(Detailed_Demanding_x_Doc_Attrib!BC155:BE155,Detailed_Demanding_x_Doc_Attrib!I155:L155,Detailed_Demanding_x_Doc_Attrib!T155, Detailed_Demanding_x_Doc_Attrib!W155, Detailed_Demanding_x_Doc_Attrib!BP155)</f>
        <v>0</v>
      </c>
      <c r="AA107" s="195">
        <f>MAX(Detailed_Demanding_x_Doc_Attrib!BJ155:BQ155,Detailed_Demanding_x_Doc_Attrib!I155:L155,Detailed_Demanding_x_Doc_Attrib!BV155,Detailed_Demanding_x_Doc_Attrib!BS155:BT155)</f>
        <v>0</v>
      </c>
      <c r="AB107" s="195">
        <f>MAX(Detailed_Demanding_x_Doc_Attrib!BO155:BV155,Detailed_Demanding_x_Doc_Attrib!I155:L155, Detailed_Demanding_x_Doc_Attrib!T155, Detailed_Demanding_x_Doc_Attrib!BS155:BT155)</f>
        <v>0</v>
      </c>
      <c r="AC107" s="195">
        <f>MAX(Detailed_Demanding_x_Doc_Attrib!BF155:BI155, Detailed_Demanding_x_Doc_Attrib!BP155:BQ155, Detailed_Demanding_x_Doc_Attrib!BW155:BX155, Detailed_Demanding_x_Doc_Attrib!BV155, Detailed_Demanding_x_Doc_Attrib!BS155:BT155, Detailed_Demanding_x_Doc_Attrib!S155, Detailed_Demanding_x_Doc_Attrib!T155, Detailed_Demanding_x_Doc_Attrib!I155:L155)</f>
        <v>1.2738853503184713</v>
      </c>
      <c r="AD107" s="195">
        <f>MAX(Detailed_Demanding_x_Doc_Attrib!BF155:BX155,Detailed_Demanding_x_Doc_Attrib!I155:L155, Detailed_Demanding_x_Doc_Attrib!S155, Detailed_Demanding_x_Doc_Attrib!T155)</f>
        <v>1.2738853503184713</v>
      </c>
      <c r="AE107" s="195">
        <f>Detailed_Demanding_x_Doc_Attrib!BY155</f>
        <v>0</v>
      </c>
      <c r="AF107" s="195">
        <f>MAX(Detailed_Demanding_x_Doc_Attrib!BZ155, Detailed_Demanding_x_Doc_Attrib!BR155)</f>
        <v>0</v>
      </c>
      <c r="AG107" s="195">
        <f>MAX(Detailed_Demanding_x_Doc_Attrib!CA155, Detailed_Demanding_x_Doc_Attrib!BS155)</f>
        <v>0</v>
      </c>
      <c r="AH107" s="195">
        <f>MAX(Detailed_Demanding_x_Doc_Attrib!CB155,Detailed_Demanding_x_Doc_Attrib!I155, Detailed_Demanding_x_Doc_Attrib!S155, Detailed_Demanding_x_Doc_Attrib!W155)</f>
        <v>1.2738853503184713</v>
      </c>
      <c r="AI107" s="195">
        <f>MAX(Detailed_Demanding_x_Doc_Attrib!CC155)</f>
        <v>0</v>
      </c>
      <c r="AJ107" s="195">
        <f>MAX(Detailed_Demanding_x_Doc_Attrib!CD155,Detailed_Demanding_x_Doc_Attrib!S155)</f>
        <v>1.2738853503184713</v>
      </c>
      <c r="AK107" s="195">
        <f>MAX(Detailed_Demanding_x_Doc_Attrib!CE155, Detailed_Demanding_x_Doc_Attrib!I155:Q155, Detailed_Demanding_x_Doc_Attrib!S155, Detailed_Demanding_x_Doc_Attrib!T155, Detailed_Demanding_x_Doc_Attrib!W155)</f>
        <v>1.2738853503184713</v>
      </c>
      <c r="AL107" s="195">
        <f>MAX(Detailed_Demanding_x_Doc_Attrib!CF155:CF155)</f>
        <v>0</v>
      </c>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row>
    <row r="108" spans="1:102">
      <c r="A108" s="82" t="s">
        <v>281</v>
      </c>
      <c r="B108" s="82" t="s">
        <v>573</v>
      </c>
      <c r="C108" s="82" t="s">
        <v>363</v>
      </c>
      <c r="D108" s="82" t="s">
        <v>618</v>
      </c>
      <c r="E108" s="165" t="s">
        <v>520</v>
      </c>
      <c r="F108" s="195">
        <f>MAX(Detailed_Demanding_x_Doc_Attrib!I156:L156)</f>
        <v>0</v>
      </c>
      <c r="G108" s="195">
        <f>MAX(Detailed_Demanding_x_Doc_Attrib!N156:O156)</f>
        <v>0</v>
      </c>
      <c r="H108" s="195">
        <f>Detailed_Demanding_x_Doc_Attrib!P156</f>
        <v>0</v>
      </c>
      <c r="I108" s="195">
        <f>MAX(Detailed_Demanding_x_Doc_Attrib!Q156, F108, G108, H108, K108, L108, M108, P108)</f>
        <v>2.5477707006369426</v>
      </c>
      <c r="J108" s="195">
        <f t="shared" si="1"/>
        <v>2.5477707006369426</v>
      </c>
      <c r="K108" s="195">
        <f>Detailed_Demanding_x_Doc_Attrib!R156</f>
        <v>0</v>
      </c>
      <c r="L108" s="195">
        <f>Detailed_Demanding_x_Doc_Attrib!S156</f>
        <v>2.5477707006369426</v>
      </c>
      <c r="M108" s="195">
        <f>Detailed_Demanding_x_Doc_Attrib!T156</f>
        <v>0</v>
      </c>
      <c r="N108" s="195">
        <f>Detailed_Demanding_x_Doc_Attrib!U156</f>
        <v>0</v>
      </c>
      <c r="O108" s="195">
        <f>Detailed_Demanding_x_Doc_Attrib!V156</f>
        <v>0</v>
      </c>
      <c r="P108" s="195">
        <f>Detailed_Demanding_x_Doc_Attrib!W156</f>
        <v>0</v>
      </c>
      <c r="Q108" s="195">
        <f>Detailed_Demanding_x_Doc_Attrib!X156</f>
        <v>0</v>
      </c>
      <c r="R108" s="195">
        <f>MAX(Detailed_Demanding_x_Doc_Attrib!Z156:AB156,Detailed_Demanding_x_Doc_Attrib!I156:L156,M108,Q108)</f>
        <v>0</v>
      </c>
      <c r="S108" s="195">
        <f>MAX(Detailed_Demanding_x_Doc_Attrib!AC156,Detailed_Demanding_x_Doc_Attrib!I156:L156)</f>
        <v>0</v>
      </c>
      <c r="T108" s="195">
        <f>MAX(Detailed_Demanding_x_Doc_Attrib!AD156:AF156,P108,K108)</f>
        <v>0</v>
      </c>
      <c r="U108" s="195">
        <f>MAX(Detailed_Demanding_x_Doc_Attrib!AG156:AH156, Detailed_Demanding_x_Doc_Attrib!I156:L156, Detailed_Demanding_x_Doc_Attrib!R156)</f>
        <v>0</v>
      </c>
      <c r="V108" s="195">
        <f>MAX(Detailed_Demanding_x_Doc_Attrib!AJ156,Detailed_Demanding_x_Doc_Attrib!I156:L156)</f>
        <v>0</v>
      </c>
      <c r="W108" s="195">
        <f>MAX(Detailed_Demanding_x_Doc_Attrib!AM156:AW156,Detailed_Demanding_x_Doc_Attrib!I156:L156,K108)</f>
        <v>0</v>
      </c>
      <c r="X108" s="195">
        <f>MAX(Detailed_Demanding_x_Doc_Attrib!AX156,Detailed_Demanding_x_Doc_Attrib!I156:L156)</f>
        <v>0</v>
      </c>
      <c r="Y108" s="195">
        <f>MAX(Detailed_Demanding_x_Doc_Attrib!AY156,Detailed_Demanding_x_Doc_Attrib!I156:L156)</f>
        <v>0</v>
      </c>
      <c r="Z108" s="195">
        <f>MAX(Detailed_Demanding_x_Doc_Attrib!BC156:BE156,Detailed_Demanding_x_Doc_Attrib!I156:L156,Detailed_Demanding_x_Doc_Attrib!T156, Detailed_Demanding_x_Doc_Attrib!W156, Detailed_Demanding_x_Doc_Attrib!BP156)</f>
        <v>0</v>
      </c>
      <c r="AA108" s="195">
        <f>MAX(Detailed_Demanding_x_Doc_Attrib!BJ156:BQ156,Detailed_Demanding_x_Doc_Attrib!I156:L156,Detailed_Demanding_x_Doc_Attrib!BV156,Detailed_Demanding_x_Doc_Attrib!BS156:BT156)</f>
        <v>0</v>
      </c>
      <c r="AB108" s="195">
        <f>MAX(Detailed_Demanding_x_Doc_Attrib!BO156:BV156,Detailed_Demanding_x_Doc_Attrib!I156:L156, Detailed_Demanding_x_Doc_Attrib!T156, Detailed_Demanding_x_Doc_Attrib!BS156:BT156)</f>
        <v>0</v>
      </c>
      <c r="AC108" s="195">
        <f>MAX(Detailed_Demanding_x_Doc_Attrib!BF156:BI156, Detailed_Demanding_x_Doc_Attrib!BP156:BQ156, Detailed_Demanding_x_Doc_Attrib!BW156:BX156, Detailed_Demanding_x_Doc_Attrib!BV156, Detailed_Demanding_x_Doc_Attrib!BS156:BT156, Detailed_Demanding_x_Doc_Attrib!S156, Detailed_Demanding_x_Doc_Attrib!T156, Detailed_Demanding_x_Doc_Attrib!I156:L156)</f>
        <v>2.5477707006369426</v>
      </c>
      <c r="AD108" s="195">
        <f>MAX(Detailed_Demanding_x_Doc_Attrib!BF156:BX156,Detailed_Demanding_x_Doc_Attrib!I156:L156, Detailed_Demanding_x_Doc_Attrib!S156, Detailed_Demanding_x_Doc_Attrib!T156)</f>
        <v>2.5477707006369426</v>
      </c>
      <c r="AE108" s="195">
        <f>Detailed_Demanding_x_Doc_Attrib!BY156</f>
        <v>0</v>
      </c>
      <c r="AF108" s="195">
        <f>MAX(Detailed_Demanding_x_Doc_Attrib!BZ156, Detailed_Demanding_x_Doc_Attrib!BR156)</f>
        <v>0</v>
      </c>
      <c r="AG108" s="195">
        <f>MAX(Detailed_Demanding_x_Doc_Attrib!CA156, Detailed_Demanding_x_Doc_Attrib!BS156)</f>
        <v>0</v>
      </c>
      <c r="AH108" s="195">
        <f>MAX(Detailed_Demanding_x_Doc_Attrib!CB156,Detailed_Demanding_x_Doc_Attrib!I156, Detailed_Demanding_x_Doc_Attrib!S156, Detailed_Demanding_x_Doc_Attrib!W156)</f>
        <v>2.5477707006369426</v>
      </c>
      <c r="AI108" s="195">
        <f>MAX(Detailed_Demanding_x_Doc_Attrib!CC156)</f>
        <v>0</v>
      </c>
      <c r="AJ108" s="195">
        <f>MAX(Detailed_Demanding_x_Doc_Attrib!CD156,Detailed_Demanding_x_Doc_Attrib!S156)</f>
        <v>2.5477707006369426</v>
      </c>
      <c r="AK108" s="195">
        <f>MAX(Detailed_Demanding_x_Doc_Attrib!CE156, Detailed_Demanding_x_Doc_Attrib!I156:Q156, Detailed_Demanding_x_Doc_Attrib!S156, Detailed_Demanding_x_Doc_Attrib!T156, Detailed_Demanding_x_Doc_Attrib!W156)</f>
        <v>2.5477707006369426</v>
      </c>
      <c r="AL108" s="195">
        <f>MAX(Detailed_Demanding_x_Doc_Attrib!CF156:CF156)</f>
        <v>0</v>
      </c>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row>
    <row r="109" spans="1:102">
      <c r="A109" s="82" t="s">
        <v>281</v>
      </c>
      <c r="B109" s="82" t="s">
        <v>573</v>
      </c>
      <c r="C109" s="82" t="s">
        <v>364</v>
      </c>
      <c r="D109" s="82" t="s">
        <v>618</v>
      </c>
      <c r="E109" s="165" t="s">
        <v>521</v>
      </c>
      <c r="F109" s="195">
        <f>MAX(Detailed_Demanding_x_Doc_Attrib!I157:L157)</f>
        <v>0</v>
      </c>
      <c r="G109" s="195">
        <f>MAX(Detailed_Demanding_x_Doc_Attrib!N157:O157)</f>
        <v>0</v>
      </c>
      <c r="H109" s="195">
        <f>Detailed_Demanding_x_Doc_Attrib!P157</f>
        <v>0</v>
      </c>
      <c r="I109" s="195">
        <f>MAX(Detailed_Demanding_x_Doc_Attrib!Q157, F109, G109, H109, K109, L109, M109, P109)</f>
        <v>0</v>
      </c>
      <c r="J109" s="195">
        <f t="shared" si="1"/>
        <v>0</v>
      </c>
      <c r="K109" s="195">
        <f>Detailed_Demanding_x_Doc_Attrib!R157</f>
        <v>0</v>
      </c>
      <c r="L109" s="195">
        <f>Detailed_Demanding_x_Doc_Attrib!S157</f>
        <v>0</v>
      </c>
      <c r="M109" s="195">
        <f>Detailed_Demanding_x_Doc_Attrib!T157</f>
        <v>0</v>
      </c>
      <c r="N109" s="195">
        <f>Detailed_Demanding_x_Doc_Attrib!U157</f>
        <v>0</v>
      </c>
      <c r="O109" s="195">
        <f>Detailed_Demanding_x_Doc_Attrib!V157</f>
        <v>0</v>
      </c>
      <c r="P109" s="195">
        <f>Detailed_Demanding_x_Doc_Attrib!W157</f>
        <v>0</v>
      </c>
      <c r="Q109" s="195">
        <f>Detailed_Demanding_x_Doc_Attrib!X157</f>
        <v>0</v>
      </c>
      <c r="R109" s="195">
        <f>MAX(Detailed_Demanding_x_Doc_Attrib!Z157:AB157,Detailed_Demanding_x_Doc_Attrib!I157:L157,M109,Q109)</f>
        <v>0</v>
      </c>
      <c r="S109" s="195">
        <f>MAX(Detailed_Demanding_x_Doc_Attrib!AC157,Detailed_Demanding_x_Doc_Attrib!I157:L157)</f>
        <v>0</v>
      </c>
      <c r="T109" s="195">
        <f>MAX(Detailed_Demanding_x_Doc_Attrib!AD157:AF157,P109,K109)</f>
        <v>0</v>
      </c>
      <c r="U109" s="195">
        <f>MAX(Detailed_Demanding_x_Doc_Attrib!AG157:AH157, Detailed_Demanding_x_Doc_Attrib!I157:L157, Detailed_Demanding_x_Doc_Attrib!R157)</f>
        <v>0</v>
      </c>
      <c r="V109" s="195">
        <f>MAX(Detailed_Demanding_x_Doc_Attrib!AJ157,Detailed_Demanding_x_Doc_Attrib!I157:L157)</f>
        <v>0</v>
      </c>
      <c r="W109" s="195">
        <f>MAX(Detailed_Demanding_x_Doc_Attrib!AM157:AW157,Detailed_Demanding_x_Doc_Attrib!I157:L157,K109)</f>
        <v>0</v>
      </c>
      <c r="X109" s="195">
        <f>MAX(Detailed_Demanding_x_Doc_Attrib!AX157,Detailed_Demanding_x_Doc_Attrib!I157:L157)</f>
        <v>0</v>
      </c>
      <c r="Y109" s="195">
        <f>MAX(Detailed_Demanding_x_Doc_Attrib!AY157,Detailed_Demanding_x_Doc_Attrib!I157:L157)</f>
        <v>0</v>
      </c>
      <c r="Z109" s="195">
        <f>MAX(Detailed_Demanding_x_Doc_Attrib!BC157:BE157,Detailed_Demanding_x_Doc_Attrib!I157:L157,Detailed_Demanding_x_Doc_Attrib!T157, Detailed_Demanding_x_Doc_Attrib!W157, Detailed_Demanding_x_Doc_Attrib!BP157)</f>
        <v>0</v>
      </c>
      <c r="AA109" s="195">
        <f>MAX(Detailed_Demanding_x_Doc_Attrib!BJ157:BQ157,Detailed_Demanding_x_Doc_Attrib!I157:L157,Detailed_Demanding_x_Doc_Attrib!BV157,Detailed_Demanding_x_Doc_Attrib!BS157:BT157)</f>
        <v>0</v>
      </c>
      <c r="AB109" s="195">
        <f>MAX(Detailed_Demanding_x_Doc_Attrib!BO157:BV157,Detailed_Demanding_x_Doc_Attrib!I157:L157, Detailed_Demanding_x_Doc_Attrib!T157, Detailed_Demanding_x_Doc_Attrib!BS157:BT157)</f>
        <v>0</v>
      </c>
      <c r="AC109" s="195">
        <f>MAX(Detailed_Demanding_x_Doc_Attrib!BF157:BI157, Detailed_Demanding_x_Doc_Attrib!BP157:BQ157, Detailed_Demanding_x_Doc_Attrib!BW157:BX157, Detailed_Demanding_x_Doc_Attrib!BV157, Detailed_Demanding_x_Doc_Attrib!BS157:BT157, Detailed_Demanding_x_Doc_Attrib!S157, Detailed_Demanding_x_Doc_Attrib!T157, Detailed_Demanding_x_Doc_Attrib!I157:L157)</f>
        <v>1.3375796178343951</v>
      </c>
      <c r="AD109" s="195">
        <f>MAX(Detailed_Demanding_x_Doc_Attrib!BF157:BX157,Detailed_Demanding_x_Doc_Attrib!I157:L157, Detailed_Demanding_x_Doc_Attrib!S157, Detailed_Demanding_x_Doc_Attrib!T157)</f>
        <v>1.3375796178343951</v>
      </c>
      <c r="AE109" s="195">
        <f>Detailed_Demanding_x_Doc_Attrib!BY157</f>
        <v>0</v>
      </c>
      <c r="AF109" s="195">
        <f>MAX(Detailed_Demanding_x_Doc_Attrib!BZ157, Detailed_Demanding_x_Doc_Attrib!BR157)</f>
        <v>0</v>
      </c>
      <c r="AG109" s="195">
        <f>MAX(Detailed_Demanding_x_Doc_Attrib!CA157, Detailed_Demanding_x_Doc_Attrib!BS157)</f>
        <v>0</v>
      </c>
      <c r="AH109" s="195">
        <f>MAX(Detailed_Demanding_x_Doc_Attrib!CB157,Detailed_Demanding_x_Doc_Attrib!I157, Detailed_Demanding_x_Doc_Attrib!S157, Detailed_Demanding_x_Doc_Attrib!W157)</f>
        <v>0</v>
      </c>
      <c r="AI109" s="195">
        <f>MAX(Detailed_Demanding_x_Doc_Attrib!CC157)</f>
        <v>0</v>
      </c>
      <c r="AJ109" s="195">
        <f>MAX(Detailed_Demanding_x_Doc_Attrib!CD157,Detailed_Demanding_x_Doc_Attrib!S157)</f>
        <v>1.1464968152866244</v>
      </c>
      <c r="AK109" s="195">
        <f>MAX(Detailed_Demanding_x_Doc_Attrib!CE157, Detailed_Demanding_x_Doc_Attrib!I157:Q157, Detailed_Demanding_x_Doc_Attrib!S157, Detailed_Demanding_x_Doc_Attrib!T157, Detailed_Demanding_x_Doc_Attrib!W157)</f>
        <v>0</v>
      </c>
      <c r="AL109" s="195">
        <f>MAX(Detailed_Demanding_x_Doc_Attrib!CF157:CF157)</f>
        <v>0</v>
      </c>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row>
    <row r="110" spans="1:102">
      <c r="A110" s="82" t="s">
        <v>281</v>
      </c>
      <c r="B110" s="82" t="s">
        <v>573</v>
      </c>
      <c r="C110" s="82" t="s">
        <v>363</v>
      </c>
      <c r="D110" s="82" t="s">
        <v>618</v>
      </c>
      <c r="E110" s="165" t="s">
        <v>522</v>
      </c>
      <c r="F110" s="195">
        <f>MAX(Detailed_Demanding_x_Doc_Attrib!I158:L158)</f>
        <v>0</v>
      </c>
      <c r="G110" s="195">
        <f>MAX(Detailed_Demanding_x_Doc_Attrib!N158:O158)</f>
        <v>0</v>
      </c>
      <c r="H110" s="195">
        <f>Detailed_Demanding_x_Doc_Attrib!P158</f>
        <v>0</v>
      </c>
      <c r="I110" s="195">
        <f>MAX(Detailed_Demanding_x_Doc_Attrib!Q158, F110, G110, H110, K110, L110, M110, P110)</f>
        <v>0.68789808917197459</v>
      </c>
      <c r="J110" s="195">
        <f t="shared" si="1"/>
        <v>0.68789808917197459</v>
      </c>
      <c r="K110" s="195">
        <f>Detailed_Demanding_x_Doc_Attrib!R158</f>
        <v>0</v>
      </c>
      <c r="L110" s="195">
        <f>Detailed_Demanding_x_Doc_Attrib!S158</f>
        <v>0.68789808917197459</v>
      </c>
      <c r="M110" s="195">
        <f>Detailed_Demanding_x_Doc_Attrib!T158</f>
        <v>0</v>
      </c>
      <c r="N110" s="195">
        <f>Detailed_Demanding_x_Doc_Attrib!U158</f>
        <v>0</v>
      </c>
      <c r="O110" s="195">
        <f>Detailed_Demanding_x_Doc_Attrib!V158</f>
        <v>0</v>
      </c>
      <c r="P110" s="195">
        <f>Detailed_Demanding_x_Doc_Attrib!W158</f>
        <v>0</v>
      </c>
      <c r="Q110" s="195">
        <f>Detailed_Demanding_x_Doc_Attrib!X158</f>
        <v>0</v>
      </c>
      <c r="R110" s="195">
        <f>MAX(Detailed_Demanding_x_Doc_Attrib!Z158:AB158,Detailed_Demanding_x_Doc_Attrib!I158:L158,M110,Q110)</f>
        <v>0</v>
      </c>
      <c r="S110" s="195">
        <f>MAX(Detailed_Demanding_x_Doc_Attrib!AC158,Detailed_Demanding_x_Doc_Attrib!I158:L158)</f>
        <v>0</v>
      </c>
      <c r="T110" s="195">
        <f>MAX(Detailed_Demanding_x_Doc_Attrib!AD158:AF158,P110,K110)</f>
        <v>0</v>
      </c>
      <c r="U110" s="195">
        <f>MAX(Detailed_Demanding_x_Doc_Attrib!AG158:AH158, Detailed_Demanding_x_Doc_Attrib!I158:L158, Detailed_Demanding_x_Doc_Attrib!R158)</f>
        <v>0</v>
      </c>
      <c r="V110" s="195">
        <f>MAX(Detailed_Demanding_x_Doc_Attrib!AJ158,Detailed_Demanding_x_Doc_Attrib!I158:L158)</f>
        <v>0</v>
      </c>
      <c r="W110" s="195">
        <f>MAX(Detailed_Demanding_x_Doc_Attrib!AM158:AW158,Detailed_Demanding_x_Doc_Attrib!I158:L158,K110)</f>
        <v>0</v>
      </c>
      <c r="X110" s="195">
        <f>MAX(Detailed_Demanding_x_Doc_Attrib!AX158,Detailed_Demanding_x_Doc_Attrib!I158:L158)</f>
        <v>0</v>
      </c>
      <c r="Y110" s="195">
        <f>MAX(Detailed_Demanding_x_Doc_Attrib!AY158,Detailed_Demanding_x_Doc_Attrib!I158:L158)</f>
        <v>0</v>
      </c>
      <c r="Z110" s="195">
        <f>MAX(Detailed_Demanding_x_Doc_Attrib!BC158:BE158,Detailed_Demanding_x_Doc_Attrib!I158:L158,Detailed_Demanding_x_Doc_Attrib!T158, Detailed_Demanding_x_Doc_Attrib!W158, Detailed_Demanding_x_Doc_Attrib!BP158)</f>
        <v>0</v>
      </c>
      <c r="AA110" s="195">
        <f>MAX(Detailed_Demanding_x_Doc_Attrib!BJ158:BQ158,Detailed_Demanding_x_Doc_Attrib!I158:L158,Detailed_Demanding_x_Doc_Attrib!BV158,Detailed_Demanding_x_Doc_Attrib!BS158:BT158)</f>
        <v>0</v>
      </c>
      <c r="AB110" s="195">
        <f>MAX(Detailed_Demanding_x_Doc_Attrib!BO158:BV158,Detailed_Demanding_x_Doc_Attrib!I158:L158, Detailed_Demanding_x_Doc_Attrib!T158, Detailed_Demanding_x_Doc_Attrib!BS158:BT158)</f>
        <v>0</v>
      </c>
      <c r="AC110" s="195">
        <f>MAX(Detailed_Demanding_x_Doc_Attrib!BF158:BI158, Detailed_Demanding_x_Doc_Attrib!BP158:BQ158, Detailed_Demanding_x_Doc_Attrib!BW158:BX158, Detailed_Demanding_x_Doc_Attrib!BV158, Detailed_Demanding_x_Doc_Attrib!BS158:BT158, Detailed_Demanding_x_Doc_Attrib!S158, Detailed_Demanding_x_Doc_Attrib!T158, Detailed_Demanding_x_Doc_Attrib!I158:L158)</f>
        <v>0.68789808917197459</v>
      </c>
      <c r="AD110" s="195">
        <f>MAX(Detailed_Demanding_x_Doc_Attrib!BF158:BX158,Detailed_Demanding_x_Doc_Attrib!I158:L158, Detailed_Demanding_x_Doc_Attrib!S158, Detailed_Demanding_x_Doc_Attrib!T158)</f>
        <v>0.68789808917197459</v>
      </c>
      <c r="AE110" s="195">
        <f>Detailed_Demanding_x_Doc_Attrib!BY158</f>
        <v>0</v>
      </c>
      <c r="AF110" s="195">
        <f>MAX(Detailed_Demanding_x_Doc_Attrib!BZ158, Detailed_Demanding_x_Doc_Attrib!BR158)</f>
        <v>0</v>
      </c>
      <c r="AG110" s="195">
        <f>MAX(Detailed_Demanding_x_Doc_Attrib!CA158, Detailed_Demanding_x_Doc_Attrib!BS158)</f>
        <v>0</v>
      </c>
      <c r="AH110" s="195">
        <f>MAX(Detailed_Demanding_x_Doc_Attrib!CB158,Detailed_Demanding_x_Doc_Attrib!I158, Detailed_Demanding_x_Doc_Attrib!S158, Detailed_Demanding_x_Doc_Attrib!W158)</f>
        <v>0.68789808917197459</v>
      </c>
      <c r="AI110" s="195">
        <f>MAX(Detailed_Demanding_x_Doc_Attrib!CC158)</f>
        <v>0</v>
      </c>
      <c r="AJ110" s="195">
        <f>MAX(Detailed_Demanding_x_Doc_Attrib!CD158,Detailed_Demanding_x_Doc_Attrib!S158)</f>
        <v>0.68789808917197459</v>
      </c>
      <c r="AK110" s="195">
        <f>MAX(Detailed_Demanding_x_Doc_Attrib!CE158, Detailed_Demanding_x_Doc_Attrib!I158:Q158, Detailed_Demanding_x_Doc_Attrib!S158, Detailed_Demanding_x_Doc_Attrib!T158, Detailed_Demanding_x_Doc_Attrib!W158)</f>
        <v>0.68789808917197459</v>
      </c>
      <c r="AL110" s="195">
        <f>MAX(Detailed_Demanding_x_Doc_Attrib!CF158:CF158)</f>
        <v>0</v>
      </c>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row>
    <row r="111" spans="1:102">
      <c r="A111" s="82" t="s">
        <v>281</v>
      </c>
      <c r="B111" s="82" t="s">
        <v>573</v>
      </c>
      <c r="C111" s="82" t="s">
        <v>363</v>
      </c>
      <c r="D111" s="82" t="s">
        <v>618</v>
      </c>
      <c r="E111" s="165" t="s">
        <v>523</v>
      </c>
      <c r="F111" s="195">
        <f>MAX(Detailed_Demanding_x_Doc_Attrib!I159:L159)</f>
        <v>0</v>
      </c>
      <c r="G111" s="195">
        <f>MAX(Detailed_Demanding_x_Doc_Attrib!N159:O159)</f>
        <v>0</v>
      </c>
      <c r="H111" s="195">
        <f>Detailed_Demanding_x_Doc_Attrib!P159</f>
        <v>0</v>
      </c>
      <c r="I111" s="195">
        <f>MAX(Detailed_Demanding_x_Doc_Attrib!Q159, F111, G111, H111, K111, L111, M111, P111)</f>
        <v>1.1464968152866244</v>
      </c>
      <c r="J111" s="195">
        <f t="shared" si="1"/>
        <v>1.1464968152866244</v>
      </c>
      <c r="K111" s="195">
        <f>Detailed_Demanding_x_Doc_Attrib!R159</f>
        <v>0</v>
      </c>
      <c r="L111" s="195">
        <f>Detailed_Demanding_x_Doc_Attrib!S159</f>
        <v>1.1464968152866244</v>
      </c>
      <c r="M111" s="195">
        <f>Detailed_Demanding_x_Doc_Attrib!T159</f>
        <v>0</v>
      </c>
      <c r="N111" s="195">
        <f>Detailed_Demanding_x_Doc_Attrib!U159</f>
        <v>0</v>
      </c>
      <c r="O111" s="195">
        <f>Detailed_Demanding_x_Doc_Attrib!V159</f>
        <v>0</v>
      </c>
      <c r="P111" s="195">
        <f>Detailed_Demanding_x_Doc_Attrib!W159</f>
        <v>0</v>
      </c>
      <c r="Q111" s="195">
        <f>Detailed_Demanding_x_Doc_Attrib!X159</f>
        <v>0</v>
      </c>
      <c r="R111" s="195">
        <f>MAX(Detailed_Demanding_x_Doc_Attrib!Z159:AB159,Detailed_Demanding_x_Doc_Attrib!I159:L159,M111,Q111)</f>
        <v>0</v>
      </c>
      <c r="S111" s="195">
        <f>MAX(Detailed_Demanding_x_Doc_Attrib!AC159,Detailed_Demanding_x_Doc_Attrib!I159:L159)</f>
        <v>0</v>
      </c>
      <c r="T111" s="195">
        <f>MAX(Detailed_Demanding_x_Doc_Attrib!AD159:AF159,P111,K111)</f>
        <v>0</v>
      </c>
      <c r="U111" s="195">
        <f>MAX(Detailed_Demanding_x_Doc_Attrib!AG159:AH159, Detailed_Demanding_x_Doc_Attrib!I159:L159, Detailed_Demanding_x_Doc_Attrib!R159)</f>
        <v>0</v>
      </c>
      <c r="V111" s="195">
        <f>MAX(Detailed_Demanding_x_Doc_Attrib!AJ159,Detailed_Demanding_x_Doc_Attrib!I159:L159)</f>
        <v>0</v>
      </c>
      <c r="W111" s="195">
        <f>MAX(Detailed_Demanding_x_Doc_Attrib!AM159:AW159,Detailed_Demanding_x_Doc_Attrib!I159:L159,K111)</f>
        <v>0</v>
      </c>
      <c r="X111" s="195">
        <f>MAX(Detailed_Demanding_x_Doc_Attrib!AX159,Detailed_Demanding_x_Doc_Attrib!I159:L159)</f>
        <v>0</v>
      </c>
      <c r="Y111" s="195">
        <f>MAX(Detailed_Demanding_x_Doc_Attrib!AY159,Detailed_Demanding_x_Doc_Attrib!I159:L159)</f>
        <v>0</v>
      </c>
      <c r="Z111" s="195">
        <f>MAX(Detailed_Demanding_x_Doc_Attrib!BC159:BE159,Detailed_Demanding_x_Doc_Attrib!I159:L159,Detailed_Demanding_x_Doc_Attrib!T159, Detailed_Demanding_x_Doc_Attrib!W159, Detailed_Demanding_x_Doc_Attrib!BP159)</f>
        <v>0</v>
      </c>
      <c r="AA111" s="195">
        <f>MAX(Detailed_Demanding_x_Doc_Attrib!BJ159:BQ159,Detailed_Demanding_x_Doc_Attrib!I159:L159,Detailed_Demanding_x_Doc_Attrib!BV159,Detailed_Demanding_x_Doc_Attrib!BS159:BT159)</f>
        <v>0</v>
      </c>
      <c r="AB111" s="195">
        <f>MAX(Detailed_Demanding_x_Doc_Attrib!BO159:BV159,Detailed_Demanding_x_Doc_Attrib!I159:L159, Detailed_Demanding_x_Doc_Attrib!T159, Detailed_Demanding_x_Doc_Attrib!BS159:BT159)</f>
        <v>0</v>
      </c>
      <c r="AC111" s="195">
        <f>MAX(Detailed_Demanding_x_Doc_Attrib!BF159:BI159, Detailed_Demanding_x_Doc_Attrib!BP159:BQ159, Detailed_Demanding_x_Doc_Attrib!BW159:BX159, Detailed_Demanding_x_Doc_Attrib!BV159, Detailed_Demanding_x_Doc_Attrib!BS159:BT159, Detailed_Demanding_x_Doc_Attrib!S159, Detailed_Demanding_x_Doc_Attrib!T159, Detailed_Demanding_x_Doc_Attrib!I159:L159)</f>
        <v>1.1464968152866244</v>
      </c>
      <c r="AD111" s="195">
        <f>MAX(Detailed_Demanding_x_Doc_Attrib!BF159:BX159,Detailed_Demanding_x_Doc_Attrib!I159:L159, Detailed_Demanding_x_Doc_Attrib!S159, Detailed_Demanding_x_Doc_Attrib!T159)</f>
        <v>1.1464968152866244</v>
      </c>
      <c r="AE111" s="195">
        <f>Detailed_Demanding_x_Doc_Attrib!BY159</f>
        <v>0</v>
      </c>
      <c r="AF111" s="195">
        <f>MAX(Detailed_Demanding_x_Doc_Attrib!BZ159, Detailed_Demanding_x_Doc_Attrib!BR159)</f>
        <v>0</v>
      </c>
      <c r="AG111" s="195">
        <f>MAX(Detailed_Demanding_x_Doc_Attrib!CA159, Detailed_Demanding_x_Doc_Attrib!BS159)</f>
        <v>0</v>
      </c>
      <c r="AH111" s="195">
        <f>MAX(Detailed_Demanding_x_Doc_Attrib!CB159,Detailed_Demanding_x_Doc_Attrib!I159, Detailed_Demanding_x_Doc_Attrib!S159, Detailed_Demanding_x_Doc_Attrib!W159)</f>
        <v>1.1464968152866244</v>
      </c>
      <c r="AI111" s="195">
        <f>MAX(Detailed_Demanding_x_Doc_Attrib!CC159)</f>
        <v>0</v>
      </c>
      <c r="AJ111" s="195">
        <f>MAX(Detailed_Demanding_x_Doc_Attrib!CD159,Detailed_Demanding_x_Doc_Attrib!S159)</f>
        <v>2.0382165605095541</v>
      </c>
      <c r="AK111" s="195">
        <f>MAX(Detailed_Demanding_x_Doc_Attrib!CE159, Detailed_Demanding_x_Doc_Attrib!I159:Q159, Detailed_Demanding_x_Doc_Attrib!S159, Detailed_Demanding_x_Doc_Attrib!T159, Detailed_Demanding_x_Doc_Attrib!W159)</f>
        <v>1.1464968152866244</v>
      </c>
      <c r="AL111" s="195">
        <f>MAX(Detailed_Demanding_x_Doc_Attrib!CF159:CF159)</f>
        <v>0</v>
      </c>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row>
    <row r="112" spans="1:102">
      <c r="A112" s="82" t="s">
        <v>281</v>
      </c>
      <c r="B112" s="82" t="s">
        <v>573</v>
      </c>
      <c r="C112" s="82" t="s">
        <v>363</v>
      </c>
      <c r="D112" s="82" t="s">
        <v>618</v>
      </c>
      <c r="E112" s="165" t="s">
        <v>524</v>
      </c>
      <c r="F112" s="195">
        <f>MAX(Detailed_Demanding_x_Doc_Attrib!I160:L160)</f>
        <v>0</v>
      </c>
      <c r="G112" s="195">
        <f>MAX(Detailed_Demanding_x_Doc_Attrib!N160:O160)</f>
        <v>0</v>
      </c>
      <c r="H112" s="195">
        <f>Detailed_Demanding_x_Doc_Attrib!P160</f>
        <v>0</v>
      </c>
      <c r="I112" s="195">
        <f>MAX(Detailed_Demanding_x_Doc_Attrib!Q160, F112, G112, H112, K112, L112, M112, P112)</f>
        <v>1.6305732484076434</v>
      </c>
      <c r="J112" s="195">
        <f t="shared" si="1"/>
        <v>1.6305732484076434</v>
      </c>
      <c r="K112" s="195">
        <f>Detailed_Demanding_x_Doc_Attrib!R160</f>
        <v>0</v>
      </c>
      <c r="L112" s="195">
        <f>Detailed_Demanding_x_Doc_Attrib!S160</f>
        <v>1.6305732484076434</v>
      </c>
      <c r="M112" s="195">
        <f>Detailed_Demanding_x_Doc_Attrib!T160</f>
        <v>0</v>
      </c>
      <c r="N112" s="195">
        <f>Detailed_Demanding_x_Doc_Attrib!U160</f>
        <v>0</v>
      </c>
      <c r="O112" s="195">
        <f>Detailed_Demanding_x_Doc_Attrib!V160</f>
        <v>0</v>
      </c>
      <c r="P112" s="195">
        <f>Detailed_Demanding_x_Doc_Attrib!W160</f>
        <v>0</v>
      </c>
      <c r="Q112" s="195">
        <f>Detailed_Demanding_x_Doc_Attrib!X160</f>
        <v>0</v>
      </c>
      <c r="R112" s="195">
        <f>MAX(Detailed_Demanding_x_Doc_Attrib!Z160:AB160,Detailed_Demanding_x_Doc_Attrib!I160:L160,M112,Q112)</f>
        <v>0</v>
      </c>
      <c r="S112" s="195">
        <f>MAX(Detailed_Demanding_x_Doc_Attrib!AC160,Detailed_Demanding_x_Doc_Attrib!I160:L160)</f>
        <v>0</v>
      </c>
      <c r="T112" s="195">
        <f>MAX(Detailed_Demanding_x_Doc_Attrib!AD160:AF160,P112,K112)</f>
        <v>0</v>
      </c>
      <c r="U112" s="195">
        <f>MAX(Detailed_Demanding_x_Doc_Attrib!AG160:AH160, Detailed_Demanding_x_Doc_Attrib!I160:L160, Detailed_Demanding_x_Doc_Attrib!R160)</f>
        <v>0</v>
      </c>
      <c r="V112" s="195">
        <f>MAX(Detailed_Demanding_x_Doc_Attrib!AJ160,Detailed_Demanding_x_Doc_Attrib!I160:L160)</f>
        <v>0</v>
      </c>
      <c r="W112" s="195">
        <f>MAX(Detailed_Demanding_x_Doc_Attrib!AM160:AW160,Detailed_Demanding_x_Doc_Attrib!I160:L160,K112)</f>
        <v>0</v>
      </c>
      <c r="X112" s="195">
        <f>MAX(Detailed_Demanding_x_Doc_Attrib!AX160,Detailed_Demanding_x_Doc_Attrib!I160:L160)</f>
        <v>0</v>
      </c>
      <c r="Y112" s="195">
        <f>MAX(Detailed_Demanding_x_Doc_Attrib!AY160,Detailed_Demanding_x_Doc_Attrib!I160:L160)</f>
        <v>0</v>
      </c>
      <c r="Z112" s="195">
        <f>MAX(Detailed_Demanding_x_Doc_Attrib!BC160:BE160,Detailed_Demanding_x_Doc_Attrib!I160:L160,Detailed_Demanding_x_Doc_Attrib!T160, Detailed_Demanding_x_Doc_Attrib!W160, Detailed_Demanding_x_Doc_Attrib!BP160)</f>
        <v>0</v>
      </c>
      <c r="AA112" s="195">
        <f>MAX(Detailed_Demanding_x_Doc_Attrib!BJ160:BQ160,Detailed_Demanding_x_Doc_Attrib!I160:L160,Detailed_Demanding_x_Doc_Attrib!BV160,Detailed_Demanding_x_Doc_Attrib!BS160:BT160)</f>
        <v>0</v>
      </c>
      <c r="AB112" s="195">
        <f>MAX(Detailed_Demanding_x_Doc_Attrib!BO160:BV160,Detailed_Demanding_x_Doc_Attrib!I160:L160, Detailed_Demanding_x_Doc_Attrib!T160, Detailed_Demanding_x_Doc_Attrib!BS160:BT160)</f>
        <v>0</v>
      </c>
      <c r="AC112" s="195">
        <f>MAX(Detailed_Demanding_x_Doc_Attrib!BF160:BI160, Detailed_Demanding_x_Doc_Attrib!BP160:BQ160, Detailed_Demanding_x_Doc_Attrib!BW160:BX160, Detailed_Demanding_x_Doc_Attrib!BV160, Detailed_Demanding_x_Doc_Attrib!BS160:BT160, Detailed_Demanding_x_Doc_Attrib!S160, Detailed_Demanding_x_Doc_Attrib!T160, Detailed_Demanding_x_Doc_Attrib!I160:L160)</f>
        <v>1.6305732484076434</v>
      </c>
      <c r="AD112" s="195">
        <f>MAX(Detailed_Demanding_x_Doc_Attrib!BF160:BX160,Detailed_Demanding_x_Doc_Attrib!I160:L160, Detailed_Demanding_x_Doc_Attrib!S160, Detailed_Demanding_x_Doc_Attrib!T160)</f>
        <v>1.6305732484076434</v>
      </c>
      <c r="AE112" s="195">
        <f>Detailed_Demanding_x_Doc_Attrib!BY160</f>
        <v>0</v>
      </c>
      <c r="AF112" s="195">
        <f>MAX(Detailed_Demanding_x_Doc_Attrib!BZ160, Detailed_Demanding_x_Doc_Attrib!BR160)</f>
        <v>0</v>
      </c>
      <c r="AG112" s="195">
        <f>MAX(Detailed_Demanding_x_Doc_Attrib!CA160, Detailed_Demanding_x_Doc_Attrib!BS160)</f>
        <v>0</v>
      </c>
      <c r="AH112" s="195">
        <f>MAX(Detailed_Demanding_x_Doc_Attrib!CB160,Detailed_Demanding_x_Doc_Attrib!I160, Detailed_Demanding_x_Doc_Attrib!S160, Detailed_Demanding_x_Doc_Attrib!W160)</f>
        <v>1.6305732484076434</v>
      </c>
      <c r="AI112" s="195">
        <f>MAX(Detailed_Demanding_x_Doc_Attrib!CC160)</f>
        <v>0</v>
      </c>
      <c r="AJ112" s="195">
        <f>MAX(Detailed_Demanding_x_Doc_Attrib!CD160,Detailed_Demanding_x_Doc_Attrib!S160)</f>
        <v>2.5477707006369426</v>
      </c>
      <c r="AK112" s="195">
        <f>MAX(Detailed_Demanding_x_Doc_Attrib!CE160, Detailed_Demanding_x_Doc_Attrib!I160:Q160, Detailed_Demanding_x_Doc_Attrib!S160, Detailed_Demanding_x_Doc_Attrib!T160, Detailed_Demanding_x_Doc_Attrib!W160)</f>
        <v>1.6305732484076434</v>
      </c>
      <c r="AL112" s="195">
        <f>MAX(Detailed_Demanding_x_Doc_Attrib!CF160:CF160)</f>
        <v>0</v>
      </c>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row>
    <row r="113" spans="1:102">
      <c r="A113" s="82" t="s">
        <v>281</v>
      </c>
      <c r="B113" s="82" t="s">
        <v>573</v>
      </c>
      <c r="C113" s="82" t="s">
        <v>363</v>
      </c>
      <c r="D113" s="82" t="s">
        <v>618</v>
      </c>
      <c r="E113" s="165" t="s">
        <v>525</v>
      </c>
      <c r="F113" s="195">
        <f>MAX(Detailed_Demanding_x_Doc_Attrib!I161:L161)</f>
        <v>0</v>
      </c>
      <c r="G113" s="195">
        <f>MAX(Detailed_Demanding_x_Doc_Attrib!N161:O161)</f>
        <v>0</v>
      </c>
      <c r="H113" s="195">
        <f>Detailed_Demanding_x_Doc_Attrib!P161</f>
        <v>0</v>
      </c>
      <c r="I113" s="195">
        <f>MAX(Detailed_Demanding_x_Doc_Attrib!Q161, F113, G113, H113, K113, L113, M113, P113)</f>
        <v>1.6305732484076434</v>
      </c>
      <c r="J113" s="195">
        <f t="shared" si="1"/>
        <v>1.6305732484076434</v>
      </c>
      <c r="K113" s="195">
        <f>Detailed_Demanding_x_Doc_Attrib!R161</f>
        <v>0</v>
      </c>
      <c r="L113" s="195">
        <f>Detailed_Demanding_x_Doc_Attrib!S161</f>
        <v>1.6305732484076434</v>
      </c>
      <c r="M113" s="195">
        <f>Detailed_Demanding_x_Doc_Attrib!T161</f>
        <v>0</v>
      </c>
      <c r="N113" s="195">
        <f>Detailed_Demanding_x_Doc_Attrib!U161</f>
        <v>0</v>
      </c>
      <c r="O113" s="195">
        <f>Detailed_Demanding_x_Doc_Attrib!V161</f>
        <v>0</v>
      </c>
      <c r="P113" s="195">
        <f>Detailed_Demanding_x_Doc_Attrib!W161</f>
        <v>0</v>
      </c>
      <c r="Q113" s="195">
        <f>Detailed_Demanding_x_Doc_Attrib!X161</f>
        <v>0</v>
      </c>
      <c r="R113" s="195">
        <f>MAX(Detailed_Demanding_x_Doc_Attrib!Z161:AB161,Detailed_Demanding_x_Doc_Attrib!I161:L161,M113,Q113)</f>
        <v>0</v>
      </c>
      <c r="S113" s="195">
        <f>MAX(Detailed_Demanding_x_Doc_Attrib!AC161,Detailed_Demanding_x_Doc_Attrib!I161:L161)</f>
        <v>0</v>
      </c>
      <c r="T113" s="195">
        <f>MAX(Detailed_Demanding_x_Doc_Attrib!AD161:AF161,P113,K113)</f>
        <v>0</v>
      </c>
      <c r="U113" s="195">
        <f>MAX(Detailed_Demanding_x_Doc_Attrib!AG161:AH161, Detailed_Demanding_x_Doc_Attrib!I161:L161, Detailed_Demanding_x_Doc_Attrib!R161)</f>
        <v>0</v>
      </c>
      <c r="V113" s="195">
        <f>MAX(Detailed_Demanding_x_Doc_Attrib!AJ161,Detailed_Demanding_x_Doc_Attrib!I161:L161)</f>
        <v>0</v>
      </c>
      <c r="W113" s="195">
        <f>MAX(Detailed_Demanding_x_Doc_Attrib!AM161:AW161,Detailed_Demanding_x_Doc_Attrib!I161:L161,K113)</f>
        <v>0</v>
      </c>
      <c r="X113" s="195">
        <f>MAX(Detailed_Demanding_x_Doc_Attrib!AX161,Detailed_Demanding_x_Doc_Attrib!I161:L161)</f>
        <v>0</v>
      </c>
      <c r="Y113" s="195">
        <f>MAX(Detailed_Demanding_x_Doc_Attrib!AY161,Detailed_Demanding_x_Doc_Attrib!I161:L161)</f>
        <v>0</v>
      </c>
      <c r="Z113" s="195">
        <f>MAX(Detailed_Demanding_x_Doc_Attrib!BC161:BE161,Detailed_Demanding_x_Doc_Attrib!I161:L161,Detailed_Demanding_x_Doc_Attrib!T161, Detailed_Demanding_x_Doc_Attrib!W161, Detailed_Demanding_x_Doc_Attrib!BP161)</f>
        <v>0</v>
      </c>
      <c r="AA113" s="195">
        <f>MAX(Detailed_Demanding_x_Doc_Attrib!BJ161:BQ161,Detailed_Demanding_x_Doc_Attrib!I161:L161,Detailed_Demanding_x_Doc_Attrib!BV161,Detailed_Demanding_x_Doc_Attrib!BS161:BT161)</f>
        <v>0</v>
      </c>
      <c r="AB113" s="195">
        <f>MAX(Detailed_Demanding_x_Doc_Attrib!BO161:BV161,Detailed_Demanding_x_Doc_Attrib!I161:L161, Detailed_Demanding_x_Doc_Attrib!T161, Detailed_Demanding_x_Doc_Attrib!BS161:BT161)</f>
        <v>0</v>
      </c>
      <c r="AC113" s="195">
        <f>MAX(Detailed_Demanding_x_Doc_Attrib!BF161:BI161, Detailed_Demanding_x_Doc_Attrib!BP161:BQ161, Detailed_Demanding_x_Doc_Attrib!BW161:BX161, Detailed_Demanding_x_Doc_Attrib!BV161, Detailed_Demanding_x_Doc_Attrib!BS161:BT161, Detailed_Demanding_x_Doc_Attrib!S161, Detailed_Demanding_x_Doc_Attrib!T161, Detailed_Demanding_x_Doc_Attrib!I161:L161)</f>
        <v>1.6305732484076434</v>
      </c>
      <c r="AD113" s="195">
        <f>MAX(Detailed_Demanding_x_Doc_Attrib!BF161:BX161,Detailed_Demanding_x_Doc_Attrib!I161:L161, Detailed_Demanding_x_Doc_Attrib!S161, Detailed_Demanding_x_Doc_Attrib!T161)</f>
        <v>1.6305732484076434</v>
      </c>
      <c r="AE113" s="195">
        <f>Detailed_Demanding_x_Doc_Attrib!BY161</f>
        <v>0</v>
      </c>
      <c r="AF113" s="195">
        <f>MAX(Detailed_Demanding_x_Doc_Attrib!BZ161, Detailed_Demanding_x_Doc_Attrib!BR161)</f>
        <v>0</v>
      </c>
      <c r="AG113" s="195">
        <f>MAX(Detailed_Demanding_x_Doc_Attrib!CA161, Detailed_Demanding_x_Doc_Attrib!BS161)</f>
        <v>0</v>
      </c>
      <c r="AH113" s="195">
        <f>MAX(Detailed_Demanding_x_Doc_Attrib!CB161,Detailed_Demanding_x_Doc_Attrib!I161, Detailed_Demanding_x_Doc_Attrib!S161, Detailed_Demanding_x_Doc_Attrib!W161)</f>
        <v>1.6305732484076434</v>
      </c>
      <c r="AI113" s="195">
        <f>MAX(Detailed_Demanding_x_Doc_Attrib!CC161)</f>
        <v>0</v>
      </c>
      <c r="AJ113" s="195">
        <f>MAX(Detailed_Demanding_x_Doc_Attrib!CD161,Detailed_Demanding_x_Doc_Attrib!S161)</f>
        <v>1.6305732484076434</v>
      </c>
      <c r="AK113" s="195">
        <f>MAX(Detailed_Demanding_x_Doc_Attrib!CE161, Detailed_Demanding_x_Doc_Attrib!I161:Q161, Detailed_Demanding_x_Doc_Attrib!S161, Detailed_Demanding_x_Doc_Attrib!T161, Detailed_Demanding_x_Doc_Attrib!W161)</f>
        <v>1.6305732484076434</v>
      </c>
      <c r="AL113" s="195">
        <f>MAX(Detailed_Demanding_x_Doc_Attrib!CF161:CF161)</f>
        <v>0</v>
      </c>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row>
    <row r="114" spans="1:102">
      <c r="A114" s="82" t="s">
        <v>281</v>
      </c>
      <c r="B114" s="82" t="s">
        <v>573</v>
      </c>
      <c r="C114" s="82" t="s">
        <v>363</v>
      </c>
      <c r="D114" s="82" t="s">
        <v>618</v>
      </c>
      <c r="E114" s="165" t="s">
        <v>526</v>
      </c>
      <c r="F114" s="195">
        <f>MAX(Detailed_Demanding_x_Doc_Attrib!I162:L162)</f>
        <v>0</v>
      </c>
      <c r="G114" s="195">
        <f>MAX(Detailed_Demanding_x_Doc_Attrib!N162:O162)</f>
        <v>0</v>
      </c>
      <c r="H114" s="195">
        <f>Detailed_Demanding_x_Doc_Attrib!P162</f>
        <v>0</v>
      </c>
      <c r="I114" s="195">
        <f>MAX(Detailed_Demanding_x_Doc_Attrib!Q162, F114, G114, H114, K114, L114, M114, P114)</f>
        <v>1.6305732484076434</v>
      </c>
      <c r="J114" s="195">
        <f t="shared" si="1"/>
        <v>1.6305732484076434</v>
      </c>
      <c r="K114" s="195">
        <f>Detailed_Demanding_x_Doc_Attrib!R162</f>
        <v>0</v>
      </c>
      <c r="L114" s="195">
        <f>Detailed_Demanding_x_Doc_Attrib!S162</f>
        <v>1.6305732484076434</v>
      </c>
      <c r="M114" s="195">
        <f>Detailed_Demanding_x_Doc_Attrib!T162</f>
        <v>0</v>
      </c>
      <c r="N114" s="195">
        <f>Detailed_Demanding_x_Doc_Attrib!U162</f>
        <v>0</v>
      </c>
      <c r="O114" s="195">
        <f>Detailed_Demanding_x_Doc_Attrib!V162</f>
        <v>0</v>
      </c>
      <c r="P114" s="195">
        <f>Detailed_Demanding_x_Doc_Attrib!W162</f>
        <v>0</v>
      </c>
      <c r="Q114" s="195">
        <f>Detailed_Demanding_x_Doc_Attrib!X162</f>
        <v>0</v>
      </c>
      <c r="R114" s="195">
        <f>MAX(Detailed_Demanding_x_Doc_Attrib!Z162:AB162,Detailed_Demanding_x_Doc_Attrib!I162:L162,M114,Q114)</f>
        <v>0</v>
      </c>
      <c r="S114" s="195">
        <f>MAX(Detailed_Demanding_x_Doc_Attrib!AC162,Detailed_Demanding_x_Doc_Attrib!I162:L162)</f>
        <v>0</v>
      </c>
      <c r="T114" s="195">
        <f>MAX(Detailed_Demanding_x_Doc_Attrib!AD162:AF162,P114,K114)</f>
        <v>0</v>
      </c>
      <c r="U114" s="195">
        <f>MAX(Detailed_Demanding_x_Doc_Attrib!AG162:AH162, Detailed_Demanding_x_Doc_Attrib!I162:L162, Detailed_Demanding_x_Doc_Attrib!R162)</f>
        <v>0</v>
      </c>
      <c r="V114" s="195">
        <f>MAX(Detailed_Demanding_x_Doc_Attrib!AJ162,Detailed_Demanding_x_Doc_Attrib!I162:L162)</f>
        <v>0</v>
      </c>
      <c r="W114" s="195">
        <f>MAX(Detailed_Demanding_x_Doc_Attrib!AM162:AW162,Detailed_Demanding_x_Doc_Attrib!I162:L162,K114)</f>
        <v>0</v>
      </c>
      <c r="X114" s="195">
        <f>MAX(Detailed_Demanding_x_Doc_Attrib!AX162,Detailed_Demanding_x_Doc_Attrib!I162:L162)</f>
        <v>0</v>
      </c>
      <c r="Y114" s="195">
        <f>MAX(Detailed_Demanding_x_Doc_Attrib!AY162,Detailed_Demanding_x_Doc_Attrib!I162:L162)</f>
        <v>0</v>
      </c>
      <c r="Z114" s="195">
        <f>MAX(Detailed_Demanding_x_Doc_Attrib!BC162:BE162,Detailed_Demanding_x_Doc_Attrib!I162:L162,Detailed_Demanding_x_Doc_Attrib!T162, Detailed_Demanding_x_Doc_Attrib!W162, Detailed_Demanding_x_Doc_Attrib!BP162)</f>
        <v>0</v>
      </c>
      <c r="AA114" s="195">
        <f>MAX(Detailed_Demanding_x_Doc_Attrib!BJ162:BQ162,Detailed_Demanding_x_Doc_Attrib!I162:L162,Detailed_Demanding_x_Doc_Attrib!BV162,Detailed_Demanding_x_Doc_Attrib!BS162:BT162)</f>
        <v>0</v>
      </c>
      <c r="AB114" s="195">
        <f>MAX(Detailed_Demanding_x_Doc_Attrib!BO162:BV162,Detailed_Demanding_x_Doc_Attrib!I162:L162, Detailed_Demanding_x_Doc_Attrib!T162, Detailed_Demanding_x_Doc_Attrib!BS162:BT162)</f>
        <v>0</v>
      </c>
      <c r="AC114" s="195">
        <f>MAX(Detailed_Demanding_x_Doc_Attrib!BF162:BI162, Detailed_Demanding_x_Doc_Attrib!BP162:BQ162, Detailed_Demanding_x_Doc_Attrib!BW162:BX162, Detailed_Demanding_x_Doc_Attrib!BV162, Detailed_Demanding_x_Doc_Attrib!BS162:BT162, Detailed_Demanding_x_Doc_Attrib!S162, Detailed_Demanding_x_Doc_Attrib!T162, Detailed_Demanding_x_Doc_Attrib!I162:L162)</f>
        <v>1.6305732484076434</v>
      </c>
      <c r="AD114" s="195">
        <f>MAX(Detailed_Demanding_x_Doc_Attrib!BF162:BX162,Detailed_Demanding_x_Doc_Attrib!I162:L162, Detailed_Demanding_x_Doc_Attrib!S162, Detailed_Demanding_x_Doc_Attrib!T162)</f>
        <v>1.6305732484076434</v>
      </c>
      <c r="AE114" s="195">
        <f>Detailed_Demanding_x_Doc_Attrib!BY162</f>
        <v>0</v>
      </c>
      <c r="AF114" s="195">
        <f>MAX(Detailed_Demanding_x_Doc_Attrib!BZ162, Detailed_Demanding_x_Doc_Attrib!BR162)</f>
        <v>0</v>
      </c>
      <c r="AG114" s="195">
        <f>MAX(Detailed_Demanding_x_Doc_Attrib!CA162, Detailed_Demanding_x_Doc_Attrib!BS162)</f>
        <v>0</v>
      </c>
      <c r="AH114" s="195">
        <f>MAX(Detailed_Demanding_x_Doc_Attrib!CB162,Detailed_Demanding_x_Doc_Attrib!I162, Detailed_Demanding_x_Doc_Attrib!S162, Detailed_Demanding_x_Doc_Attrib!W162)</f>
        <v>1.6305732484076434</v>
      </c>
      <c r="AI114" s="195">
        <f>MAX(Detailed_Demanding_x_Doc_Attrib!CC162)</f>
        <v>0</v>
      </c>
      <c r="AJ114" s="195">
        <f>MAX(Detailed_Demanding_x_Doc_Attrib!CD162,Detailed_Demanding_x_Doc_Attrib!S162)</f>
        <v>2.5477707006369426</v>
      </c>
      <c r="AK114" s="195">
        <f>MAX(Detailed_Demanding_x_Doc_Attrib!CE162, Detailed_Demanding_x_Doc_Attrib!I162:Q162, Detailed_Demanding_x_Doc_Attrib!S162, Detailed_Demanding_x_Doc_Attrib!T162, Detailed_Demanding_x_Doc_Attrib!W162)</f>
        <v>1.6305732484076434</v>
      </c>
      <c r="AL114" s="195">
        <f>MAX(Detailed_Demanding_x_Doc_Attrib!CF162:CF162)</f>
        <v>0</v>
      </c>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row>
    <row r="115" spans="1:102">
      <c r="A115" s="82" t="s">
        <v>281</v>
      </c>
      <c r="B115" s="82" t="s">
        <v>573</v>
      </c>
      <c r="C115" s="82" t="s">
        <v>363</v>
      </c>
      <c r="D115" s="82" t="s">
        <v>618</v>
      </c>
      <c r="E115" s="165" t="s">
        <v>527</v>
      </c>
      <c r="F115" s="195">
        <f>MAX(Detailed_Demanding_x_Doc_Attrib!I163:L163)</f>
        <v>0</v>
      </c>
      <c r="G115" s="195">
        <f>MAX(Detailed_Demanding_x_Doc_Attrib!N163:O163)</f>
        <v>0</v>
      </c>
      <c r="H115" s="195">
        <f>Detailed_Demanding_x_Doc_Attrib!P163</f>
        <v>0</v>
      </c>
      <c r="I115" s="195">
        <f>MAX(Detailed_Demanding_x_Doc_Attrib!Q163, F115, G115, H115, K115, L115, M115, P115)</f>
        <v>1.9108280254777068</v>
      </c>
      <c r="J115" s="195">
        <f t="shared" si="1"/>
        <v>1.9108280254777068</v>
      </c>
      <c r="K115" s="195">
        <f>Detailed_Demanding_x_Doc_Attrib!R163</f>
        <v>0</v>
      </c>
      <c r="L115" s="195">
        <f>Detailed_Demanding_x_Doc_Attrib!S163</f>
        <v>1.9108280254777068</v>
      </c>
      <c r="M115" s="195">
        <f>Detailed_Demanding_x_Doc_Attrib!T163</f>
        <v>0</v>
      </c>
      <c r="N115" s="195">
        <f>Detailed_Demanding_x_Doc_Attrib!U163</f>
        <v>0</v>
      </c>
      <c r="O115" s="195">
        <f>Detailed_Demanding_x_Doc_Attrib!V163</f>
        <v>0</v>
      </c>
      <c r="P115" s="195">
        <f>Detailed_Demanding_x_Doc_Attrib!W163</f>
        <v>0</v>
      </c>
      <c r="Q115" s="195">
        <f>Detailed_Demanding_x_Doc_Attrib!X163</f>
        <v>0</v>
      </c>
      <c r="R115" s="195">
        <f>MAX(Detailed_Demanding_x_Doc_Attrib!Z163:AB163,Detailed_Demanding_x_Doc_Attrib!I163:L163,M115,Q115)</f>
        <v>0</v>
      </c>
      <c r="S115" s="195">
        <f>MAX(Detailed_Demanding_x_Doc_Attrib!AC163,Detailed_Demanding_x_Doc_Attrib!I163:L163)</f>
        <v>0</v>
      </c>
      <c r="T115" s="195">
        <f>MAX(Detailed_Demanding_x_Doc_Attrib!AD163:AF163,P115,K115)</f>
        <v>0</v>
      </c>
      <c r="U115" s="195">
        <f>MAX(Detailed_Demanding_x_Doc_Attrib!AG163:AH163, Detailed_Demanding_x_Doc_Attrib!I163:L163, Detailed_Demanding_x_Doc_Attrib!R163)</f>
        <v>0</v>
      </c>
      <c r="V115" s="195">
        <f>MAX(Detailed_Demanding_x_Doc_Attrib!AJ163,Detailed_Demanding_x_Doc_Attrib!I163:L163)</f>
        <v>0</v>
      </c>
      <c r="W115" s="195">
        <f>MAX(Detailed_Demanding_x_Doc_Attrib!AM163:AW163,Detailed_Demanding_x_Doc_Attrib!I163:L163,K115)</f>
        <v>0</v>
      </c>
      <c r="X115" s="195">
        <f>MAX(Detailed_Demanding_x_Doc_Attrib!AX163,Detailed_Demanding_x_Doc_Attrib!I163:L163)</f>
        <v>0</v>
      </c>
      <c r="Y115" s="195">
        <f>MAX(Detailed_Demanding_x_Doc_Attrib!AY163,Detailed_Demanding_x_Doc_Attrib!I163:L163)</f>
        <v>0</v>
      </c>
      <c r="Z115" s="195">
        <f>MAX(Detailed_Demanding_x_Doc_Attrib!BC163:BE163,Detailed_Demanding_x_Doc_Attrib!I163:L163,Detailed_Demanding_x_Doc_Attrib!T163, Detailed_Demanding_x_Doc_Attrib!W163, Detailed_Demanding_x_Doc_Attrib!BP163)</f>
        <v>0</v>
      </c>
      <c r="AA115" s="195">
        <f>MAX(Detailed_Demanding_x_Doc_Attrib!BJ163:BQ163,Detailed_Demanding_x_Doc_Attrib!I163:L163,Detailed_Demanding_x_Doc_Attrib!BV163,Detailed_Demanding_x_Doc_Attrib!BS163:BT163)</f>
        <v>0</v>
      </c>
      <c r="AB115" s="195">
        <f>MAX(Detailed_Demanding_x_Doc_Attrib!BO163:BV163,Detailed_Demanding_x_Doc_Attrib!I163:L163, Detailed_Demanding_x_Doc_Attrib!T163, Detailed_Demanding_x_Doc_Attrib!BS163:BT163)</f>
        <v>0</v>
      </c>
      <c r="AC115" s="195">
        <f>MAX(Detailed_Demanding_x_Doc_Attrib!BF163:BI163, Detailed_Demanding_x_Doc_Attrib!BP163:BQ163, Detailed_Demanding_x_Doc_Attrib!BW163:BX163, Detailed_Demanding_x_Doc_Attrib!BV163, Detailed_Demanding_x_Doc_Attrib!BS163:BT163, Detailed_Demanding_x_Doc_Attrib!S163, Detailed_Demanding_x_Doc_Attrib!T163, Detailed_Demanding_x_Doc_Attrib!I163:L163)</f>
        <v>1.9108280254777068</v>
      </c>
      <c r="AD115" s="195">
        <f>MAX(Detailed_Demanding_x_Doc_Attrib!BF163:BX163,Detailed_Demanding_x_Doc_Attrib!I163:L163, Detailed_Demanding_x_Doc_Attrib!S163, Detailed_Demanding_x_Doc_Attrib!T163)</f>
        <v>1.9108280254777068</v>
      </c>
      <c r="AE115" s="195">
        <f>Detailed_Demanding_x_Doc_Attrib!BY163</f>
        <v>0</v>
      </c>
      <c r="AF115" s="195">
        <f>MAX(Detailed_Demanding_x_Doc_Attrib!BZ163, Detailed_Demanding_x_Doc_Attrib!BR163)</f>
        <v>0</v>
      </c>
      <c r="AG115" s="195">
        <f>MAX(Detailed_Demanding_x_Doc_Attrib!CA163, Detailed_Demanding_x_Doc_Attrib!BS163)</f>
        <v>0</v>
      </c>
      <c r="AH115" s="195">
        <f>MAX(Detailed_Demanding_x_Doc_Attrib!CB163,Detailed_Demanding_x_Doc_Attrib!I163, Detailed_Demanding_x_Doc_Attrib!S163, Detailed_Demanding_x_Doc_Attrib!W163)</f>
        <v>1.9108280254777068</v>
      </c>
      <c r="AI115" s="195">
        <f>MAX(Detailed_Demanding_x_Doc_Attrib!CC163)</f>
        <v>0</v>
      </c>
      <c r="AJ115" s="195">
        <f>MAX(Detailed_Demanding_x_Doc_Attrib!CD163,Detailed_Demanding_x_Doc_Attrib!S163)</f>
        <v>1.9108280254777068</v>
      </c>
      <c r="AK115" s="195">
        <f>MAX(Detailed_Demanding_x_Doc_Attrib!CE163, Detailed_Demanding_x_Doc_Attrib!I163:Q163, Detailed_Demanding_x_Doc_Attrib!S163, Detailed_Demanding_x_Doc_Attrib!T163, Detailed_Demanding_x_Doc_Attrib!W163)</f>
        <v>1.9108280254777068</v>
      </c>
      <c r="AL115" s="195">
        <f>MAX(Detailed_Demanding_x_Doc_Attrib!CF163:CF163)</f>
        <v>0</v>
      </c>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row>
    <row r="116" spans="1:102">
      <c r="A116" s="82" t="s">
        <v>281</v>
      </c>
      <c r="B116" s="82" t="s">
        <v>573</v>
      </c>
      <c r="C116" s="82" t="s">
        <v>363</v>
      </c>
      <c r="D116" s="82" t="s">
        <v>618</v>
      </c>
      <c r="E116" s="165" t="s">
        <v>528</v>
      </c>
      <c r="F116" s="195">
        <f>MAX(Detailed_Demanding_x_Doc_Attrib!I164:L164)</f>
        <v>0</v>
      </c>
      <c r="G116" s="195">
        <f>MAX(Detailed_Demanding_x_Doc_Attrib!N164:O164)</f>
        <v>0</v>
      </c>
      <c r="H116" s="195">
        <f>Detailed_Demanding_x_Doc_Attrib!P164</f>
        <v>0</v>
      </c>
      <c r="I116" s="195">
        <f>MAX(Detailed_Demanding_x_Doc_Attrib!Q164, F116, G116, H116, K116, L116, M116, P116)</f>
        <v>0</v>
      </c>
      <c r="J116" s="195">
        <f t="shared" si="1"/>
        <v>0</v>
      </c>
      <c r="K116" s="195">
        <f>Detailed_Demanding_x_Doc_Attrib!R164</f>
        <v>0</v>
      </c>
      <c r="L116" s="195">
        <f>Detailed_Demanding_x_Doc_Attrib!S164</f>
        <v>0</v>
      </c>
      <c r="M116" s="195">
        <f>Detailed_Demanding_x_Doc_Attrib!T164</f>
        <v>0</v>
      </c>
      <c r="N116" s="195">
        <f>Detailed_Demanding_x_Doc_Attrib!U164</f>
        <v>0</v>
      </c>
      <c r="O116" s="195">
        <f>Detailed_Demanding_x_Doc_Attrib!V164</f>
        <v>0</v>
      </c>
      <c r="P116" s="195">
        <f>Detailed_Demanding_x_Doc_Attrib!W164</f>
        <v>0</v>
      </c>
      <c r="Q116" s="195">
        <f>Detailed_Demanding_x_Doc_Attrib!X164</f>
        <v>0</v>
      </c>
      <c r="R116" s="195">
        <f>MAX(Detailed_Demanding_x_Doc_Attrib!Z164:AB164,Detailed_Demanding_x_Doc_Attrib!I164:L164,M116,Q116)</f>
        <v>0</v>
      </c>
      <c r="S116" s="195">
        <f>MAX(Detailed_Demanding_x_Doc_Attrib!AC164,Detailed_Demanding_x_Doc_Attrib!I164:L164)</f>
        <v>0</v>
      </c>
      <c r="T116" s="195">
        <f>MAX(Detailed_Demanding_x_Doc_Attrib!AD164:AF164,P116,K116)</f>
        <v>0</v>
      </c>
      <c r="U116" s="195">
        <f>MAX(Detailed_Demanding_x_Doc_Attrib!AG164:AH164, Detailed_Demanding_x_Doc_Attrib!I164:L164, Detailed_Demanding_x_Doc_Attrib!R164)</f>
        <v>0</v>
      </c>
      <c r="V116" s="195">
        <f>MAX(Detailed_Demanding_x_Doc_Attrib!AJ164,Detailed_Demanding_x_Doc_Attrib!I164:L164)</f>
        <v>0</v>
      </c>
      <c r="W116" s="195">
        <f>MAX(Detailed_Demanding_x_Doc_Attrib!AM164:AW164,Detailed_Demanding_x_Doc_Attrib!I164:L164,K116)</f>
        <v>0</v>
      </c>
      <c r="X116" s="195">
        <f>MAX(Detailed_Demanding_x_Doc_Attrib!AX164,Detailed_Demanding_x_Doc_Attrib!I164:L164)</f>
        <v>0</v>
      </c>
      <c r="Y116" s="195">
        <f>MAX(Detailed_Demanding_x_Doc_Attrib!AY164,Detailed_Demanding_x_Doc_Attrib!I164:L164)</f>
        <v>0</v>
      </c>
      <c r="Z116" s="195">
        <f>MAX(Detailed_Demanding_x_Doc_Attrib!BC164:BE164,Detailed_Demanding_x_Doc_Attrib!I164:L164,Detailed_Demanding_x_Doc_Attrib!T164, Detailed_Demanding_x_Doc_Attrib!W164, Detailed_Demanding_x_Doc_Attrib!BP164)</f>
        <v>0</v>
      </c>
      <c r="AA116" s="195">
        <f>MAX(Detailed_Demanding_x_Doc_Attrib!BJ164:BQ164,Detailed_Demanding_x_Doc_Attrib!I164:L164,Detailed_Demanding_x_Doc_Attrib!BV164,Detailed_Demanding_x_Doc_Attrib!BS164:BT164)</f>
        <v>0</v>
      </c>
      <c r="AB116" s="195">
        <f>MAX(Detailed_Demanding_x_Doc_Attrib!BO164:BV164,Detailed_Demanding_x_Doc_Attrib!I164:L164, Detailed_Demanding_x_Doc_Attrib!T164, Detailed_Demanding_x_Doc_Attrib!BS164:BT164)</f>
        <v>0</v>
      </c>
      <c r="AC116" s="195">
        <f>MAX(Detailed_Demanding_x_Doc_Attrib!BF164:BI164, Detailed_Demanding_x_Doc_Attrib!BP164:BQ164, Detailed_Demanding_x_Doc_Attrib!BW164:BX164, Detailed_Demanding_x_Doc_Attrib!BV164, Detailed_Demanding_x_Doc_Attrib!BS164:BT164, Detailed_Demanding_x_Doc_Attrib!S164, Detailed_Demanding_x_Doc_Attrib!T164, Detailed_Demanding_x_Doc_Attrib!I164:L164)</f>
        <v>0</v>
      </c>
      <c r="AD116" s="195">
        <f>MAX(Detailed_Demanding_x_Doc_Attrib!BF164:BX164,Detailed_Demanding_x_Doc_Attrib!I164:L164, Detailed_Demanding_x_Doc_Attrib!S164, Detailed_Demanding_x_Doc_Attrib!T164)</f>
        <v>0</v>
      </c>
      <c r="AE116" s="195">
        <f>Detailed_Demanding_x_Doc_Attrib!BY164</f>
        <v>0</v>
      </c>
      <c r="AF116" s="195">
        <f>MAX(Detailed_Demanding_x_Doc_Attrib!BZ164, Detailed_Demanding_x_Doc_Attrib!BR164)</f>
        <v>0</v>
      </c>
      <c r="AG116" s="195">
        <f>MAX(Detailed_Demanding_x_Doc_Attrib!CA164, Detailed_Demanding_x_Doc_Attrib!BS164)</f>
        <v>0</v>
      </c>
      <c r="AH116" s="195">
        <f>MAX(Detailed_Demanding_x_Doc_Attrib!CB164,Detailed_Demanding_x_Doc_Attrib!I164, Detailed_Demanding_x_Doc_Attrib!S164, Detailed_Demanding_x_Doc_Attrib!W164)</f>
        <v>0</v>
      </c>
      <c r="AI116" s="195">
        <f>MAX(Detailed_Demanding_x_Doc_Attrib!CC164)</f>
        <v>0</v>
      </c>
      <c r="AJ116" s="195">
        <f>MAX(Detailed_Demanding_x_Doc_Attrib!CD164,Detailed_Demanding_x_Doc_Attrib!S164)</f>
        <v>1.2229299363057327</v>
      </c>
      <c r="AK116" s="195">
        <f>MAX(Detailed_Demanding_x_Doc_Attrib!CE164, Detailed_Demanding_x_Doc_Attrib!I164:Q164, Detailed_Demanding_x_Doc_Attrib!S164, Detailed_Demanding_x_Doc_Attrib!T164, Detailed_Demanding_x_Doc_Attrib!W164)</f>
        <v>0</v>
      </c>
      <c r="AL116" s="195">
        <f>MAX(Detailed_Demanding_x_Doc_Attrib!CF164:CF164)</f>
        <v>0</v>
      </c>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row>
    <row r="117" spans="1:102">
      <c r="A117" s="82" t="s">
        <v>281</v>
      </c>
      <c r="B117" s="82" t="s">
        <v>573</v>
      </c>
      <c r="C117" s="82" t="s">
        <v>363</v>
      </c>
      <c r="D117" s="82" t="s">
        <v>618</v>
      </c>
      <c r="E117" s="165" t="s">
        <v>529</v>
      </c>
      <c r="F117" s="195">
        <f>MAX(Detailed_Demanding_x_Doc_Attrib!I165:L165)</f>
        <v>0</v>
      </c>
      <c r="G117" s="195">
        <f>MAX(Detailed_Demanding_x_Doc_Attrib!N165:O165)</f>
        <v>0</v>
      </c>
      <c r="H117" s="195">
        <f>Detailed_Demanding_x_Doc_Attrib!P165</f>
        <v>0</v>
      </c>
      <c r="I117" s="195">
        <f>MAX(Detailed_Demanding_x_Doc_Attrib!Q165, F117, G117, H117, K117, L117, M117, P117)</f>
        <v>1.2229299363057324</v>
      </c>
      <c r="J117" s="195">
        <f t="shared" si="1"/>
        <v>1.2229299363057324</v>
      </c>
      <c r="K117" s="195">
        <f>Detailed_Demanding_x_Doc_Attrib!R165</f>
        <v>0</v>
      </c>
      <c r="L117" s="195">
        <f>Detailed_Demanding_x_Doc_Attrib!S165</f>
        <v>1.2229299363057324</v>
      </c>
      <c r="M117" s="195">
        <f>Detailed_Demanding_x_Doc_Attrib!T165</f>
        <v>0</v>
      </c>
      <c r="N117" s="195">
        <f>Detailed_Demanding_x_Doc_Attrib!U165</f>
        <v>0</v>
      </c>
      <c r="O117" s="195">
        <f>Detailed_Demanding_x_Doc_Attrib!V165</f>
        <v>0</v>
      </c>
      <c r="P117" s="195">
        <f>Detailed_Demanding_x_Doc_Attrib!W165</f>
        <v>0</v>
      </c>
      <c r="Q117" s="195">
        <f>Detailed_Demanding_x_Doc_Attrib!X165</f>
        <v>0</v>
      </c>
      <c r="R117" s="195">
        <f>MAX(Detailed_Demanding_x_Doc_Attrib!Z165:AB165,Detailed_Demanding_x_Doc_Attrib!I165:L165,M117,Q117)</f>
        <v>0</v>
      </c>
      <c r="S117" s="195">
        <f>MAX(Detailed_Demanding_x_Doc_Attrib!AC165,Detailed_Demanding_x_Doc_Attrib!I165:L165)</f>
        <v>0</v>
      </c>
      <c r="T117" s="195">
        <f>MAX(Detailed_Demanding_x_Doc_Attrib!AD165:AF165,P117,K117)</f>
        <v>0</v>
      </c>
      <c r="U117" s="195">
        <f>MAX(Detailed_Demanding_x_Doc_Attrib!AG165:AH165, Detailed_Demanding_x_Doc_Attrib!I165:L165, Detailed_Demanding_x_Doc_Attrib!R165)</f>
        <v>0</v>
      </c>
      <c r="V117" s="195">
        <f>MAX(Detailed_Demanding_x_Doc_Attrib!AJ165,Detailed_Demanding_x_Doc_Attrib!I165:L165)</f>
        <v>0</v>
      </c>
      <c r="W117" s="195">
        <f>MAX(Detailed_Demanding_x_Doc_Attrib!AM165:AW165,Detailed_Demanding_x_Doc_Attrib!I165:L165,K117)</f>
        <v>0</v>
      </c>
      <c r="X117" s="195">
        <f>MAX(Detailed_Demanding_x_Doc_Attrib!AX165,Detailed_Demanding_x_Doc_Attrib!I165:L165)</f>
        <v>0</v>
      </c>
      <c r="Y117" s="195">
        <f>MAX(Detailed_Demanding_x_Doc_Attrib!AY165,Detailed_Demanding_x_Doc_Attrib!I165:L165)</f>
        <v>0</v>
      </c>
      <c r="Z117" s="195">
        <f>MAX(Detailed_Demanding_x_Doc_Attrib!BC165:BE165,Detailed_Demanding_x_Doc_Attrib!I165:L165,Detailed_Demanding_x_Doc_Attrib!T165, Detailed_Demanding_x_Doc_Attrib!W165, Detailed_Demanding_x_Doc_Attrib!BP165)</f>
        <v>0</v>
      </c>
      <c r="AA117" s="195">
        <f>MAX(Detailed_Demanding_x_Doc_Attrib!BJ165:BQ165,Detailed_Demanding_x_Doc_Attrib!I165:L165,Detailed_Demanding_x_Doc_Attrib!BV165,Detailed_Demanding_x_Doc_Attrib!BS165:BT165)</f>
        <v>0</v>
      </c>
      <c r="AB117" s="195">
        <f>MAX(Detailed_Demanding_x_Doc_Attrib!BO165:BV165,Detailed_Demanding_x_Doc_Attrib!I165:L165, Detailed_Demanding_x_Doc_Attrib!T165, Detailed_Demanding_x_Doc_Attrib!BS165:BT165)</f>
        <v>0</v>
      </c>
      <c r="AC117" s="195">
        <f>MAX(Detailed_Demanding_x_Doc_Attrib!BF165:BI165, Detailed_Demanding_x_Doc_Attrib!BP165:BQ165, Detailed_Demanding_x_Doc_Attrib!BW165:BX165, Detailed_Demanding_x_Doc_Attrib!BV165, Detailed_Demanding_x_Doc_Attrib!BS165:BT165, Detailed_Demanding_x_Doc_Attrib!S165, Detailed_Demanding_x_Doc_Attrib!T165, Detailed_Demanding_x_Doc_Attrib!I165:L165)</f>
        <v>1.2229299363057324</v>
      </c>
      <c r="AD117" s="195">
        <f>MAX(Detailed_Demanding_x_Doc_Attrib!BF165:BX165,Detailed_Demanding_x_Doc_Attrib!I165:L165, Detailed_Demanding_x_Doc_Attrib!S165, Detailed_Demanding_x_Doc_Attrib!T165)</f>
        <v>1.2229299363057324</v>
      </c>
      <c r="AE117" s="195">
        <f>Detailed_Demanding_x_Doc_Attrib!BY165</f>
        <v>0</v>
      </c>
      <c r="AF117" s="195">
        <f>MAX(Detailed_Demanding_x_Doc_Attrib!BZ165, Detailed_Demanding_x_Doc_Attrib!BR165)</f>
        <v>0</v>
      </c>
      <c r="AG117" s="195">
        <f>MAX(Detailed_Demanding_x_Doc_Attrib!CA165, Detailed_Demanding_x_Doc_Attrib!BS165)</f>
        <v>0</v>
      </c>
      <c r="AH117" s="195">
        <f>MAX(Detailed_Demanding_x_Doc_Attrib!CB165,Detailed_Demanding_x_Doc_Attrib!I165, Detailed_Demanding_x_Doc_Attrib!S165, Detailed_Demanding_x_Doc_Attrib!W165)</f>
        <v>1.2229299363057324</v>
      </c>
      <c r="AI117" s="195">
        <f>MAX(Detailed_Demanding_x_Doc_Attrib!CC165)</f>
        <v>0</v>
      </c>
      <c r="AJ117" s="195">
        <f>MAX(Detailed_Demanding_x_Doc_Attrib!CD165,Detailed_Demanding_x_Doc_Attrib!S165)</f>
        <v>1.9108280254777068</v>
      </c>
      <c r="AK117" s="195">
        <f>MAX(Detailed_Demanding_x_Doc_Attrib!CE165, Detailed_Demanding_x_Doc_Attrib!I165:Q165, Detailed_Demanding_x_Doc_Attrib!S165, Detailed_Demanding_x_Doc_Attrib!T165, Detailed_Demanding_x_Doc_Attrib!W165)</f>
        <v>1.2229299363057324</v>
      </c>
      <c r="AL117" s="195">
        <f>MAX(Detailed_Demanding_x_Doc_Attrib!CF165:CF165)</f>
        <v>0</v>
      </c>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row>
    <row r="118" spans="1:102">
      <c r="A118" s="82" t="s">
        <v>281</v>
      </c>
      <c r="B118" s="82" t="s">
        <v>565</v>
      </c>
      <c r="C118" s="82" t="s">
        <v>364</v>
      </c>
      <c r="D118" s="82" t="s">
        <v>360</v>
      </c>
      <c r="E118" s="165" t="s">
        <v>558</v>
      </c>
      <c r="F118" s="195">
        <f>MAX(Detailed_Demanding_x_Doc_Attrib!I166:L166)</f>
        <v>0</v>
      </c>
      <c r="G118" s="195">
        <f>MAX(Detailed_Demanding_x_Doc_Attrib!N166:O166)</f>
        <v>0</v>
      </c>
      <c r="H118" s="195">
        <f>Detailed_Demanding_x_Doc_Attrib!P166</f>
        <v>0</v>
      </c>
      <c r="I118" s="195">
        <f>MAX(Detailed_Demanding_x_Doc_Attrib!Q166, F118, G118, H118, K118, L118, M118, P118)</f>
        <v>0.91719745222929949</v>
      </c>
      <c r="J118" s="195">
        <f t="shared" si="1"/>
        <v>0.91719745222929949</v>
      </c>
      <c r="K118" s="195">
        <f>Detailed_Demanding_x_Doc_Attrib!R166</f>
        <v>0</v>
      </c>
      <c r="L118" s="195">
        <f>Detailed_Demanding_x_Doc_Attrib!S166</f>
        <v>0.91719745222929949</v>
      </c>
      <c r="M118" s="195">
        <f>Detailed_Demanding_x_Doc_Attrib!T166</f>
        <v>0</v>
      </c>
      <c r="N118" s="195">
        <f>Detailed_Demanding_x_Doc_Attrib!U166</f>
        <v>0</v>
      </c>
      <c r="O118" s="195">
        <f>Detailed_Demanding_x_Doc_Attrib!V166</f>
        <v>0</v>
      </c>
      <c r="P118" s="195">
        <f>Detailed_Demanding_x_Doc_Attrib!W166</f>
        <v>0</v>
      </c>
      <c r="Q118" s="195">
        <f>Detailed_Demanding_x_Doc_Attrib!X166</f>
        <v>0</v>
      </c>
      <c r="R118" s="195">
        <f>MAX(Detailed_Demanding_x_Doc_Attrib!Z166:AB166,Detailed_Demanding_x_Doc_Attrib!I166:L166,M118,Q118)</f>
        <v>0</v>
      </c>
      <c r="S118" s="195">
        <f>MAX(Detailed_Demanding_x_Doc_Attrib!AC166,Detailed_Demanding_x_Doc_Attrib!I166:L166)</f>
        <v>0</v>
      </c>
      <c r="T118" s="195">
        <f>MAX(Detailed_Demanding_x_Doc_Attrib!AD166:AF166,P118,K118)</f>
        <v>0</v>
      </c>
      <c r="U118" s="195">
        <f>MAX(Detailed_Demanding_x_Doc_Attrib!AG166:AH166, Detailed_Demanding_x_Doc_Attrib!I166:L166, Detailed_Demanding_x_Doc_Attrib!R166)</f>
        <v>0</v>
      </c>
      <c r="V118" s="195">
        <f>MAX(Detailed_Demanding_x_Doc_Attrib!AJ166,Detailed_Demanding_x_Doc_Attrib!I166:L166)</f>
        <v>0</v>
      </c>
      <c r="W118" s="195">
        <f>MAX(Detailed_Demanding_x_Doc_Attrib!AM166:AW166,Detailed_Demanding_x_Doc_Attrib!I166:L166,K118)</f>
        <v>0</v>
      </c>
      <c r="X118" s="195">
        <f>MAX(Detailed_Demanding_x_Doc_Attrib!AX166,Detailed_Demanding_x_Doc_Attrib!I166:L166)</f>
        <v>0</v>
      </c>
      <c r="Y118" s="195">
        <f>MAX(Detailed_Demanding_x_Doc_Attrib!AY166,Detailed_Demanding_x_Doc_Attrib!I166:L166)</f>
        <v>0</v>
      </c>
      <c r="Z118" s="195">
        <f>MAX(Detailed_Demanding_x_Doc_Attrib!BC166:BE166,Detailed_Demanding_x_Doc_Attrib!I166:L166,Detailed_Demanding_x_Doc_Attrib!T166, Detailed_Demanding_x_Doc_Attrib!W166, Detailed_Demanding_x_Doc_Attrib!BP166)</f>
        <v>0</v>
      </c>
      <c r="AA118" s="195">
        <f>MAX(Detailed_Demanding_x_Doc_Attrib!BJ166:BQ166,Detailed_Demanding_x_Doc_Attrib!I166:L166,Detailed_Demanding_x_Doc_Attrib!BV166,Detailed_Demanding_x_Doc_Attrib!BS166:BT166)</f>
        <v>0</v>
      </c>
      <c r="AB118" s="195">
        <f>MAX(Detailed_Demanding_x_Doc_Attrib!BO166:BV166,Detailed_Demanding_x_Doc_Attrib!I166:L166, Detailed_Demanding_x_Doc_Attrib!T166, Detailed_Demanding_x_Doc_Attrib!BS166:BT166)</f>
        <v>0</v>
      </c>
      <c r="AC118" s="195">
        <f>MAX(Detailed_Demanding_x_Doc_Attrib!BF166:BI166, Detailed_Demanding_x_Doc_Attrib!BP166:BQ166, Detailed_Demanding_x_Doc_Attrib!BW166:BX166, Detailed_Demanding_x_Doc_Attrib!BV166, Detailed_Demanding_x_Doc_Attrib!BS166:BT166, Detailed_Demanding_x_Doc_Attrib!S166, Detailed_Demanding_x_Doc_Attrib!T166, Detailed_Demanding_x_Doc_Attrib!I166:L166)</f>
        <v>0.91719745222929949</v>
      </c>
      <c r="AD118" s="195">
        <f>MAX(Detailed_Demanding_x_Doc_Attrib!BF166:BX166,Detailed_Demanding_x_Doc_Attrib!I166:L166, Detailed_Demanding_x_Doc_Attrib!S166, Detailed_Demanding_x_Doc_Attrib!T166)</f>
        <v>0.91719745222929949</v>
      </c>
      <c r="AE118" s="195">
        <f>Detailed_Demanding_x_Doc_Attrib!BY166</f>
        <v>0</v>
      </c>
      <c r="AF118" s="195">
        <f>MAX(Detailed_Demanding_x_Doc_Attrib!BZ166, Detailed_Demanding_x_Doc_Attrib!BR166)</f>
        <v>0</v>
      </c>
      <c r="AG118" s="195">
        <f>MAX(Detailed_Demanding_x_Doc_Attrib!CA166, Detailed_Demanding_x_Doc_Attrib!BS166)</f>
        <v>0</v>
      </c>
      <c r="AH118" s="195">
        <f>MAX(Detailed_Demanding_x_Doc_Attrib!CB166,Detailed_Demanding_x_Doc_Attrib!I166, Detailed_Demanding_x_Doc_Attrib!S166, Detailed_Demanding_x_Doc_Attrib!W166)</f>
        <v>0.91719745222929949</v>
      </c>
      <c r="AI118" s="195">
        <f>MAX(Detailed_Demanding_x_Doc_Attrib!CC166)</f>
        <v>0</v>
      </c>
      <c r="AJ118" s="195">
        <f>MAX(Detailed_Demanding_x_Doc_Attrib!CD166,Detailed_Demanding_x_Doc_Attrib!S166)</f>
        <v>0.91719745222929949</v>
      </c>
      <c r="AK118" s="195">
        <f>MAX(Detailed_Demanding_x_Doc_Attrib!CE166, Detailed_Demanding_x_Doc_Attrib!I166:Q166, Detailed_Demanding_x_Doc_Attrib!S166, Detailed_Demanding_x_Doc_Attrib!T166, Detailed_Demanding_x_Doc_Attrib!W166)</f>
        <v>0.91719745222929949</v>
      </c>
      <c r="AL118" s="195">
        <f>MAX(Detailed_Demanding_x_Doc_Attrib!CF166:CF166)</f>
        <v>0</v>
      </c>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row>
    <row r="119" spans="1:102">
      <c r="A119" s="82" t="s">
        <v>281</v>
      </c>
      <c r="B119" s="82" t="s">
        <v>567</v>
      </c>
      <c r="C119" s="82" t="s">
        <v>607</v>
      </c>
      <c r="D119" s="82" t="s">
        <v>618</v>
      </c>
      <c r="E119" s="165" t="s">
        <v>1356</v>
      </c>
      <c r="F119" s="195">
        <f>MAX(Detailed_Demanding_x_Doc_Attrib!I167:L167)</f>
        <v>0.1286624203821656</v>
      </c>
      <c r="G119" s="195">
        <f>MAX(Detailed_Demanding_x_Doc_Attrib!N167:O167)</f>
        <v>0</v>
      </c>
      <c r="H119" s="195">
        <f>Detailed_Demanding_x_Doc_Attrib!P167</f>
        <v>0</v>
      </c>
      <c r="I119" s="195">
        <f>MAX(Detailed_Demanding_x_Doc_Attrib!Q167, F119, G119, H119, K119, L119, M119, P119)</f>
        <v>2.0382165605095541</v>
      </c>
      <c r="J119" s="195">
        <f t="shared" si="1"/>
        <v>2.0382165605095541</v>
      </c>
      <c r="K119" s="195">
        <f>Detailed_Demanding_x_Doc_Attrib!R167</f>
        <v>0</v>
      </c>
      <c r="L119" s="195">
        <f>Detailed_Demanding_x_Doc_Attrib!S167</f>
        <v>2.0382165605095541</v>
      </c>
      <c r="M119" s="195">
        <f>Detailed_Demanding_x_Doc_Attrib!T167</f>
        <v>0</v>
      </c>
      <c r="N119" s="195">
        <f>Detailed_Demanding_x_Doc_Attrib!U167</f>
        <v>0</v>
      </c>
      <c r="O119" s="195">
        <f>Detailed_Demanding_x_Doc_Attrib!V167</f>
        <v>0</v>
      </c>
      <c r="P119" s="195">
        <f>Detailed_Demanding_x_Doc_Attrib!W167</f>
        <v>0</v>
      </c>
      <c r="Q119" s="195">
        <f>Detailed_Demanding_x_Doc_Attrib!X167</f>
        <v>0</v>
      </c>
      <c r="R119" s="195">
        <f>MAX(Detailed_Demanding_x_Doc_Attrib!Z167:AB167,Detailed_Demanding_x_Doc_Attrib!I167:L167,M119,Q119)</f>
        <v>0.1286624203821656</v>
      </c>
      <c r="S119" s="195">
        <f>MAX(Detailed_Demanding_x_Doc_Attrib!AC167,Detailed_Demanding_x_Doc_Attrib!I167:L167)</f>
        <v>0.1286624203821656</v>
      </c>
      <c r="T119" s="195">
        <f>MAX(Detailed_Demanding_x_Doc_Attrib!AD167:AF167,P119,K119)</f>
        <v>0</v>
      </c>
      <c r="U119" s="195">
        <f>MAX(Detailed_Demanding_x_Doc_Attrib!AG167:AH167, Detailed_Demanding_x_Doc_Attrib!I167:L167, Detailed_Demanding_x_Doc_Attrib!R167)</f>
        <v>0.1286624203821656</v>
      </c>
      <c r="V119" s="195">
        <f>MAX(Detailed_Demanding_x_Doc_Attrib!AJ167,Detailed_Demanding_x_Doc_Attrib!I167:L167)</f>
        <v>0.1286624203821656</v>
      </c>
      <c r="W119" s="195">
        <f>MAX(Detailed_Demanding_x_Doc_Attrib!AM167:AW167,Detailed_Demanding_x_Doc_Attrib!I167:L167,K119)</f>
        <v>0.1286624203821656</v>
      </c>
      <c r="X119" s="195">
        <f>MAX(Detailed_Demanding_x_Doc_Attrib!AX167,Detailed_Demanding_x_Doc_Attrib!I167:L167)</f>
        <v>0.1286624203821656</v>
      </c>
      <c r="Y119" s="195">
        <f>MAX(Detailed_Demanding_x_Doc_Attrib!AY167,Detailed_Demanding_x_Doc_Attrib!I167:L167)</f>
        <v>0.1286624203821656</v>
      </c>
      <c r="Z119" s="195">
        <f>MAX(Detailed_Demanding_x_Doc_Attrib!BC167:BE167,Detailed_Demanding_x_Doc_Attrib!I167:L167,Detailed_Demanding_x_Doc_Attrib!T167, Detailed_Demanding_x_Doc_Attrib!W167, Detailed_Demanding_x_Doc_Attrib!BP167)</f>
        <v>0.1286624203821656</v>
      </c>
      <c r="AA119" s="195">
        <f>MAX(Detailed_Demanding_x_Doc_Attrib!BJ167:BQ167,Detailed_Demanding_x_Doc_Attrib!I167:L167,Detailed_Demanding_x_Doc_Attrib!BV167,Detailed_Demanding_x_Doc_Attrib!BS167:BT167)</f>
        <v>1.5286624203821657</v>
      </c>
      <c r="AB119" s="195">
        <f>MAX(Detailed_Demanding_x_Doc_Attrib!BO167:BV167,Detailed_Demanding_x_Doc_Attrib!I167:L167, Detailed_Demanding_x_Doc_Attrib!T167, Detailed_Demanding_x_Doc_Attrib!BS167:BT167)</f>
        <v>0.1286624203821656</v>
      </c>
      <c r="AC119" s="195">
        <f>MAX(Detailed_Demanding_x_Doc_Attrib!BF167:BI167, Detailed_Demanding_x_Doc_Attrib!BP167:BQ167, Detailed_Demanding_x_Doc_Attrib!BW167:BX167, Detailed_Demanding_x_Doc_Attrib!BV167, Detailed_Demanding_x_Doc_Attrib!BS167:BT167, Detailed_Demanding_x_Doc_Attrib!S167, Detailed_Demanding_x_Doc_Attrib!T167, Detailed_Demanding_x_Doc_Attrib!I167:L167)</f>
        <v>2.0382165605095541</v>
      </c>
      <c r="AD119" s="195">
        <f>MAX(Detailed_Demanding_x_Doc_Attrib!BF167:BX167,Detailed_Demanding_x_Doc_Attrib!I167:L167, Detailed_Demanding_x_Doc_Attrib!S167, Detailed_Demanding_x_Doc_Attrib!T167)</f>
        <v>2.0382165605095541</v>
      </c>
      <c r="AE119" s="195">
        <f>Detailed_Demanding_x_Doc_Attrib!BY167</f>
        <v>0</v>
      </c>
      <c r="AF119" s="195">
        <f>MAX(Detailed_Demanding_x_Doc_Attrib!BZ167, Detailed_Demanding_x_Doc_Attrib!BR167)</f>
        <v>0.50955414012738853</v>
      </c>
      <c r="AG119" s="195">
        <f>MAX(Detailed_Demanding_x_Doc_Attrib!CA167, Detailed_Demanding_x_Doc_Attrib!BS167)</f>
        <v>0</v>
      </c>
      <c r="AH119" s="195">
        <f>MAX(Detailed_Demanding_x_Doc_Attrib!CB167,Detailed_Demanding_x_Doc_Attrib!I167, Detailed_Demanding_x_Doc_Attrib!S167, Detailed_Demanding_x_Doc_Attrib!W167)</f>
        <v>2.0382165605095541</v>
      </c>
      <c r="AI119" s="195">
        <f>MAX(Detailed_Demanding_x_Doc_Attrib!CC167)</f>
        <v>1.1464968152866244</v>
      </c>
      <c r="AJ119" s="195">
        <f>MAX(Detailed_Demanding_x_Doc_Attrib!CD167,Detailed_Demanding_x_Doc_Attrib!S167)</f>
        <v>2.0382165605095541</v>
      </c>
      <c r="AK119" s="195">
        <f>MAX(Detailed_Demanding_x_Doc_Attrib!CE167, Detailed_Demanding_x_Doc_Attrib!I167:Q167, Detailed_Demanding_x_Doc_Attrib!S167, Detailed_Demanding_x_Doc_Attrib!T167, Detailed_Demanding_x_Doc_Attrib!W167)</f>
        <v>2.0382165605095541</v>
      </c>
      <c r="AL119" s="195">
        <f>MAX(Detailed_Demanding_x_Doc_Attrib!CF167:CF167)</f>
        <v>0</v>
      </c>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row>
    <row r="120" spans="1:102">
      <c r="A120" s="82" t="s">
        <v>281</v>
      </c>
      <c r="B120" s="82" t="s">
        <v>567</v>
      </c>
      <c r="C120" s="82" t="s">
        <v>364</v>
      </c>
      <c r="D120" s="82" t="s">
        <v>360</v>
      </c>
      <c r="E120" s="165" t="s">
        <v>552</v>
      </c>
      <c r="F120" s="195">
        <f>MAX(Detailed_Demanding_x_Doc_Attrib!I168:L168)</f>
        <v>0</v>
      </c>
      <c r="G120" s="195">
        <f>MAX(Detailed_Demanding_x_Doc_Attrib!N168:O168)</f>
        <v>0</v>
      </c>
      <c r="H120" s="195">
        <f>Detailed_Demanding_x_Doc_Attrib!P168</f>
        <v>0</v>
      </c>
      <c r="I120" s="195">
        <f>MAX(Detailed_Demanding_x_Doc_Attrib!Q168, F120, G120, H120, K120, L120, M120, P120)</f>
        <v>1.6305732484076434</v>
      </c>
      <c r="J120" s="195">
        <f t="shared" si="1"/>
        <v>1.6305732484076434</v>
      </c>
      <c r="K120" s="195">
        <f>Detailed_Demanding_x_Doc_Attrib!R168</f>
        <v>0</v>
      </c>
      <c r="L120" s="195">
        <f>Detailed_Demanding_x_Doc_Attrib!S168</f>
        <v>1.6305732484076434</v>
      </c>
      <c r="M120" s="195">
        <f>Detailed_Demanding_x_Doc_Attrib!T168</f>
        <v>0</v>
      </c>
      <c r="N120" s="195">
        <f>Detailed_Demanding_x_Doc_Attrib!U168</f>
        <v>0</v>
      </c>
      <c r="O120" s="195">
        <f>Detailed_Demanding_x_Doc_Attrib!V168</f>
        <v>0</v>
      </c>
      <c r="P120" s="195">
        <f>Detailed_Demanding_x_Doc_Attrib!W168</f>
        <v>0</v>
      </c>
      <c r="Q120" s="195">
        <f>Detailed_Demanding_x_Doc_Attrib!X168</f>
        <v>0</v>
      </c>
      <c r="R120" s="195">
        <f>MAX(Detailed_Demanding_x_Doc_Attrib!Z168:AB168,Detailed_Demanding_x_Doc_Attrib!I168:L168,M120,Q120)</f>
        <v>0</v>
      </c>
      <c r="S120" s="195">
        <f>MAX(Detailed_Demanding_x_Doc_Attrib!AC168,Detailed_Demanding_x_Doc_Attrib!I168:L168)</f>
        <v>0</v>
      </c>
      <c r="T120" s="195">
        <f>MAX(Detailed_Demanding_x_Doc_Attrib!AD168:AF168,P120,K120)</f>
        <v>0</v>
      </c>
      <c r="U120" s="195">
        <f>MAX(Detailed_Demanding_x_Doc_Attrib!AG168:AH168, Detailed_Demanding_x_Doc_Attrib!I168:L168, Detailed_Demanding_x_Doc_Attrib!R168)</f>
        <v>0.40764331210191085</v>
      </c>
      <c r="V120" s="195">
        <f>MAX(Detailed_Demanding_x_Doc_Attrib!AJ168,Detailed_Demanding_x_Doc_Attrib!I168:L168)</f>
        <v>0</v>
      </c>
      <c r="W120" s="195">
        <f>MAX(Detailed_Demanding_x_Doc_Attrib!AM168:AW168,Detailed_Demanding_x_Doc_Attrib!I168:L168,K120)</f>
        <v>0</v>
      </c>
      <c r="X120" s="195">
        <f>MAX(Detailed_Demanding_x_Doc_Attrib!AX168,Detailed_Demanding_x_Doc_Attrib!I168:L168)</f>
        <v>0</v>
      </c>
      <c r="Y120" s="195">
        <f>MAX(Detailed_Demanding_x_Doc_Attrib!AY168,Detailed_Demanding_x_Doc_Attrib!I168:L168)</f>
        <v>0</v>
      </c>
      <c r="Z120" s="195">
        <f>MAX(Detailed_Demanding_x_Doc_Attrib!BC168:BE168,Detailed_Demanding_x_Doc_Attrib!I168:L168,Detailed_Demanding_x_Doc_Attrib!T168, Detailed_Demanding_x_Doc_Attrib!W168, Detailed_Demanding_x_Doc_Attrib!BP168)</f>
        <v>0</v>
      </c>
      <c r="AA120" s="195">
        <f>MAX(Detailed_Demanding_x_Doc_Attrib!BJ168:BQ168,Detailed_Demanding_x_Doc_Attrib!I168:L168,Detailed_Demanding_x_Doc_Attrib!BV168,Detailed_Demanding_x_Doc_Attrib!BS168:BT168)</f>
        <v>0</v>
      </c>
      <c r="AB120" s="195">
        <f>MAX(Detailed_Demanding_x_Doc_Attrib!BO168:BV168,Detailed_Demanding_x_Doc_Attrib!I168:L168, Detailed_Demanding_x_Doc_Attrib!T168, Detailed_Demanding_x_Doc_Attrib!BS168:BT168)</f>
        <v>0</v>
      </c>
      <c r="AC120" s="195">
        <f>MAX(Detailed_Demanding_x_Doc_Attrib!BF168:BI168, Detailed_Demanding_x_Doc_Attrib!BP168:BQ168, Detailed_Demanding_x_Doc_Attrib!BW168:BX168, Detailed_Demanding_x_Doc_Attrib!BV168, Detailed_Demanding_x_Doc_Attrib!BS168:BT168, Detailed_Demanding_x_Doc_Attrib!S168, Detailed_Demanding_x_Doc_Attrib!T168, Detailed_Demanding_x_Doc_Attrib!I168:L168)</f>
        <v>1.6305732484076434</v>
      </c>
      <c r="AD120" s="195">
        <f>MAX(Detailed_Demanding_x_Doc_Attrib!BF168:BX168,Detailed_Demanding_x_Doc_Attrib!I168:L168, Detailed_Demanding_x_Doc_Attrib!S168, Detailed_Demanding_x_Doc_Attrib!T168)</f>
        <v>1.6305732484076434</v>
      </c>
      <c r="AE120" s="195">
        <f>Detailed_Demanding_x_Doc_Attrib!BY168</f>
        <v>0</v>
      </c>
      <c r="AF120" s="195">
        <f>MAX(Detailed_Demanding_x_Doc_Attrib!BZ168, Detailed_Demanding_x_Doc_Attrib!BR168)</f>
        <v>0</v>
      </c>
      <c r="AG120" s="195">
        <f>MAX(Detailed_Demanding_x_Doc_Attrib!CA168, Detailed_Demanding_x_Doc_Attrib!BS168)</f>
        <v>0</v>
      </c>
      <c r="AH120" s="195">
        <f>MAX(Detailed_Demanding_x_Doc_Attrib!CB168,Detailed_Demanding_x_Doc_Attrib!I168, Detailed_Demanding_x_Doc_Attrib!S168, Detailed_Demanding_x_Doc_Attrib!W168)</f>
        <v>1.6305732484076434</v>
      </c>
      <c r="AI120" s="195">
        <f>MAX(Detailed_Demanding_x_Doc_Attrib!CC168)</f>
        <v>0</v>
      </c>
      <c r="AJ120" s="195">
        <f>MAX(Detailed_Demanding_x_Doc_Attrib!CD168,Detailed_Demanding_x_Doc_Attrib!S168)</f>
        <v>1.6305732484076434</v>
      </c>
      <c r="AK120" s="195">
        <f>MAX(Detailed_Demanding_x_Doc_Attrib!CE168, Detailed_Demanding_x_Doc_Attrib!I168:Q168, Detailed_Demanding_x_Doc_Attrib!S168, Detailed_Demanding_x_Doc_Attrib!T168, Detailed_Demanding_x_Doc_Attrib!W168)</f>
        <v>1.6305732484076434</v>
      </c>
      <c r="AL120" s="195">
        <f>MAX(Detailed_Demanding_x_Doc_Attrib!CF168:CF168)</f>
        <v>0</v>
      </c>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row>
    <row r="121" spans="1:102">
      <c r="A121" s="82" t="s">
        <v>281</v>
      </c>
      <c r="B121" s="82" t="s">
        <v>565</v>
      </c>
      <c r="C121" s="82" t="s">
        <v>364</v>
      </c>
      <c r="D121" s="82" t="s">
        <v>618</v>
      </c>
      <c r="E121" s="165" t="s">
        <v>552</v>
      </c>
      <c r="F121" s="195">
        <f>MAX(Detailed_Demanding_x_Doc_Attrib!I169:L169)</f>
        <v>0</v>
      </c>
      <c r="G121" s="195">
        <f>MAX(Detailed_Demanding_x_Doc_Attrib!N169:O169)</f>
        <v>0</v>
      </c>
      <c r="H121" s="195">
        <f>Detailed_Demanding_x_Doc_Attrib!P169</f>
        <v>0</v>
      </c>
      <c r="I121" s="195">
        <f>MAX(Detailed_Demanding_x_Doc_Attrib!Q169, F121, G121, H121, K121, L121, M121, P121)</f>
        <v>1.6305732484076434</v>
      </c>
      <c r="J121" s="195">
        <f t="shared" si="1"/>
        <v>1.6305732484076434</v>
      </c>
      <c r="K121" s="195">
        <f>Detailed_Demanding_x_Doc_Attrib!R169</f>
        <v>0</v>
      </c>
      <c r="L121" s="195">
        <f>Detailed_Demanding_x_Doc_Attrib!S169</f>
        <v>1.6305732484076434</v>
      </c>
      <c r="M121" s="195">
        <f>Detailed_Demanding_x_Doc_Attrib!T169</f>
        <v>0</v>
      </c>
      <c r="N121" s="195">
        <f>Detailed_Demanding_x_Doc_Attrib!U169</f>
        <v>0</v>
      </c>
      <c r="O121" s="195">
        <f>Detailed_Demanding_x_Doc_Attrib!V169</f>
        <v>0</v>
      </c>
      <c r="P121" s="195">
        <f>Detailed_Demanding_x_Doc_Attrib!W169</f>
        <v>0</v>
      </c>
      <c r="Q121" s="195">
        <f>Detailed_Demanding_x_Doc_Attrib!X169</f>
        <v>0</v>
      </c>
      <c r="R121" s="195">
        <f>MAX(Detailed_Demanding_x_Doc_Attrib!Z169:AB169,Detailed_Demanding_x_Doc_Attrib!I169:L169,M121,Q121)</f>
        <v>0</v>
      </c>
      <c r="S121" s="195">
        <f>MAX(Detailed_Demanding_x_Doc_Attrib!AC169,Detailed_Demanding_x_Doc_Attrib!I169:L169)</f>
        <v>0</v>
      </c>
      <c r="T121" s="195">
        <f>MAX(Detailed_Demanding_x_Doc_Attrib!AD169:AF169,P121,K121)</f>
        <v>0</v>
      </c>
      <c r="U121" s="195">
        <f>MAX(Detailed_Demanding_x_Doc_Attrib!AG169:AH169, Detailed_Demanding_x_Doc_Attrib!I169:L169, Detailed_Demanding_x_Doc_Attrib!R169)</f>
        <v>0</v>
      </c>
      <c r="V121" s="195">
        <f>MAX(Detailed_Demanding_x_Doc_Attrib!AJ169,Detailed_Demanding_x_Doc_Attrib!I169:L169)</f>
        <v>0</v>
      </c>
      <c r="W121" s="195">
        <f>MAX(Detailed_Demanding_x_Doc_Attrib!AM169:AW169,Detailed_Demanding_x_Doc_Attrib!I169:L169,K121)</f>
        <v>0</v>
      </c>
      <c r="X121" s="195">
        <f>MAX(Detailed_Demanding_x_Doc_Attrib!AX169,Detailed_Demanding_x_Doc_Attrib!I169:L169)</f>
        <v>0</v>
      </c>
      <c r="Y121" s="195">
        <f>MAX(Detailed_Demanding_x_Doc_Attrib!AY169,Detailed_Demanding_x_Doc_Attrib!I169:L169)</f>
        <v>0</v>
      </c>
      <c r="Z121" s="195">
        <f>MAX(Detailed_Demanding_x_Doc_Attrib!BC169:BE169,Detailed_Demanding_x_Doc_Attrib!I169:L169,Detailed_Demanding_x_Doc_Attrib!T169, Detailed_Demanding_x_Doc_Attrib!W169, Detailed_Demanding_x_Doc_Attrib!BP169)</f>
        <v>0</v>
      </c>
      <c r="AA121" s="195">
        <f>MAX(Detailed_Demanding_x_Doc_Attrib!BJ169:BQ169,Detailed_Demanding_x_Doc_Attrib!I169:L169,Detailed_Demanding_x_Doc_Attrib!BV169,Detailed_Demanding_x_Doc_Attrib!BS169:BT169)</f>
        <v>0</v>
      </c>
      <c r="AB121" s="195">
        <f>MAX(Detailed_Demanding_x_Doc_Attrib!BO169:BV169,Detailed_Demanding_x_Doc_Attrib!I169:L169, Detailed_Demanding_x_Doc_Attrib!T169, Detailed_Demanding_x_Doc_Attrib!BS169:BT169)</f>
        <v>0</v>
      </c>
      <c r="AC121" s="195">
        <f>MAX(Detailed_Demanding_x_Doc_Attrib!BF169:BI169, Detailed_Demanding_x_Doc_Attrib!BP169:BQ169, Detailed_Demanding_x_Doc_Attrib!BW169:BX169, Detailed_Demanding_x_Doc_Attrib!BV169, Detailed_Demanding_x_Doc_Attrib!BS169:BT169, Detailed_Demanding_x_Doc_Attrib!S169, Detailed_Demanding_x_Doc_Attrib!T169, Detailed_Demanding_x_Doc_Attrib!I169:L169)</f>
        <v>1.6305732484076434</v>
      </c>
      <c r="AD121" s="195">
        <f>MAX(Detailed_Demanding_x_Doc_Attrib!BF169:BX169,Detailed_Demanding_x_Doc_Attrib!I169:L169, Detailed_Demanding_x_Doc_Attrib!S169, Detailed_Demanding_x_Doc_Attrib!T169)</f>
        <v>1.6305732484076434</v>
      </c>
      <c r="AE121" s="195">
        <f>Detailed_Demanding_x_Doc_Attrib!BY169</f>
        <v>0</v>
      </c>
      <c r="AF121" s="195">
        <f>MAX(Detailed_Demanding_x_Doc_Attrib!BZ169, Detailed_Demanding_x_Doc_Attrib!BR169)</f>
        <v>0</v>
      </c>
      <c r="AG121" s="195">
        <f>MAX(Detailed_Demanding_x_Doc_Attrib!CA169, Detailed_Demanding_x_Doc_Attrib!BS169)</f>
        <v>0</v>
      </c>
      <c r="AH121" s="195">
        <f>MAX(Detailed_Demanding_x_Doc_Attrib!CB169,Detailed_Demanding_x_Doc_Attrib!I169, Detailed_Demanding_x_Doc_Attrib!S169, Detailed_Demanding_x_Doc_Attrib!W169)</f>
        <v>1.6305732484076434</v>
      </c>
      <c r="AI121" s="195">
        <f>MAX(Detailed_Demanding_x_Doc_Attrib!CC169)</f>
        <v>0</v>
      </c>
      <c r="AJ121" s="195">
        <f>MAX(Detailed_Demanding_x_Doc_Attrib!CD169,Detailed_Demanding_x_Doc_Attrib!S169)</f>
        <v>1.6305732484076434</v>
      </c>
      <c r="AK121" s="195">
        <f>MAX(Detailed_Demanding_x_Doc_Attrib!CE169, Detailed_Demanding_x_Doc_Attrib!I169:Q169, Detailed_Demanding_x_Doc_Attrib!S169, Detailed_Demanding_x_Doc_Attrib!T169, Detailed_Demanding_x_Doc_Attrib!W169)</f>
        <v>1.6305732484076434</v>
      </c>
      <c r="AL121" s="195">
        <f>MAX(Detailed_Demanding_x_Doc_Attrib!CF169:CF169)</f>
        <v>0</v>
      </c>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row>
    <row r="122" spans="1:102">
      <c r="A122" s="82" t="s">
        <v>281</v>
      </c>
      <c r="B122" s="82" t="s">
        <v>567</v>
      </c>
      <c r="C122" s="82" t="s">
        <v>364</v>
      </c>
      <c r="D122" s="82" t="s">
        <v>354</v>
      </c>
      <c r="E122" s="165" t="s">
        <v>830</v>
      </c>
      <c r="F122" s="195">
        <f>MAX(Detailed_Demanding_x_Doc_Attrib!I170:L170)</f>
        <v>0</v>
      </c>
      <c r="G122" s="195">
        <f>MAX(Detailed_Demanding_x_Doc_Attrib!N170:O170)</f>
        <v>0</v>
      </c>
      <c r="H122" s="195">
        <f>Detailed_Demanding_x_Doc_Attrib!P170</f>
        <v>0</v>
      </c>
      <c r="I122" s="195">
        <f>MAX(Detailed_Demanding_x_Doc_Attrib!Q170, F122, G122, H122, K122, L122, M122, P122)</f>
        <v>1.2229299363057324</v>
      </c>
      <c r="J122" s="195">
        <f t="shared" si="1"/>
        <v>1.2229299363057324</v>
      </c>
      <c r="K122" s="195">
        <f>Detailed_Demanding_x_Doc_Attrib!R170</f>
        <v>0</v>
      </c>
      <c r="L122" s="195">
        <f>Detailed_Demanding_x_Doc_Attrib!S170</f>
        <v>1.2229299363057324</v>
      </c>
      <c r="M122" s="195">
        <f>Detailed_Demanding_x_Doc_Attrib!T170</f>
        <v>0</v>
      </c>
      <c r="N122" s="195">
        <f>Detailed_Demanding_x_Doc_Attrib!U170</f>
        <v>0</v>
      </c>
      <c r="O122" s="195">
        <f>Detailed_Demanding_x_Doc_Attrib!V170</f>
        <v>0</v>
      </c>
      <c r="P122" s="195">
        <f>Detailed_Demanding_x_Doc_Attrib!W170</f>
        <v>0</v>
      </c>
      <c r="Q122" s="195">
        <f>Detailed_Demanding_x_Doc_Attrib!X170</f>
        <v>0</v>
      </c>
      <c r="R122" s="195">
        <f>MAX(Detailed_Demanding_x_Doc_Attrib!Z170:AB170,Detailed_Demanding_x_Doc_Attrib!I170:L170,M122,Q122)</f>
        <v>0</v>
      </c>
      <c r="S122" s="195">
        <f>MAX(Detailed_Demanding_x_Doc_Attrib!AC170,Detailed_Demanding_x_Doc_Attrib!I170:L170)</f>
        <v>0</v>
      </c>
      <c r="T122" s="195">
        <f>MAX(Detailed_Demanding_x_Doc_Attrib!AD170:AF170,P122,K122)</f>
        <v>0</v>
      </c>
      <c r="U122" s="195">
        <f>MAX(Detailed_Demanding_x_Doc_Attrib!AG170:AH170, Detailed_Demanding_x_Doc_Attrib!I170:L170, Detailed_Demanding_x_Doc_Attrib!R170)</f>
        <v>0</v>
      </c>
      <c r="V122" s="195">
        <f>MAX(Detailed_Demanding_x_Doc_Attrib!AJ170,Detailed_Demanding_x_Doc_Attrib!I170:L170)</f>
        <v>0</v>
      </c>
      <c r="W122" s="195">
        <f>MAX(Detailed_Demanding_x_Doc_Attrib!AM170:AW170,Detailed_Demanding_x_Doc_Attrib!I170:L170,K122)</f>
        <v>0</v>
      </c>
      <c r="X122" s="195">
        <f>MAX(Detailed_Demanding_x_Doc_Attrib!AX170,Detailed_Demanding_x_Doc_Attrib!I170:L170)</f>
        <v>0</v>
      </c>
      <c r="Y122" s="195">
        <f>MAX(Detailed_Demanding_x_Doc_Attrib!AY170,Detailed_Demanding_x_Doc_Attrib!I170:L170)</f>
        <v>0</v>
      </c>
      <c r="Z122" s="195">
        <f>MAX(Detailed_Demanding_x_Doc_Attrib!BC170:BE170,Detailed_Demanding_x_Doc_Attrib!I170:L170,Detailed_Demanding_x_Doc_Attrib!T170, Detailed_Demanding_x_Doc_Attrib!W170, Detailed_Demanding_x_Doc_Attrib!BP170)</f>
        <v>0</v>
      </c>
      <c r="AA122" s="195">
        <f>MAX(Detailed_Demanding_x_Doc_Attrib!BJ170:BQ170,Detailed_Demanding_x_Doc_Attrib!I170:L170,Detailed_Demanding_x_Doc_Attrib!BV170,Detailed_Demanding_x_Doc_Attrib!BS170:BT170)</f>
        <v>0.45859872611464969</v>
      </c>
      <c r="AB122" s="195">
        <f>MAX(Detailed_Demanding_x_Doc_Attrib!BO170:BV170,Detailed_Demanding_x_Doc_Attrib!I170:L170, Detailed_Demanding_x_Doc_Attrib!T170, Detailed_Demanding_x_Doc_Attrib!BS170:BT170)</f>
        <v>0.45859872611464969</v>
      </c>
      <c r="AC122" s="195">
        <f>MAX(Detailed_Demanding_x_Doc_Attrib!BF170:BI170, Detailed_Demanding_x_Doc_Attrib!BP170:BQ170, Detailed_Demanding_x_Doc_Attrib!BW170:BX170, Detailed_Demanding_x_Doc_Attrib!BV170, Detailed_Demanding_x_Doc_Attrib!BS170:BT170, Detailed_Demanding_x_Doc_Attrib!S170, Detailed_Demanding_x_Doc_Attrib!T170, Detailed_Demanding_x_Doc_Attrib!I170:L170)</f>
        <v>1.2229299363057324</v>
      </c>
      <c r="AD122" s="195">
        <f>MAX(Detailed_Demanding_x_Doc_Attrib!BF170:BX170,Detailed_Demanding_x_Doc_Attrib!I170:L170, Detailed_Demanding_x_Doc_Attrib!S170, Detailed_Demanding_x_Doc_Attrib!T170)</f>
        <v>1.2229299363057324</v>
      </c>
      <c r="AE122" s="195">
        <f>Detailed_Demanding_x_Doc_Attrib!BY170</f>
        <v>0</v>
      </c>
      <c r="AF122" s="195">
        <f>MAX(Detailed_Demanding_x_Doc_Attrib!BZ170, Detailed_Demanding_x_Doc_Attrib!BR170)</f>
        <v>0.30573248407643311</v>
      </c>
      <c r="AG122" s="195">
        <f>MAX(Detailed_Demanding_x_Doc_Attrib!CA170, Detailed_Demanding_x_Doc_Attrib!BS170)</f>
        <v>0.45859872611464969</v>
      </c>
      <c r="AH122" s="195">
        <f>MAX(Detailed_Demanding_x_Doc_Attrib!CB170,Detailed_Demanding_x_Doc_Attrib!I170, Detailed_Demanding_x_Doc_Attrib!S170, Detailed_Demanding_x_Doc_Attrib!W170)</f>
        <v>1.2229299363057324</v>
      </c>
      <c r="AI122" s="195">
        <f>MAX(Detailed_Demanding_x_Doc_Attrib!CC170)</f>
        <v>0.68789808917197459</v>
      </c>
      <c r="AJ122" s="195">
        <f>MAX(Detailed_Demanding_x_Doc_Attrib!CD170,Detailed_Demanding_x_Doc_Attrib!S170)</f>
        <v>1.2229299363057324</v>
      </c>
      <c r="AK122" s="195">
        <f>MAX(Detailed_Demanding_x_Doc_Attrib!CE170, Detailed_Demanding_x_Doc_Attrib!I170:Q170, Detailed_Demanding_x_Doc_Attrib!S170, Detailed_Demanding_x_Doc_Attrib!T170, Detailed_Demanding_x_Doc_Attrib!W170)</f>
        <v>1.2229299363057324</v>
      </c>
      <c r="AL122" s="195">
        <f>MAX(Detailed_Demanding_x_Doc_Attrib!CF170:CF170)</f>
        <v>0</v>
      </c>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row>
    <row r="123" spans="1:102">
      <c r="A123" s="82" t="s">
        <v>281</v>
      </c>
      <c r="B123" s="82" t="s">
        <v>565</v>
      </c>
      <c r="C123" s="82" t="s">
        <v>364</v>
      </c>
      <c r="D123" s="82" t="s">
        <v>360</v>
      </c>
      <c r="E123" s="165" t="s">
        <v>556</v>
      </c>
      <c r="F123" s="195">
        <f>MAX(Detailed_Demanding_x_Doc_Attrib!I171:L171)</f>
        <v>0</v>
      </c>
      <c r="G123" s="195">
        <f>MAX(Detailed_Demanding_x_Doc_Attrib!N171:O171)</f>
        <v>0</v>
      </c>
      <c r="H123" s="195">
        <f>Detailed_Demanding_x_Doc_Attrib!P171</f>
        <v>0</v>
      </c>
      <c r="I123" s="195">
        <f>MAX(Detailed_Demanding_x_Doc_Attrib!Q171, F123, G123, H123, K123, L123, M123, P123)</f>
        <v>5.7324840764331218E-2</v>
      </c>
      <c r="J123" s="195">
        <f t="shared" si="1"/>
        <v>5.7324840764331218E-2</v>
      </c>
      <c r="K123" s="195">
        <f>Detailed_Demanding_x_Doc_Attrib!R171</f>
        <v>0</v>
      </c>
      <c r="L123" s="195">
        <f>Detailed_Demanding_x_Doc_Attrib!S171</f>
        <v>0</v>
      </c>
      <c r="M123" s="195">
        <f>Detailed_Demanding_x_Doc_Attrib!T171</f>
        <v>0</v>
      </c>
      <c r="N123" s="195">
        <f>Detailed_Demanding_x_Doc_Attrib!U171</f>
        <v>0</v>
      </c>
      <c r="O123" s="195">
        <f>Detailed_Demanding_x_Doc_Attrib!V171</f>
        <v>0</v>
      </c>
      <c r="P123" s="195">
        <f>Detailed_Demanding_x_Doc_Attrib!W171</f>
        <v>0</v>
      </c>
      <c r="Q123" s="195">
        <f>Detailed_Demanding_x_Doc_Attrib!X171</f>
        <v>0</v>
      </c>
      <c r="R123" s="195">
        <f>MAX(Detailed_Demanding_x_Doc_Attrib!Z171:AB171,Detailed_Demanding_x_Doc_Attrib!I171:L171,M123,Q123)</f>
        <v>0</v>
      </c>
      <c r="S123" s="195">
        <f>MAX(Detailed_Demanding_x_Doc_Attrib!AC171,Detailed_Demanding_x_Doc_Attrib!I171:L171)</f>
        <v>0</v>
      </c>
      <c r="T123" s="195">
        <f>MAX(Detailed_Demanding_x_Doc_Attrib!AD171:AF171,P123,K123)</f>
        <v>0</v>
      </c>
      <c r="U123" s="195">
        <f>MAX(Detailed_Demanding_x_Doc_Attrib!AG171:AH171, Detailed_Demanding_x_Doc_Attrib!I171:L171, Detailed_Demanding_x_Doc_Attrib!R171)</f>
        <v>0</v>
      </c>
      <c r="V123" s="195">
        <f>MAX(Detailed_Demanding_x_Doc_Attrib!AJ171,Detailed_Demanding_x_Doc_Attrib!I171:L171)</f>
        <v>0</v>
      </c>
      <c r="W123" s="195">
        <f>MAX(Detailed_Demanding_x_Doc_Attrib!AM171:AW171,Detailed_Demanding_x_Doc_Attrib!I171:L171,K123)</f>
        <v>0</v>
      </c>
      <c r="X123" s="195">
        <f>MAX(Detailed_Demanding_x_Doc_Attrib!AX171,Detailed_Demanding_x_Doc_Attrib!I171:L171)</f>
        <v>0</v>
      </c>
      <c r="Y123" s="195">
        <f>MAX(Detailed_Demanding_x_Doc_Attrib!AY171,Detailed_Demanding_x_Doc_Attrib!I171:L171)</f>
        <v>0</v>
      </c>
      <c r="Z123" s="195">
        <f>MAX(Detailed_Demanding_x_Doc_Attrib!BC171:BE171,Detailed_Demanding_x_Doc_Attrib!I171:L171,Detailed_Demanding_x_Doc_Attrib!T171, Detailed_Demanding_x_Doc_Attrib!W171, Detailed_Demanding_x_Doc_Attrib!BP171)</f>
        <v>0</v>
      </c>
      <c r="AA123" s="195">
        <f>MAX(Detailed_Demanding_x_Doc_Attrib!BJ171:BQ171,Detailed_Demanding_x_Doc_Attrib!I171:L171,Detailed_Demanding_x_Doc_Attrib!BV171,Detailed_Demanding_x_Doc_Attrib!BS171:BT171)</f>
        <v>0</v>
      </c>
      <c r="AB123" s="195">
        <f>MAX(Detailed_Demanding_x_Doc_Attrib!BO171:BV171,Detailed_Demanding_x_Doc_Attrib!I171:L171, Detailed_Demanding_x_Doc_Attrib!T171, Detailed_Demanding_x_Doc_Attrib!BS171:BT171)</f>
        <v>0</v>
      </c>
      <c r="AC123" s="195">
        <f>MAX(Detailed_Demanding_x_Doc_Attrib!BF171:BI171, Detailed_Demanding_x_Doc_Attrib!BP171:BQ171, Detailed_Demanding_x_Doc_Attrib!BW171:BX171, Detailed_Demanding_x_Doc_Attrib!BV171, Detailed_Demanding_x_Doc_Attrib!BS171:BT171, Detailed_Demanding_x_Doc_Attrib!S171, Detailed_Demanding_x_Doc_Attrib!T171, Detailed_Demanding_x_Doc_Attrib!I171:L171)</f>
        <v>0</v>
      </c>
      <c r="AD123" s="195">
        <f>MAX(Detailed_Demanding_x_Doc_Attrib!BF171:BX171,Detailed_Demanding_x_Doc_Attrib!I171:L171, Detailed_Demanding_x_Doc_Attrib!S171, Detailed_Demanding_x_Doc_Attrib!T171)</f>
        <v>0</v>
      </c>
      <c r="AE123" s="195">
        <f>Detailed_Demanding_x_Doc_Attrib!BY171</f>
        <v>0</v>
      </c>
      <c r="AF123" s="195">
        <f>MAX(Detailed_Demanding_x_Doc_Attrib!BZ171, Detailed_Demanding_x_Doc_Attrib!BR171)</f>
        <v>0</v>
      </c>
      <c r="AG123" s="195">
        <f>MAX(Detailed_Demanding_x_Doc_Attrib!CA171, Detailed_Demanding_x_Doc_Attrib!BS171)</f>
        <v>0</v>
      </c>
      <c r="AH123" s="195">
        <f>MAX(Detailed_Demanding_x_Doc_Attrib!CB171,Detailed_Demanding_x_Doc_Attrib!I171, Detailed_Demanding_x_Doc_Attrib!S171, Detailed_Demanding_x_Doc_Attrib!W171)</f>
        <v>0</v>
      </c>
      <c r="AI123" s="195">
        <f>MAX(Detailed_Demanding_x_Doc_Attrib!CC171)</f>
        <v>0</v>
      </c>
      <c r="AJ123" s="195">
        <f>MAX(Detailed_Demanding_x_Doc_Attrib!CD171,Detailed_Demanding_x_Doc_Attrib!S171)</f>
        <v>0</v>
      </c>
      <c r="AK123" s="195">
        <f>MAX(Detailed_Demanding_x_Doc_Attrib!CE171, Detailed_Demanding_x_Doc_Attrib!I171:Q171, Detailed_Demanding_x_Doc_Attrib!S171, Detailed_Demanding_x_Doc_Attrib!T171, Detailed_Demanding_x_Doc_Attrib!W171)</f>
        <v>5.7324840764331218E-2</v>
      </c>
      <c r="AL123" s="195">
        <f>MAX(Detailed_Demanding_x_Doc_Attrib!CF171:CF171)</f>
        <v>0</v>
      </c>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row>
    <row r="124" spans="1:102">
      <c r="A124" s="82" t="s">
        <v>281</v>
      </c>
      <c r="B124" s="82" t="s">
        <v>573</v>
      </c>
      <c r="C124" s="82" t="s">
        <v>364</v>
      </c>
      <c r="D124" s="82" t="s">
        <v>618</v>
      </c>
      <c r="E124" s="165" t="s">
        <v>534</v>
      </c>
      <c r="F124" s="195">
        <f>MAX(Detailed_Demanding_x_Doc_Attrib!I172:L172)</f>
        <v>0</v>
      </c>
      <c r="G124" s="195">
        <f>MAX(Detailed_Demanding_x_Doc_Attrib!N172:O172)</f>
        <v>0</v>
      </c>
      <c r="H124" s="195">
        <f>Detailed_Demanding_x_Doc_Attrib!P172</f>
        <v>0</v>
      </c>
      <c r="I124" s="195">
        <f>MAX(Detailed_Demanding_x_Doc_Attrib!Q172, F124, G124, H124, K124, L124, M124, P124)</f>
        <v>1.9108280254777068</v>
      </c>
      <c r="J124" s="195">
        <f t="shared" si="1"/>
        <v>1.9108280254777068</v>
      </c>
      <c r="K124" s="195">
        <f>Detailed_Demanding_x_Doc_Attrib!R172</f>
        <v>0</v>
      </c>
      <c r="L124" s="195">
        <f>Detailed_Demanding_x_Doc_Attrib!S172</f>
        <v>1.9108280254777068</v>
      </c>
      <c r="M124" s="195">
        <f>Detailed_Demanding_x_Doc_Attrib!T172</f>
        <v>0</v>
      </c>
      <c r="N124" s="195">
        <f>Detailed_Demanding_x_Doc_Attrib!U172</f>
        <v>0</v>
      </c>
      <c r="O124" s="195">
        <f>Detailed_Demanding_x_Doc_Attrib!V172</f>
        <v>0</v>
      </c>
      <c r="P124" s="195">
        <f>Detailed_Demanding_x_Doc_Attrib!W172</f>
        <v>0</v>
      </c>
      <c r="Q124" s="195">
        <f>Detailed_Demanding_x_Doc_Attrib!X172</f>
        <v>0</v>
      </c>
      <c r="R124" s="195">
        <f>MAX(Detailed_Demanding_x_Doc_Attrib!Z172:AB172,Detailed_Demanding_x_Doc_Attrib!I172:L172,M124,Q124)</f>
        <v>0</v>
      </c>
      <c r="S124" s="195">
        <f>MAX(Detailed_Demanding_x_Doc_Attrib!AC172,Detailed_Demanding_x_Doc_Attrib!I172:L172)</f>
        <v>0</v>
      </c>
      <c r="T124" s="195">
        <f>MAX(Detailed_Demanding_x_Doc_Attrib!AD172:AF172,P124,K124)</f>
        <v>0</v>
      </c>
      <c r="U124" s="195">
        <f>MAX(Detailed_Demanding_x_Doc_Attrib!AG172:AH172, Detailed_Demanding_x_Doc_Attrib!I172:L172, Detailed_Demanding_x_Doc_Attrib!R172)</f>
        <v>0</v>
      </c>
      <c r="V124" s="195">
        <f>MAX(Detailed_Demanding_x_Doc_Attrib!AJ172,Detailed_Demanding_x_Doc_Attrib!I172:L172)</f>
        <v>0</v>
      </c>
      <c r="W124" s="195">
        <f>MAX(Detailed_Demanding_x_Doc_Attrib!AM172:AW172,Detailed_Demanding_x_Doc_Attrib!I172:L172,K124)</f>
        <v>0</v>
      </c>
      <c r="X124" s="195">
        <f>MAX(Detailed_Demanding_x_Doc_Attrib!AX172,Detailed_Demanding_x_Doc_Attrib!I172:L172)</f>
        <v>0</v>
      </c>
      <c r="Y124" s="195">
        <f>MAX(Detailed_Demanding_x_Doc_Attrib!AY172,Detailed_Demanding_x_Doc_Attrib!I172:L172)</f>
        <v>0</v>
      </c>
      <c r="Z124" s="195">
        <f>MAX(Detailed_Demanding_x_Doc_Attrib!BC172:BE172,Detailed_Demanding_x_Doc_Attrib!I172:L172,Detailed_Demanding_x_Doc_Attrib!T172, Detailed_Demanding_x_Doc_Attrib!W172, Detailed_Demanding_x_Doc_Attrib!BP172)</f>
        <v>0</v>
      </c>
      <c r="AA124" s="195">
        <f>MAX(Detailed_Demanding_x_Doc_Attrib!BJ172:BQ172,Detailed_Demanding_x_Doc_Attrib!I172:L172,Detailed_Demanding_x_Doc_Attrib!BV172,Detailed_Demanding_x_Doc_Attrib!BS172:BT172)</f>
        <v>0</v>
      </c>
      <c r="AB124" s="195">
        <f>MAX(Detailed_Demanding_x_Doc_Attrib!BO172:BV172,Detailed_Demanding_x_Doc_Attrib!I172:L172, Detailed_Demanding_x_Doc_Attrib!T172, Detailed_Demanding_x_Doc_Attrib!BS172:BT172)</f>
        <v>0</v>
      </c>
      <c r="AC124" s="195">
        <f>MAX(Detailed_Demanding_x_Doc_Attrib!BF172:BI172, Detailed_Demanding_x_Doc_Attrib!BP172:BQ172, Detailed_Demanding_x_Doc_Attrib!BW172:BX172, Detailed_Demanding_x_Doc_Attrib!BV172, Detailed_Demanding_x_Doc_Attrib!BS172:BT172, Detailed_Demanding_x_Doc_Attrib!S172, Detailed_Demanding_x_Doc_Attrib!T172, Detailed_Demanding_x_Doc_Attrib!I172:L172)</f>
        <v>1.9108280254777068</v>
      </c>
      <c r="AD124" s="195">
        <f>MAX(Detailed_Demanding_x_Doc_Attrib!BF172:BX172,Detailed_Demanding_x_Doc_Attrib!I172:L172, Detailed_Demanding_x_Doc_Attrib!S172, Detailed_Demanding_x_Doc_Attrib!T172)</f>
        <v>1.9108280254777068</v>
      </c>
      <c r="AE124" s="195">
        <f>Detailed_Demanding_x_Doc_Attrib!BY172</f>
        <v>0</v>
      </c>
      <c r="AF124" s="195">
        <f>MAX(Detailed_Demanding_x_Doc_Attrib!BZ172, Detailed_Demanding_x_Doc_Attrib!BR172)</f>
        <v>0</v>
      </c>
      <c r="AG124" s="195">
        <f>MAX(Detailed_Demanding_x_Doc_Attrib!CA172, Detailed_Demanding_x_Doc_Attrib!BS172)</f>
        <v>0</v>
      </c>
      <c r="AH124" s="195">
        <f>MAX(Detailed_Demanding_x_Doc_Attrib!CB172,Detailed_Demanding_x_Doc_Attrib!I172, Detailed_Demanding_x_Doc_Attrib!S172, Detailed_Demanding_x_Doc_Attrib!W172)</f>
        <v>1.9108280254777068</v>
      </c>
      <c r="AI124" s="195">
        <f>MAX(Detailed_Demanding_x_Doc_Attrib!CC172)</f>
        <v>0.68789808917197459</v>
      </c>
      <c r="AJ124" s="195">
        <f>MAX(Detailed_Demanding_x_Doc_Attrib!CD172,Detailed_Demanding_x_Doc_Attrib!S172)</f>
        <v>1.9108280254777068</v>
      </c>
      <c r="AK124" s="195">
        <f>MAX(Detailed_Demanding_x_Doc_Attrib!CE172, Detailed_Demanding_x_Doc_Attrib!I172:Q172, Detailed_Demanding_x_Doc_Attrib!S172, Detailed_Demanding_x_Doc_Attrib!T172, Detailed_Demanding_x_Doc_Attrib!W172)</f>
        <v>1.9108280254777068</v>
      </c>
      <c r="AL124" s="195">
        <f>MAX(Detailed_Demanding_x_Doc_Attrib!CF172:CF172)</f>
        <v>0</v>
      </c>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row>
    <row r="125" spans="1:102">
      <c r="A125" s="82" t="s">
        <v>281</v>
      </c>
      <c r="B125" s="82" t="s">
        <v>565</v>
      </c>
      <c r="C125" s="82" t="s">
        <v>364</v>
      </c>
      <c r="D125" s="82" t="s">
        <v>360</v>
      </c>
      <c r="E125" s="165" t="s">
        <v>561</v>
      </c>
      <c r="F125" s="195">
        <f>MAX(Detailed_Demanding_x_Doc_Attrib!I173:L173)</f>
        <v>0</v>
      </c>
      <c r="G125" s="195">
        <f>MAX(Detailed_Demanding_x_Doc_Attrib!N173:O173)</f>
        <v>0</v>
      </c>
      <c r="H125" s="195">
        <f>Detailed_Demanding_x_Doc_Attrib!P173</f>
        <v>0</v>
      </c>
      <c r="I125" s="195">
        <f>MAX(Detailed_Demanding_x_Doc_Attrib!Q173, F125, G125, H125, K125, L125, M125, P125)</f>
        <v>1.6305732484076434</v>
      </c>
      <c r="J125" s="195">
        <f t="shared" si="1"/>
        <v>1.6305732484076434</v>
      </c>
      <c r="K125" s="195">
        <f>Detailed_Demanding_x_Doc_Attrib!R173</f>
        <v>0</v>
      </c>
      <c r="L125" s="195">
        <f>Detailed_Demanding_x_Doc_Attrib!S173</f>
        <v>1.6305732484076434</v>
      </c>
      <c r="M125" s="195">
        <f>Detailed_Demanding_x_Doc_Attrib!T173</f>
        <v>0</v>
      </c>
      <c r="N125" s="195">
        <f>Detailed_Demanding_x_Doc_Attrib!U173</f>
        <v>0</v>
      </c>
      <c r="O125" s="195">
        <f>Detailed_Demanding_x_Doc_Attrib!V173</f>
        <v>0</v>
      </c>
      <c r="P125" s="195">
        <f>Detailed_Demanding_x_Doc_Attrib!W173</f>
        <v>0</v>
      </c>
      <c r="Q125" s="195">
        <f>Detailed_Demanding_x_Doc_Attrib!X173</f>
        <v>0</v>
      </c>
      <c r="R125" s="195">
        <f>MAX(Detailed_Demanding_x_Doc_Attrib!Z173:AB173,Detailed_Demanding_x_Doc_Attrib!I173:L173,M125,Q125)</f>
        <v>0</v>
      </c>
      <c r="S125" s="195">
        <f>MAX(Detailed_Demanding_x_Doc_Attrib!AC173,Detailed_Demanding_x_Doc_Attrib!I173:L173)</f>
        <v>0</v>
      </c>
      <c r="T125" s="195">
        <f>MAX(Detailed_Demanding_x_Doc_Attrib!AD173:AF173,P125,K125)</f>
        <v>0</v>
      </c>
      <c r="U125" s="195">
        <f>MAX(Detailed_Demanding_x_Doc_Attrib!AG173:AH173, Detailed_Demanding_x_Doc_Attrib!I173:L173, Detailed_Demanding_x_Doc_Attrib!R173)</f>
        <v>0</v>
      </c>
      <c r="V125" s="195">
        <f>MAX(Detailed_Demanding_x_Doc_Attrib!AJ173,Detailed_Demanding_x_Doc_Attrib!I173:L173)</f>
        <v>0</v>
      </c>
      <c r="W125" s="195">
        <f>MAX(Detailed_Demanding_x_Doc_Attrib!AM173:AW173,Detailed_Demanding_x_Doc_Attrib!I173:L173,K125)</f>
        <v>0</v>
      </c>
      <c r="X125" s="195">
        <f>MAX(Detailed_Demanding_x_Doc_Attrib!AX173,Detailed_Demanding_x_Doc_Attrib!I173:L173)</f>
        <v>0</v>
      </c>
      <c r="Y125" s="195">
        <f>MAX(Detailed_Demanding_x_Doc_Attrib!AY173,Detailed_Demanding_x_Doc_Attrib!I173:L173)</f>
        <v>0</v>
      </c>
      <c r="Z125" s="195">
        <f>MAX(Detailed_Demanding_x_Doc_Attrib!BC173:BE173,Detailed_Demanding_x_Doc_Attrib!I173:L173,Detailed_Demanding_x_Doc_Attrib!T173, Detailed_Demanding_x_Doc_Attrib!W173, Detailed_Demanding_x_Doc_Attrib!BP173)</f>
        <v>0</v>
      </c>
      <c r="AA125" s="195">
        <f>MAX(Detailed_Demanding_x_Doc_Attrib!BJ173:BQ173,Detailed_Demanding_x_Doc_Attrib!I173:L173,Detailed_Demanding_x_Doc_Attrib!BV173,Detailed_Demanding_x_Doc_Attrib!BS173:BT173)</f>
        <v>0</v>
      </c>
      <c r="AB125" s="195">
        <f>MAX(Detailed_Demanding_x_Doc_Attrib!BO173:BV173,Detailed_Demanding_x_Doc_Attrib!I173:L173, Detailed_Demanding_x_Doc_Attrib!T173, Detailed_Demanding_x_Doc_Attrib!BS173:BT173)</f>
        <v>0</v>
      </c>
      <c r="AC125" s="195">
        <f>MAX(Detailed_Demanding_x_Doc_Attrib!BF173:BI173, Detailed_Demanding_x_Doc_Attrib!BP173:BQ173, Detailed_Demanding_x_Doc_Attrib!BW173:BX173, Detailed_Demanding_x_Doc_Attrib!BV173, Detailed_Demanding_x_Doc_Attrib!BS173:BT173, Detailed_Demanding_x_Doc_Attrib!S173, Detailed_Demanding_x_Doc_Attrib!T173, Detailed_Demanding_x_Doc_Attrib!I173:L173)</f>
        <v>1.6305732484076434</v>
      </c>
      <c r="AD125" s="195">
        <f>MAX(Detailed_Demanding_x_Doc_Attrib!BF173:BX173,Detailed_Demanding_x_Doc_Attrib!I173:L173, Detailed_Demanding_x_Doc_Attrib!S173, Detailed_Demanding_x_Doc_Attrib!T173)</f>
        <v>1.6305732484076434</v>
      </c>
      <c r="AE125" s="195">
        <f>Detailed_Demanding_x_Doc_Attrib!BY173</f>
        <v>0</v>
      </c>
      <c r="AF125" s="195">
        <f>MAX(Detailed_Demanding_x_Doc_Attrib!BZ173, Detailed_Demanding_x_Doc_Attrib!BR173)</f>
        <v>0</v>
      </c>
      <c r="AG125" s="195">
        <f>MAX(Detailed_Demanding_x_Doc_Attrib!CA173, Detailed_Demanding_x_Doc_Attrib!BS173)</f>
        <v>0</v>
      </c>
      <c r="AH125" s="195">
        <f>MAX(Detailed_Demanding_x_Doc_Attrib!CB173,Detailed_Demanding_x_Doc_Attrib!I173, Detailed_Demanding_x_Doc_Attrib!S173, Detailed_Demanding_x_Doc_Attrib!W173)</f>
        <v>1.6305732484076434</v>
      </c>
      <c r="AI125" s="195">
        <f>MAX(Detailed_Demanding_x_Doc_Attrib!CC173)</f>
        <v>0</v>
      </c>
      <c r="AJ125" s="195">
        <f>MAX(Detailed_Demanding_x_Doc_Attrib!CD173,Detailed_Demanding_x_Doc_Attrib!S173)</f>
        <v>1.6305732484076434</v>
      </c>
      <c r="AK125" s="195">
        <f>MAX(Detailed_Demanding_x_Doc_Attrib!CE173, Detailed_Demanding_x_Doc_Attrib!I173:Q173, Detailed_Demanding_x_Doc_Attrib!S173, Detailed_Demanding_x_Doc_Attrib!T173, Detailed_Demanding_x_Doc_Attrib!W173)</f>
        <v>1.6305732484076434</v>
      </c>
      <c r="AL125" s="195">
        <f>MAX(Detailed_Demanding_x_Doc_Attrib!CF173:CF173)</f>
        <v>0</v>
      </c>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row>
    <row r="126" spans="1:102">
      <c r="A126" s="82" t="s">
        <v>281</v>
      </c>
      <c r="B126" s="82" t="s">
        <v>567</v>
      </c>
      <c r="C126" s="82" t="s">
        <v>607</v>
      </c>
      <c r="D126" s="82" t="s">
        <v>618</v>
      </c>
      <c r="E126" s="165" t="s">
        <v>965</v>
      </c>
      <c r="F126" s="195">
        <f>MAX(Detailed_Demanding_x_Doc_Attrib!I174:L174)</f>
        <v>0</v>
      </c>
      <c r="G126" s="195">
        <f>MAX(Detailed_Demanding_x_Doc_Attrib!N174:O174)</f>
        <v>0</v>
      </c>
      <c r="H126" s="195">
        <f>Detailed_Demanding_x_Doc_Attrib!P174</f>
        <v>0</v>
      </c>
      <c r="I126" s="195">
        <f>MAX(Detailed_Demanding_x_Doc_Attrib!Q174, F126, G126, H126, K126, L126, M126, P126)</f>
        <v>0</v>
      </c>
      <c r="J126" s="195">
        <f t="shared" si="1"/>
        <v>0</v>
      </c>
      <c r="K126" s="195">
        <f>Detailed_Demanding_x_Doc_Attrib!R174</f>
        <v>0</v>
      </c>
      <c r="L126" s="195">
        <f>Detailed_Demanding_x_Doc_Attrib!S174</f>
        <v>0</v>
      </c>
      <c r="M126" s="195">
        <f>Detailed_Demanding_x_Doc_Attrib!T174</f>
        <v>0</v>
      </c>
      <c r="N126" s="195">
        <f>Detailed_Demanding_x_Doc_Attrib!U174</f>
        <v>0</v>
      </c>
      <c r="O126" s="195">
        <f>Detailed_Demanding_x_Doc_Attrib!V174</f>
        <v>0</v>
      </c>
      <c r="P126" s="195">
        <f>Detailed_Demanding_x_Doc_Attrib!W174</f>
        <v>0</v>
      </c>
      <c r="Q126" s="195">
        <f>Detailed_Demanding_x_Doc_Attrib!X174</f>
        <v>0</v>
      </c>
      <c r="R126" s="195">
        <f>MAX(Detailed_Demanding_x_Doc_Attrib!Z174:AB174,Detailed_Demanding_x_Doc_Attrib!I174:L174,M126,Q126)</f>
        <v>0</v>
      </c>
      <c r="S126" s="195">
        <f>MAX(Detailed_Demanding_x_Doc_Attrib!AC174,Detailed_Demanding_x_Doc_Attrib!I174:L174)</f>
        <v>0</v>
      </c>
      <c r="T126" s="195">
        <f>MAX(Detailed_Demanding_x_Doc_Attrib!AD174:AF174,P126,K126)</f>
        <v>0</v>
      </c>
      <c r="U126" s="195">
        <f>MAX(Detailed_Demanding_x_Doc_Attrib!AG174:AH174, Detailed_Demanding_x_Doc_Attrib!I174:L174, Detailed_Demanding_x_Doc_Attrib!R174)</f>
        <v>0</v>
      </c>
      <c r="V126" s="195">
        <f>MAX(Detailed_Demanding_x_Doc_Attrib!AJ174,Detailed_Demanding_x_Doc_Attrib!I174:L174)</f>
        <v>0</v>
      </c>
      <c r="W126" s="195">
        <f>MAX(Detailed_Demanding_x_Doc_Attrib!AM174:AW174,Detailed_Demanding_x_Doc_Attrib!I174:L174,K126)</f>
        <v>0</v>
      </c>
      <c r="X126" s="195">
        <f>MAX(Detailed_Demanding_x_Doc_Attrib!AX174,Detailed_Demanding_x_Doc_Attrib!I174:L174)</f>
        <v>0</v>
      </c>
      <c r="Y126" s="195">
        <f>MAX(Detailed_Demanding_x_Doc_Attrib!AY174,Detailed_Demanding_x_Doc_Attrib!I174:L174)</f>
        <v>0</v>
      </c>
      <c r="Z126" s="195">
        <f>MAX(Detailed_Demanding_x_Doc_Attrib!BC174:BE174,Detailed_Demanding_x_Doc_Attrib!I174:L174,Detailed_Demanding_x_Doc_Attrib!T174, Detailed_Demanding_x_Doc_Attrib!W174, Detailed_Demanding_x_Doc_Attrib!BP174)</f>
        <v>0</v>
      </c>
      <c r="AA126" s="195">
        <f>MAX(Detailed_Demanding_x_Doc_Attrib!BJ174:BQ174,Detailed_Demanding_x_Doc_Attrib!I174:L174,Detailed_Demanding_x_Doc_Attrib!BV174,Detailed_Demanding_x_Doc_Attrib!BS174:BT174)</f>
        <v>0.40764331210191085</v>
      </c>
      <c r="AB126" s="195">
        <f>MAX(Detailed_Demanding_x_Doc_Attrib!BO174:BV174,Detailed_Demanding_x_Doc_Attrib!I174:L174, Detailed_Demanding_x_Doc_Attrib!T174, Detailed_Demanding_x_Doc_Attrib!BS174:BT174)</f>
        <v>0</v>
      </c>
      <c r="AC126" s="195">
        <f>MAX(Detailed_Demanding_x_Doc_Attrib!BF174:BI174, Detailed_Demanding_x_Doc_Attrib!BP174:BQ174, Detailed_Demanding_x_Doc_Attrib!BW174:BX174, Detailed_Demanding_x_Doc_Attrib!BV174, Detailed_Demanding_x_Doc_Attrib!BS174:BT174, Detailed_Demanding_x_Doc_Attrib!S174, Detailed_Demanding_x_Doc_Attrib!T174, Detailed_Demanding_x_Doc_Attrib!I174:L174)</f>
        <v>0</v>
      </c>
      <c r="AD126" s="195">
        <f>MAX(Detailed_Demanding_x_Doc_Attrib!BF174:BX174,Detailed_Demanding_x_Doc_Attrib!I174:L174, Detailed_Demanding_x_Doc_Attrib!S174, Detailed_Demanding_x_Doc_Attrib!T174)</f>
        <v>0.40764331210191085</v>
      </c>
      <c r="AE126" s="195">
        <f>Detailed_Demanding_x_Doc_Attrib!BY174</f>
        <v>0</v>
      </c>
      <c r="AF126" s="195">
        <f>MAX(Detailed_Demanding_x_Doc_Attrib!BZ174, Detailed_Demanding_x_Doc_Attrib!BR174)</f>
        <v>0</v>
      </c>
      <c r="AG126" s="195">
        <f>MAX(Detailed_Demanding_x_Doc_Attrib!CA174, Detailed_Demanding_x_Doc_Attrib!BS174)</f>
        <v>0</v>
      </c>
      <c r="AH126" s="195">
        <f>MAX(Detailed_Demanding_x_Doc_Attrib!CB174,Detailed_Demanding_x_Doc_Attrib!I174, Detailed_Demanding_x_Doc_Attrib!S174, Detailed_Demanding_x_Doc_Attrib!W174)</f>
        <v>0</v>
      </c>
      <c r="AI126" s="195">
        <f>MAX(Detailed_Demanding_x_Doc_Attrib!CC174)</f>
        <v>0</v>
      </c>
      <c r="AJ126" s="195">
        <f>MAX(Detailed_Demanding_x_Doc_Attrib!CD174,Detailed_Demanding_x_Doc_Attrib!S174)</f>
        <v>0</v>
      </c>
      <c r="AK126" s="195">
        <f>MAX(Detailed_Demanding_x_Doc_Attrib!CE174, Detailed_Demanding_x_Doc_Attrib!I174:Q174, Detailed_Demanding_x_Doc_Attrib!S174, Detailed_Demanding_x_Doc_Attrib!T174, Detailed_Demanding_x_Doc_Attrib!W174)</f>
        <v>0</v>
      </c>
      <c r="AL126" s="195">
        <f>MAX(Detailed_Demanding_x_Doc_Attrib!CF174:CF174)</f>
        <v>0</v>
      </c>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row>
    <row r="127" spans="1:102">
      <c r="A127" s="82" t="s">
        <v>281</v>
      </c>
      <c r="B127" s="82" t="s">
        <v>567</v>
      </c>
      <c r="C127" s="82" t="s">
        <v>607</v>
      </c>
      <c r="D127" s="82" t="s">
        <v>354</v>
      </c>
      <c r="E127" s="165" t="s">
        <v>967</v>
      </c>
      <c r="F127" s="195">
        <f>MAX(Detailed_Demanding_x_Doc_Attrib!I175:L175)</f>
        <v>0</v>
      </c>
      <c r="G127" s="195">
        <f>MAX(Detailed_Demanding_x_Doc_Attrib!N175:O175)</f>
        <v>0</v>
      </c>
      <c r="H127" s="195">
        <f>Detailed_Demanding_x_Doc_Attrib!P175</f>
        <v>0</v>
      </c>
      <c r="I127" s="195">
        <f>MAX(Detailed_Demanding_x_Doc_Attrib!Q175, F127, G127, H127, K127, L127, M127, P127)</f>
        <v>0</v>
      </c>
      <c r="J127" s="195">
        <f t="shared" si="1"/>
        <v>0</v>
      </c>
      <c r="K127" s="195">
        <f>Detailed_Demanding_x_Doc_Attrib!R175</f>
        <v>0</v>
      </c>
      <c r="L127" s="195">
        <f>Detailed_Demanding_x_Doc_Attrib!S175</f>
        <v>0</v>
      </c>
      <c r="M127" s="195">
        <f>Detailed_Demanding_x_Doc_Attrib!T175</f>
        <v>0</v>
      </c>
      <c r="N127" s="195">
        <f>Detailed_Demanding_x_Doc_Attrib!U175</f>
        <v>0</v>
      </c>
      <c r="O127" s="195">
        <f>Detailed_Demanding_x_Doc_Attrib!V175</f>
        <v>0</v>
      </c>
      <c r="P127" s="195">
        <f>Detailed_Demanding_x_Doc_Attrib!W175</f>
        <v>0</v>
      </c>
      <c r="Q127" s="195">
        <f>Detailed_Demanding_x_Doc_Attrib!X175</f>
        <v>0</v>
      </c>
      <c r="R127" s="195">
        <f>MAX(Detailed_Demanding_x_Doc_Attrib!Z175:AB175,Detailed_Demanding_x_Doc_Attrib!I175:L175,M127,Q127)</f>
        <v>0</v>
      </c>
      <c r="S127" s="195">
        <f>MAX(Detailed_Demanding_x_Doc_Attrib!AC175,Detailed_Demanding_x_Doc_Attrib!I175:L175)</f>
        <v>0</v>
      </c>
      <c r="T127" s="195">
        <f>MAX(Detailed_Demanding_x_Doc_Attrib!AD175:AF175,P127,K127)</f>
        <v>0</v>
      </c>
      <c r="U127" s="195">
        <f>MAX(Detailed_Demanding_x_Doc_Attrib!AG175:AH175, Detailed_Demanding_x_Doc_Attrib!I175:L175, Detailed_Demanding_x_Doc_Attrib!R175)</f>
        <v>0</v>
      </c>
      <c r="V127" s="195">
        <f>MAX(Detailed_Demanding_x_Doc_Attrib!AJ175,Detailed_Demanding_x_Doc_Attrib!I175:L175)</f>
        <v>0</v>
      </c>
      <c r="W127" s="195">
        <f>MAX(Detailed_Demanding_x_Doc_Attrib!AM175:AW175,Detailed_Demanding_x_Doc_Attrib!I175:L175,K127)</f>
        <v>0</v>
      </c>
      <c r="X127" s="195">
        <f>MAX(Detailed_Demanding_x_Doc_Attrib!AX175,Detailed_Demanding_x_Doc_Attrib!I175:L175)</f>
        <v>0</v>
      </c>
      <c r="Y127" s="195">
        <f>MAX(Detailed_Demanding_x_Doc_Attrib!AY175,Detailed_Demanding_x_Doc_Attrib!I175:L175)</f>
        <v>0</v>
      </c>
      <c r="Z127" s="195">
        <f>MAX(Detailed_Demanding_x_Doc_Attrib!BC175:BE175,Detailed_Demanding_x_Doc_Attrib!I175:L175,Detailed_Demanding_x_Doc_Attrib!T175, Detailed_Demanding_x_Doc_Attrib!W175, Detailed_Demanding_x_Doc_Attrib!BP175)</f>
        <v>0</v>
      </c>
      <c r="AA127" s="195">
        <f>MAX(Detailed_Demanding_x_Doc_Attrib!BJ175:BQ175,Detailed_Demanding_x_Doc_Attrib!I175:L175,Detailed_Demanding_x_Doc_Attrib!BV175,Detailed_Demanding_x_Doc_Attrib!BS175:BT175)</f>
        <v>0.30573248407643311</v>
      </c>
      <c r="AB127" s="195">
        <f>MAX(Detailed_Demanding_x_Doc_Attrib!BO175:BV175,Detailed_Demanding_x_Doc_Attrib!I175:L175, Detailed_Demanding_x_Doc_Attrib!T175, Detailed_Demanding_x_Doc_Attrib!BS175:BT175)</f>
        <v>0</v>
      </c>
      <c r="AC127" s="195">
        <f>MAX(Detailed_Demanding_x_Doc_Attrib!BF175:BI175, Detailed_Demanding_x_Doc_Attrib!BP175:BQ175, Detailed_Demanding_x_Doc_Attrib!BW175:BX175, Detailed_Demanding_x_Doc_Attrib!BV175, Detailed_Demanding_x_Doc_Attrib!BS175:BT175, Detailed_Demanding_x_Doc_Attrib!S175, Detailed_Demanding_x_Doc_Attrib!T175, Detailed_Demanding_x_Doc_Attrib!I175:L175)</f>
        <v>0</v>
      </c>
      <c r="AD127" s="195">
        <f>MAX(Detailed_Demanding_x_Doc_Attrib!BF175:BX175,Detailed_Demanding_x_Doc_Attrib!I175:L175, Detailed_Demanding_x_Doc_Attrib!S175, Detailed_Demanding_x_Doc_Attrib!T175)</f>
        <v>0.30573248407643311</v>
      </c>
      <c r="AE127" s="195">
        <f>Detailed_Demanding_x_Doc_Attrib!BY175</f>
        <v>0</v>
      </c>
      <c r="AF127" s="195">
        <f>MAX(Detailed_Demanding_x_Doc_Attrib!BZ175, Detailed_Demanding_x_Doc_Attrib!BR175)</f>
        <v>0</v>
      </c>
      <c r="AG127" s="195">
        <f>MAX(Detailed_Demanding_x_Doc_Attrib!CA175, Detailed_Demanding_x_Doc_Attrib!BS175)</f>
        <v>0</v>
      </c>
      <c r="AH127" s="195">
        <f>MAX(Detailed_Demanding_x_Doc_Attrib!CB175,Detailed_Demanding_x_Doc_Attrib!I175, Detailed_Demanding_x_Doc_Attrib!S175, Detailed_Demanding_x_Doc_Attrib!W175)</f>
        <v>0</v>
      </c>
      <c r="AI127" s="195">
        <f>MAX(Detailed_Demanding_x_Doc_Attrib!CC175)</f>
        <v>0</v>
      </c>
      <c r="AJ127" s="195">
        <f>MAX(Detailed_Demanding_x_Doc_Attrib!CD175,Detailed_Demanding_x_Doc_Attrib!S175)</f>
        <v>0</v>
      </c>
      <c r="AK127" s="195">
        <f>MAX(Detailed_Demanding_x_Doc_Attrib!CE175, Detailed_Demanding_x_Doc_Attrib!I175:Q175, Detailed_Demanding_x_Doc_Attrib!S175, Detailed_Demanding_x_Doc_Attrib!T175, Detailed_Demanding_x_Doc_Attrib!W175)</f>
        <v>0</v>
      </c>
      <c r="AL127" s="195">
        <f>MAX(Detailed_Demanding_x_Doc_Attrib!CF175:CF175)</f>
        <v>0</v>
      </c>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row>
    <row r="128" spans="1:102">
      <c r="A128" s="82" t="s">
        <v>281</v>
      </c>
      <c r="B128" s="82" t="s">
        <v>567</v>
      </c>
      <c r="C128" s="82" t="s">
        <v>607</v>
      </c>
      <c r="D128" s="82" t="s">
        <v>360</v>
      </c>
      <c r="E128" s="165" t="s">
        <v>973</v>
      </c>
      <c r="F128" s="195">
        <f>MAX(Detailed_Demanding_x_Doc_Attrib!I176:L176)</f>
        <v>0</v>
      </c>
      <c r="G128" s="195">
        <f>MAX(Detailed_Demanding_x_Doc_Attrib!N176:O176)</f>
        <v>0</v>
      </c>
      <c r="H128" s="195">
        <f>Detailed_Demanding_x_Doc_Attrib!P176</f>
        <v>0</v>
      </c>
      <c r="I128" s="195">
        <f>MAX(Detailed_Demanding_x_Doc_Attrib!Q176, F128, G128, H128, K128, L128, M128, P128)</f>
        <v>0</v>
      </c>
      <c r="J128" s="195">
        <f t="shared" si="1"/>
        <v>0</v>
      </c>
      <c r="K128" s="195">
        <f>Detailed_Demanding_x_Doc_Attrib!R176</f>
        <v>0</v>
      </c>
      <c r="L128" s="195">
        <f>Detailed_Demanding_x_Doc_Attrib!S176</f>
        <v>0</v>
      </c>
      <c r="M128" s="195">
        <f>Detailed_Demanding_x_Doc_Attrib!T176</f>
        <v>0</v>
      </c>
      <c r="N128" s="195">
        <f>Detailed_Demanding_x_Doc_Attrib!U176</f>
        <v>0</v>
      </c>
      <c r="O128" s="195">
        <f>Detailed_Demanding_x_Doc_Attrib!V176</f>
        <v>0</v>
      </c>
      <c r="P128" s="195">
        <f>Detailed_Demanding_x_Doc_Attrib!W176</f>
        <v>0</v>
      </c>
      <c r="Q128" s="195">
        <f>Detailed_Demanding_x_Doc_Attrib!X176</f>
        <v>0</v>
      </c>
      <c r="R128" s="195">
        <f>MAX(Detailed_Demanding_x_Doc_Attrib!Z176:AB176,Detailed_Demanding_x_Doc_Attrib!I176:L176,M128,Q128)</f>
        <v>0</v>
      </c>
      <c r="S128" s="195">
        <f>MAX(Detailed_Demanding_x_Doc_Attrib!AC176,Detailed_Demanding_x_Doc_Attrib!I176:L176)</f>
        <v>0</v>
      </c>
      <c r="T128" s="195">
        <f>MAX(Detailed_Demanding_x_Doc_Attrib!AD176:AF176,P128,K128)</f>
        <v>0</v>
      </c>
      <c r="U128" s="195">
        <f>MAX(Detailed_Demanding_x_Doc_Attrib!AG176:AH176, Detailed_Demanding_x_Doc_Attrib!I176:L176, Detailed_Demanding_x_Doc_Attrib!R176)</f>
        <v>0</v>
      </c>
      <c r="V128" s="195">
        <f>MAX(Detailed_Demanding_x_Doc_Attrib!AJ176,Detailed_Demanding_x_Doc_Attrib!I176:L176)</f>
        <v>0</v>
      </c>
      <c r="W128" s="195">
        <f>MAX(Detailed_Demanding_x_Doc_Attrib!AM176:AW176,Detailed_Demanding_x_Doc_Attrib!I176:L176,K128)</f>
        <v>0</v>
      </c>
      <c r="X128" s="195">
        <f>MAX(Detailed_Demanding_x_Doc_Attrib!AX176,Detailed_Demanding_x_Doc_Attrib!I176:L176)</f>
        <v>0</v>
      </c>
      <c r="Y128" s="195">
        <f>MAX(Detailed_Demanding_x_Doc_Attrib!AY176,Detailed_Demanding_x_Doc_Attrib!I176:L176)</f>
        <v>0</v>
      </c>
      <c r="Z128" s="195">
        <f>MAX(Detailed_Demanding_x_Doc_Attrib!BC176:BE176,Detailed_Demanding_x_Doc_Attrib!I176:L176,Detailed_Demanding_x_Doc_Attrib!T176, Detailed_Demanding_x_Doc_Attrib!W176, Detailed_Demanding_x_Doc_Attrib!BP176)</f>
        <v>0.45859872611464969</v>
      </c>
      <c r="AA128" s="195">
        <f>MAX(Detailed_Demanding_x_Doc_Attrib!BJ176:BQ176,Detailed_Demanding_x_Doc_Attrib!I176:L176,Detailed_Demanding_x_Doc_Attrib!BV176,Detailed_Demanding_x_Doc_Attrib!BS176:BT176)</f>
        <v>0.30573248407643311</v>
      </c>
      <c r="AB128" s="195">
        <f>MAX(Detailed_Demanding_x_Doc_Attrib!BO176:BV176,Detailed_Demanding_x_Doc_Attrib!I176:L176, Detailed_Demanding_x_Doc_Attrib!T176, Detailed_Demanding_x_Doc_Attrib!BS176:BT176)</f>
        <v>0.61146496815286622</v>
      </c>
      <c r="AC128" s="195">
        <f>MAX(Detailed_Demanding_x_Doc_Attrib!BF176:BI176, Detailed_Demanding_x_Doc_Attrib!BP176:BQ176, Detailed_Demanding_x_Doc_Attrib!BW176:BX176, Detailed_Demanding_x_Doc_Attrib!BV176, Detailed_Demanding_x_Doc_Attrib!BS176:BT176, Detailed_Demanding_x_Doc_Attrib!S176, Detailed_Demanding_x_Doc_Attrib!T176, Detailed_Demanding_x_Doc_Attrib!I176:L176)</f>
        <v>0</v>
      </c>
      <c r="AD128" s="195">
        <f>MAX(Detailed_Demanding_x_Doc_Attrib!BF176:BX176,Detailed_Demanding_x_Doc_Attrib!I176:L176, Detailed_Demanding_x_Doc_Attrib!S176, Detailed_Demanding_x_Doc_Attrib!T176)</f>
        <v>0.61146496815286622</v>
      </c>
      <c r="AE128" s="195">
        <f>Detailed_Demanding_x_Doc_Attrib!BY176</f>
        <v>0</v>
      </c>
      <c r="AF128" s="195">
        <f>MAX(Detailed_Demanding_x_Doc_Attrib!BZ176, Detailed_Demanding_x_Doc_Attrib!BR176)</f>
        <v>0.61146496815286622</v>
      </c>
      <c r="AG128" s="195">
        <f>MAX(Detailed_Demanding_x_Doc_Attrib!CA176, Detailed_Demanding_x_Doc_Attrib!BS176)</f>
        <v>0</v>
      </c>
      <c r="AH128" s="195">
        <f>MAX(Detailed_Demanding_x_Doc_Attrib!CB176,Detailed_Demanding_x_Doc_Attrib!I176, Detailed_Demanding_x_Doc_Attrib!S176, Detailed_Demanding_x_Doc_Attrib!W176)</f>
        <v>0</v>
      </c>
      <c r="AI128" s="195">
        <f>MAX(Detailed_Demanding_x_Doc_Attrib!CC176)</f>
        <v>0</v>
      </c>
      <c r="AJ128" s="195">
        <f>MAX(Detailed_Demanding_x_Doc_Attrib!CD176,Detailed_Demanding_x_Doc_Attrib!S176)</f>
        <v>0</v>
      </c>
      <c r="AK128" s="195">
        <f>MAX(Detailed_Demanding_x_Doc_Attrib!CE176, Detailed_Demanding_x_Doc_Attrib!I176:Q176, Detailed_Demanding_x_Doc_Attrib!S176, Detailed_Demanding_x_Doc_Attrib!T176, Detailed_Demanding_x_Doc_Attrib!W176)</f>
        <v>0</v>
      </c>
      <c r="AL128" s="195">
        <f>MAX(Detailed_Demanding_x_Doc_Attrib!CF176:CF176)</f>
        <v>0</v>
      </c>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row>
    <row r="129" spans="1:102">
      <c r="A129" s="82" t="s">
        <v>281</v>
      </c>
      <c r="B129" s="82" t="s">
        <v>645</v>
      </c>
      <c r="C129" s="82" t="s">
        <v>607</v>
      </c>
      <c r="D129" s="82" t="s">
        <v>638</v>
      </c>
      <c r="E129" s="165" t="s">
        <v>718</v>
      </c>
      <c r="F129" s="195">
        <f>MAX(Detailed_Demanding_x_Doc_Attrib!I177:L177)</f>
        <v>0.10292993630573249</v>
      </c>
      <c r="G129" s="195">
        <f>MAX(Detailed_Demanding_x_Doc_Attrib!N177:O177)</f>
        <v>0</v>
      </c>
      <c r="H129" s="195">
        <f>Detailed_Demanding_x_Doc_Attrib!P177</f>
        <v>0</v>
      </c>
      <c r="I129" s="195">
        <f>MAX(Detailed_Demanding_x_Doc_Attrib!Q177, F129, G129, H129, K129, L129, M129, P129)</f>
        <v>0.10292993630573249</v>
      </c>
      <c r="J129" s="195">
        <f t="shared" si="1"/>
        <v>0.10292993630573249</v>
      </c>
      <c r="K129" s="195">
        <f>Detailed_Demanding_x_Doc_Attrib!R177</f>
        <v>0</v>
      </c>
      <c r="L129" s="195">
        <f>Detailed_Demanding_x_Doc_Attrib!S177</f>
        <v>0</v>
      </c>
      <c r="M129" s="195">
        <f>Detailed_Demanding_x_Doc_Attrib!T177</f>
        <v>0</v>
      </c>
      <c r="N129" s="195">
        <f>Detailed_Demanding_x_Doc_Attrib!U177</f>
        <v>0</v>
      </c>
      <c r="O129" s="195">
        <f>Detailed_Demanding_x_Doc_Attrib!V177</f>
        <v>0</v>
      </c>
      <c r="P129" s="195">
        <f>Detailed_Demanding_x_Doc_Attrib!W177</f>
        <v>0</v>
      </c>
      <c r="Q129" s="195">
        <f>Detailed_Demanding_x_Doc_Attrib!X177</f>
        <v>0</v>
      </c>
      <c r="R129" s="195">
        <f>MAX(Detailed_Demanding_x_Doc_Attrib!Z177:AB177,Detailed_Demanding_x_Doc_Attrib!I177:L177,M129,Q129)</f>
        <v>0.10292993630573249</v>
      </c>
      <c r="S129" s="195">
        <f>MAX(Detailed_Demanding_x_Doc_Attrib!AC177,Detailed_Demanding_x_Doc_Attrib!I177:L177)</f>
        <v>0.10292993630573249</v>
      </c>
      <c r="T129" s="195">
        <f>MAX(Detailed_Demanding_x_Doc_Attrib!AD177:AF177,P129,K129)</f>
        <v>0</v>
      </c>
      <c r="U129" s="195">
        <f>MAX(Detailed_Demanding_x_Doc_Attrib!AG177:AH177, Detailed_Demanding_x_Doc_Attrib!I177:L177, Detailed_Demanding_x_Doc_Attrib!R177)</f>
        <v>0.10292993630573249</v>
      </c>
      <c r="V129" s="195">
        <f>MAX(Detailed_Demanding_x_Doc_Attrib!AJ177,Detailed_Demanding_x_Doc_Attrib!I177:L177)</f>
        <v>0.10292993630573249</v>
      </c>
      <c r="W129" s="195">
        <f>MAX(Detailed_Demanding_x_Doc_Attrib!AM177:AW177,Detailed_Demanding_x_Doc_Attrib!I177:L177,K129)</f>
        <v>0.10292993630573249</v>
      </c>
      <c r="X129" s="195">
        <f>MAX(Detailed_Demanding_x_Doc_Attrib!AX177,Detailed_Demanding_x_Doc_Attrib!I177:L177)</f>
        <v>0.10292993630573249</v>
      </c>
      <c r="Y129" s="195">
        <f>MAX(Detailed_Demanding_x_Doc_Attrib!AY177,Detailed_Demanding_x_Doc_Attrib!I177:L177)</f>
        <v>0.10292993630573249</v>
      </c>
      <c r="Z129" s="195">
        <f>MAX(Detailed_Demanding_x_Doc_Attrib!BC177:BE177,Detailed_Demanding_x_Doc_Attrib!I177:L177,Detailed_Demanding_x_Doc_Attrib!T177, Detailed_Demanding_x_Doc_Attrib!W177, Detailed_Demanding_x_Doc_Attrib!BP177)</f>
        <v>0.10292993630573249</v>
      </c>
      <c r="AA129" s="195">
        <f>MAX(Detailed_Demanding_x_Doc_Attrib!BJ177:BQ177,Detailed_Demanding_x_Doc_Attrib!I177:L177,Detailed_Demanding_x_Doc_Attrib!BV177,Detailed_Demanding_x_Doc_Attrib!BS177:BT177)</f>
        <v>0.10292993630573249</v>
      </c>
      <c r="AB129" s="195">
        <f>MAX(Detailed_Demanding_x_Doc_Attrib!BO177:BV177,Detailed_Demanding_x_Doc_Attrib!I177:L177, Detailed_Demanding_x_Doc_Attrib!T177, Detailed_Demanding_x_Doc_Attrib!BS177:BT177)</f>
        <v>0.10292993630573249</v>
      </c>
      <c r="AC129" s="195">
        <f>MAX(Detailed_Demanding_x_Doc_Attrib!BF177:BI177, Detailed_Demanding_x_Doc_Attrib!BP177:BQ177, Detailed_Demanding_x_Doc_Attrib!BW177:BX177, Detailed_Demanding_x_Doc_Attrib!BV177, Detailed_Demanding_x_Doc_Attrib!BS177:BT177, Detailed_Demanding_x_Doc_Attrib!S177, Detailed_Demanding_x_Doc_Attrib!T177, Detailed_Demanding_x_Doc_Attrib!I177:L177)</f>
        <v>1.6305732484076434</v>
      </c>
      <c r="AD129" s="195">
        <f>MAX(Detailed_Demanding_x_Doc_Attrib!BF177:BX177,Detailed_Demanding_x_Doc_Attrib!I177:L177, Detailed_Demanding_x_Doc_Attrib!S177, Detailed_Demanding_x_Doc_Attrib!T177)</f>
        <v>1.6305732484076434</v>
      </c>
      <c r="AE129" s="195">
        <f>Detailed_Demanding_x_Doc_Attrib!BY177</f>
        <v>0</v>
      </c>
      <c r="AF129" s="195">
        <f>MAX(Detailed_Demanding_x_Doc_Attrib!BZ177, Detailed_Demanding_x_Doc_Attrib!BR177)</f>
        <v>0</v>
      </c>
      <c r="AG129" s="195">
        <f>MAX(Detailed_Demanding_x_Doc_Attrib!CA177, Detailed_Demanding_x_Doc_Attrib!BS177)</f>
        <v>0</v>
      </c>
      <c r="AH129" s="195">
        <f>MAX(Detailed_Demanding_x_Doc_Attrib!CB177,Detailed_Demanding_x_Doc_Attrib!I177, Detailed_Demanding_x_Doc_Attrib!S177, Detailed_Demanding_x_Doc_Attrib!W177)</f>
        <v>1.2229299363057327</v>
      </c>
      <c r="AI129" s="195">
        <f>MAX(Detailed_Demanding_x_Doc_Attrib!CC177)</f>
        <v>0.91719745222929949</v>
      </c>
      <c r="AJ129" s="195">
        <f>MAX(Detailed_Demanding_x_Doc_Attrib!CD177,Detailed_Demanding_x_Doc_Attrib!S177)</f>
        <v>0</v>
      </c>
      <c r="AK129" s="195">
        <f>MAX(Detailed_Demanding_x_Doc_Attrib!CE177, Detailed_Demanding_x_Doc_Attrib!I177:Q177, Detailed_Demanding_x_Doc_Attrib!S177, Detailed_Demanding_x_Doc_Attrib!T177, Detailed_Demanding_x_Doc_Attrib!W177)</f>
        <v>0.10292993630573249</v>
      </c>
      <c r="AL129" s="195">
        <f>MAX(Detailed_Demanding_x_Doc_Attrib!CF177:CF177)</f>
        <v>0</v>
      </c>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row>
    <row r="130" spans="1:102">
      <c r="A130" s="82" t="s">
        <v>281</v>
      </c>
      <c r="B130" s="82" t="s">
        <v>567</v>
      </c>
      <c r="C130" s="82" t="s">
        <v>607</v>
      </c>
      <c r="D130" s="82" t="s">
        <v>354</v>
      </c>
      <c r="E130" s="165" t="s">
        <v>1066</v>
      </c>
      <c r="F130" s="195">
        <f>MAX(Detailed_Demanding_x_Doc_Attrib!I178:L178)</f>
        <v>0</v>
      </c>
      <c r="G130" s="195">
        <f>MAX(Detailed_Demanding_x_Doc_Attrib!N178:O178)</f>
        <v>0</v>
      </c>
      <c r="H130" s="195">
        <f>Detailed_Demanding_x_Doc_Attrib!P178</f>
        <v>0</v>
      </c>
      <c r="I130" s="195">
        <f>MAX(Detailed_Demanding_x_Doc_Attrib!Q178, F130, G130, H130, K130, L130, M130, P130)</f>
        <v>0</v>
      </c>
      <c r="J130" s="195">
        <f t="shared" si="1"/>
        <v>0</v>
      </c>
      <c r="K130" s="195">
        <f>Detailed_Demanding_x_Doc_Attrib!R178</f>
        <v>0</v>
      </c>
      <c r="L130" s="195">
        <f>Detailed_Demanding_x_Doc_Attrib!S178</f>
        <v>0</v>
      </c>
      <c r="M130" s="195">
        <f>Detailed_Demanding_x_Doc_Attrib!T178</f>
        <v>0</v>
      </c>
      <c r="N130" s="195">
        <f>Detailed_Demanding_x_Doc_Attrib!U178</f>
        <v>0</v>
      </c>
      <c r="O130" s="195">
        <f>Detailed_Demanding_x_Doc_Attrib!V178</f>
        <v>0</v>
      </c>
      <c r="P130" s="195">
        <f>Detailed_Demanding_x_Doc_Attrib!W178</f>
        <v>0</v>
      </c>
      <c r="Q130" s="195">
        <f>Detailed_Demanding_x_Doc_Attrib!X178</f>
        <v>0</v>
      </c>
      <c r="R130" s="195">
        <f>MAX(Detailed_Demanding_x_Doc_Attrib!Z178:AB178,Detailed_Demanding_x_Doc_Attrib!I178:L178,M130,Q130)</f>
        <v>0</v>
      </c>
      <c r="S130" s="195">
        <f>MAX(Detailed_Demanding_x_Doc_Attrib!AC178,Detailed_Demanding_x_Doc_Attrib!I178:L178)</f>
        <v>0</v>
      </c>
      <c r="T130" s="195">
        <f>MAX(Detailed_Demanding_x_Doc_Attrib!AD178:AF178,P130,K130)</f>
        <v>0</v>
      </c>
      <c r="U130" s="195">
        <f>MAX(Detailed_Demanding_x_Doc_Attrib!AG178:AH178, Detailed_Demanding_x_Doc_Attrib!I178:L178, Detailed_Demanding_x_Doc_Attrib!R178)</f>
        <v>0</v>
      </c>
      <c r="V130" s="195">
        <f>MAX(Detailed_Demanding_x_Doc_Attrib!AJ178,Detailed_Demanding_x_Doc_Attrib!I178:L178)</f>
        <v>0</v>
      </c>
      <c r="W130" s="195">
        <f>MAX(Detailed_Demanding_x_Doc_Attrib!AM178:AW178,Detailed_Demanding_x_Doc_Attrib!I178:L178,K130)</f>
        <v>0</v>
      </c>
      <c r="X130" s="195">
        <f>MAX(Detailed_Demanding_x_Doc_Attrib!AX178,Detailed_Demanding_x_Doc_Attrib!I178:L178)</f>
        <v>0</v>
      </c>
      <c r="Y130" s="195">
        <f>MAX(Detailed_Demanding_x_Doc_Attrib!AY178,Detailed_Demanding_x_Doc_Attrib!I178:L178)</f>
        <v>0</v>
      </c>
      <c r="Z130" s="195">
        <f>MAX(Detailed_Demanding_x_Doc_Attrib!BC178:BE178,Detailed_Demanding_x_Doc_Attrib!I178:L178,Detailed_Demanding_x_Doc_Attrib!T178, Detailed_Demanding_x_Doc_Attrib!W178, Detailed_Demanding_x_Doc_Attrib!BP178)</f>
        <v>0</v>
      </c>
      <c r="AA130" s="195">
        <f>MAX(Detailed_Demanding_x_Doc_Attrib!BJ178:BQ178,Detailed_Demanding_x_Doc_Attrib!I178:L178,Detailed_Demanding_x_Doc_Attrib!BV178,Detailed_Demanding_x_Doc_Attrib!BS178:BT178)</f>
        <v>0.30573248407643311</v>
      </c>
      <c r="AB130" s="195">
        <f>MAX(Detailed_Demanding_x_Doc_Attrib!BO178:BV178,Detailed_Demanding_x_Doc_Attrib!I178:L178, Detailed_Demanding_x_Doc_Attrib!T178, Detailed_Demanding_x_Doc_Attrib!BS178:BT178)</f>
        <v>0</v>
      </c>
      <c r="AC130" s="195">
        <f>MAX(Detailed_Demanding_x_Doc_Attrib!BF178:BI178, Detailed_Demanding_x_Doc_Attrib!BP178:BQ178, Detailed_Demanding_x_Doc_Attrib!BW178:BX178, Detailed_Demanding_x_Doc_Attrib!BV178, Detailed_Demanding_x_Doc_Attrib!BS178:BT178, Detailed_Demanding_x_Doc_Attrib!S178, Detailed_Demanding_x_Doc_Attrib!T178, Detailed_Demanding_x_Doc_Attrib!I178:L178)</f>
        <v>0</v>
      </c>
      <c r="AD130" s="195">
        <f>MAX(Detailed_Demanding_x_Doc_Attrib!BF178:BX178,Detailed_Demanding_x_Doc_Attrib!I178:L178, Detailed_Demanding_x_Doc_Attrib!S178, Detailed_Demanding_x_Doc_Attrib!T178)</f>
        <v>0.30573248407643311</v>
      </c>
      <c r="AE130" s="195">
        <f>Detailed_Demanding_x_Doc_Attrib!BY178</f>
        <v>0</v>
      </c>
      <c r="AF130" s="195">
        <f>MAX(Detailed_Demanding_x_Doc_Attrib!BZ178, Detailed_Demanding_x_Doc_Attrib!BR178)</f>
        <v>0</v>
      </c>
      <c r="AG130" s="195">
        <f>MAX(Detailed_Demanding_x_Doc_Attrib!CA178, Detailed_Demanding_x_Doc_Attrib!BS178)</f>
        <v>0</v>
      </c>
      <c r="AH130" s="195">
        <f>MAX(Detailed_Demanding_x_Doc_Attrib!CB178,Detailed_Demanding_x_Doc_Attrib!I178, Detailed_Demanding_x_Doc_Attrib!S178, Detailed_Demanding_x_Doc_Attrib!W178)</f>
        <v>0</v>
      </c>
      <c r="AI130" s="195">
        <f>MAX(Detailed_Demanding_x_Doc_Attrib!CC178)</f>
        <v>0.68789808917197459</v>
      </c>
      <c r="AJ130" s="195">
        <f>MAX(Detailed_Demanding_x_Doc_Attrib!CD178,Detailed_Demanding_x_Doc_Attrib!S178)</f>
        <v>0</v>
      </c>
      <c r="AK130" s="195">
        <f>MAX(Detailed_Demanding_x_Doc_Attrib!CE178, Detailed_Demanding_x_Doc_Attrib!I178:Q178, Detailed_Demanding_x_Doc_Attrib!S178, Detailed_Demanding_x_Doc_Attrib!T178, Detailed_Demanding_x_Doc_Attrib!W178)</f>
        <v>0</v>
      </c>
      <c r="AL130" s="195">
        <f>MAX(Detailed_Demanding_x_Doc_Attrib!CF178:CF178)</f>
        <v>0</v>
      </c>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row>
    <row r="131" spans="1:102">
      <c r="A131" s="82" t="s">
        <v>281</v>
      </c>
      <c r="B131" s="82" t="s">
        <v>567</v>
      </c>
      <c r="C131" s="82" t="s">
        <v>273</v>
      </c>
      <c r="D131" s="82" t="s">
        <v>354</v>
      </c>
      <c r="E131" s="165" t="s">
        <v>1067</v>
      </c>
      <c r="F131" s="195">
        <f>MAX(Detailed_Demanding_x_Doc_Attrib!I179:L179)</f>
        <v>0</v>
      </c>
      <c r="G131" s="195">
        <f>MAX(Detailed_Demanding_x_Doc_Attrib!N179:O179)</f>
        <v>0</v>
      </c>
      <c r="H131" s="195">
        <f>Detailed_Demanding_x_Doc_Attrib!P179</f>
        <v>0</v>
      </c>
      <c r="I131" s="195">
        <f>MAX(Detailed_Demanding_x_Doc_Attrib!Q179, F131, G131, H131, K131, L131, M131, P131)</f>
        <v>0</v>
      </c>
      <c r="J131" s="195">
        <f t="shared" si="1"/>
        <v>0</v>
      </c>
      <c r="K131" s="195">
        <f>Detailed_Demanding_x_Doc_Attrib!R179</f>
        <v>0</v>
      </c>
      <c r="L131" s="195">
        <f>Detailed_Demanding_x_Doc_Attrib!S179</f>
        <v>0</v>
      </c>
      <c r="M131" s="195">
        <f>Detailed_Demanding_x_Doc_Attrib!T179</f>
        <v>0</v>
      </c>
      <c r="N131" s="195">
        <f>Detailed_Demanding_x_Doc_Attrib!U179</f>
        <v>0</v>
      </c>
      <c r="O131" s="195">
        <f>Detailed_Demanding_x_Doc_Attrib!V179</f>
        <v>0</v>
      </c>
      <c r="P131" s="195">
        <f>Detailed_Demanding_x_Doc_Attrib!W179</f>
        <v>0</v>
      </c>
      <c r="Q131" s="195">
        <f>Detailed_Demanding_x_Doc_Attrib!X179</f>
        <v>0</v>
      </c>
      <c r="R131" s="195">
        <f>MAX(Detailed_Demanding_x_Doc_Attrib!Z179:AB179,Detailed_Demanding_x_Doc_Attrib!I179:L179,M131,Q131)</f>
        <v>0</v>
      </c>
      <c r="S131" s="195">
        <f>MAX(Detailed_Demanding_x_Doc_Attrib!AC179,Detailed_Demanding_x_Doc_Attrib!I179:L179)</f>
        <v>0</v>
      </c>
      <c r="T131" s="195">
        <f>MAX(Detailed_Demanding_x_Doc_Attrib!AD179:AF179,P131,K131)</f>
        <v>0</v>
      </c>
      <c r="U131" s="195">
        <f>MAX(Detailed_Demanding_x_Doc_Attrib!AG179:AH179, Detailed_Demanding_x_Doc_Attrib!I179:L179, Detailed_Demanding_x_Doc_Attrib!R179)</f>
        <v>0</v>
      </c>
      <c r="V131" s="195">
        <f>MAX(Detailed_Demanding_x_Doc_Attrib!AJ179,Detailed_Demanding_x_Doc_Attrib!I179:L179)</f>
        <v>0</v>
      </c>
      <c r="W131" s="195">
        <f>MAX(Detailed_Demanding_x_Doc_Attrib!AM179:AW179,Detailed_Demanding_x_Doc_Attrib!I179:L179,K131)</f>
        <v>0</v>
      </c>
      <c r="X131" s="195">
        <f>MAX(Detailed_Demanding_x_Doc_Attrib!AX179,Detailed_Demanding_x_Doc_Attrib!I179:L179)</f>
        <v>0</v>
      </c>
      <c r="Y131" s="195">
        <f>MAX(Detailed_Demanding_x_Doc_Attrib!AY179,Detailed_Demanding_x_Doc_Attrib!I179:L179)</f>
        <v>0</v>
      </c>
      <c r="Z131" s="195">
        <f>MAX(Detailed_Demanding_x_Doc_Attrib!BC179:BE179,Detailed_Demanding_x_Doc_Attrib!I179:L179,Detailed_Demanding_x_Doc_Attrib!T179, Detailed_Demanding_x_Doc_Attrib!W179, Detailed_Demanding_x_Doc_Attrib!BP179)</f>
        <v>0</v>
      </c>
      <c r="AA131" s="195">
        <f>MAX(Detailed_Demanding_x_Doc_Attrib!BJ179:BQ179,Detailed_Demanding_x_Doc_Attrib!I179:L179,Detailed_Demanding_x_Doc_Attrib!BV179,Detailed_Demanding_x_Doc_Attrib!BS179:BT179)</f>
        <v>1.1464968152866244</v>
      </c>
      <c r="AB131" s="195">
        <f>MAX(Detailed_Demanding_x_Doc_Attrib!BO179:BV179,Detailed_Demanding_x_Doc_Attrib!I179:L179, Detailed_Demanding_x_Doc_Attrib!T179, Detailed_Demanding_x_Doc_Attrib!BS179:BT179)</f>
        <v>1.1464968152866244</v>
      </c>
      <c r="AC131" s="195">
        <f>MAX(Detailed_Demanding_x_Doc_Attrib!BF179:BI179, Detailed_Demanding_x_Doc_Attrib!BP179:BQ179, Detailed_Demanding_x_Doc_Attrib!BW179:BX179, Detailed_Demanding_x_Doc_Attrib!BV179, Detailed_Demanding_x_Doc_Attrib!BS179:BT179, Detailed_Demanding_x_Doc_Attrib!S179, Detailed_Demanding_x_Doc_Attrib!T179, Detailed_Demanding_x_Doc_Attrib!I179:L179)</f>
        <v>1.1464968152866244</v>
      </c>
      <c r="AD131" s="195">
        <f>MAX(Detailed_Demanding_x_Doc_Attrib!BF179:BX179,Detailed_Demanding_x_Doc_Attrib!I179:L179, Detailed_Demanding_x_Doc_Attrib!S179, Detailed_Demanding_x_Doc_Attrib!T179)</f>
        <v>1.1464968152866244</v>
      </c>
      <c r="AE131" s="195">
        <f>Detailed_Demanding_x_Doc_Attrib!BY179</f>
        <v>0</v>
      </c>
      <c r="AF131" s="195">
        <f>MAX(Detailed_Demanding_x_Doc_Attrib!BZ179, Detailed_Demanding_x_Doc_Attrib!BR179)</f>
        <v>0</v>
      </c>
      <c r="AG131" s="195">
        <f>MAX(Detailed_Demanding_x_Doc_Attrib!CA179, Detailed_Demanding_x_Doc_Attrib!BS179)</f>
        <v>1.1464968152866244</v>
      </c>
      <c r="AH131" s="195">
        <f>MAX(Detailed_Demanding_x_Doc_Attrib!CB179,Detailed_Demanding_x_Doc_Attrib!I179, Detailed_Demanding_x_Doc_Attrib!S179, Detailed_Demanding_x_Doc_Attrib!W179)</f>
        <v>0</v>
      </c>
      <c r="AI131" s="195">
        <f>MAX(Detailed_Demanding_x_Doc_Attrib!CC179)</f>
        <v>0</v>
      </c>
      <c r="AJ131" s="195">
        <f>MAX(Detailed_Demanding_x_Doc_Attrib!CD179,Detailed_Demanding_x_Doc_Attrib!S179)</f>
        <v>0</v>
      </c>
      <c r="AK131" s="195">
        <f>MAX(Detailed_Demanding_x_Doc_Attrib!CE179, Detailed_Demanding_x_Doc_Attrib!I179:Q179, Detailed_Demanding_x_Doc_Attrib!S179, Detailed_Demanding_x_Doc_Attrib!T179, Detailed_Demanding_x_Doc_Attrib!W179)</f>
        <v>0</v>
      </c>
      <c r="AL131" s="195">
        <f>MAX(Detailed_Demanding_x_Doc_Attrib!CF179:CF179)</f>
        <v>0</v>
      </c>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row>
    <row r="132" spans="1:102">
      <c r="A132" s="82" t="s">
        <v>281</v>
      </c>
      <c r="B132" s="82" t="s">
        <v>569</v>
      </c>
      <c r="C132" s="82" t="s">
        <v>607</v>
      </c>
      <c r="D132" s="82" t="s">
        <v>638</v>
      </c>
      <c r="E132" s="165" t="s">
        <v>745</v>
      </c>
      <c r="F132" s="195">
        <f>MAX(Detailed_Demanding_x_Doc_Attrib!I180:L180)</f>
        <v>0</v>
      </c>
      <c r="G132" s="195">
        <f>MAX(Detailed_Demanding_x_Doc_Attrib!N180:O180)</f>
        <v>0</v>
      </c>
      <c r="H132" s="195">
        <f>Detailed_Demanding_x_Doc_Attrib!P180</f>
        <v>0</v>
      </c>
      <c r="I132" s="195">
        <f>MAX(Detailed_Demanding_x_Doc_Attrib!Q180, F132, G132, H132, K132, L132, M132, P132)</f>
        <v>0</v>
      </c>
      <c r="J132" s="195">
        <f t="shared" ref="J132:J196" si="2">MAX(F132:I132)</f>
        <v>0</v>
      </c>
      <c r="K132" s="195">
        <f>Detailed_Demanding_x_Doc_Attrib!R180</f>
        <v>0</v>
      </c>
      <c r="L132" s="195">
        <f>Detailed_Demanding_x_Doc_Attrib!S180</f>
        <v>0</v>
      </c>
      <c r="M132" s="195">
        <f>Detailed_Demanding_x_Doc_Attrib!T180</f>
        <v>0</v>
      </c>
      <c r="N132" s="195">
        <f>Detailed_Demanding_x_Doc_Attrib!U180</f>
        <v>0</v>
      </c>
      <c r="O132" s="195">
        <f>Detailed_Demanding_x_Doc_Attrib!V180</f>
        <v>0</v>
      </c>
      <c r="P132" s="195">
        <f>Detailed_Demanding_x_Doc_Attrib!W180</f>
        <v>0</v>
      </c>
      <c r="Q132" s="195">
        <f>Detailed_Demanding_x_Doc_Attrib!X180</f>
        <v>0</v>
      </c>
      <c r="R132" s="195">
        <f>MAX(Detailed_Demanding_x_Doc_Attrib!Z180:AB180,Detailed_Demanding_x_Doc_Attrib!I180:L180,M132,Q132)</f>
        <v>0</v>
      </c>
      <c r="S132" s="195">
        <f>MAX(Detailed_Demanding_x_Doc_Attrib!AC180,Detailed_Demanding_x_Doc_Attrib!I180:L180)</f>
        <v>0</v>
      </c>
      <c r="T132" s="195">
        <f>MAX(Detailed_Demanding_x_Doc_Attrib!AD180:AF180,P132,K132)</f>
        <v>0</v>
      </c>
      <c r="U132" s="195">
        <f>MAX(Detailed_Demanding_x_Doc_Attrib!AG180:AH180, Detailed_Demanding_x_Doc_Attrib!I180:L180, Detailed_Demanding_x_Doc_Attrib!R180)</f>
        <v>0</v>
      </c>
      <c r="V132" s="195">
        <f>MAX(Detailed_Demanding_x_Doc_Attrib!AJ180,Detailed_Demanding_x_Doc_Attrib!I180:L180)</f>
        <v>0</v>
      </c>
      <c r="W132" s="195">
        <f>MAX(Detailed_Demanding_x_Doc_Attrib!AM180:AW180,Detailed_Demanding_x_Doc_Attrib!I180:L180,K132)</f>
        <v>0</v>
      </c>
      <c r="X132" s="195">
        <f>MAX(Detailed_Demanding_x_Doc_Attrib!AX180,Detailed_Demanding_x_Doc_Attrib!I180:L180)</f>
        <v>0</v>
      </c>
      <c r="Y132" s="195">
        <f>MAX(Detailed_Demanding_x_Doc_Attrib!AY180,Detailed_Demanding_x_Doc_Attrib!I180:L180)</f>
        <v>0</v>
      </c>
      <c r="Z132" s="195">
        <f>MAX(Detailed_Demanding_x_Doc_Attrib!BC180:BE180,Detailed_Demanding_x_Doc_Attrib!I180:L180,Detailed_Demanding_x_Doc_Attrib!T180, Detailed_Demanding_x_Doc_Attrib!W180, Detailed_Demanding_x_Doc_Attrib!BP180)</f>
        <v>0</v>
      </c>
      <c r="AA132" s="195">
        <f>MAX(Detailed_Demanding_x_Doc_Attrib!BJ180:BQ180,Detailed_Demanding_x_Doc_Attrib!I180:L180,Detailed_Demanding_x_Doc_Attrib!BV180,Detailed_Demanding_x_Doc_Attrib!BS180:BT180)</f>
        <v>0</v>
      </c>
      <c r="AB132" s="195">
        <f>MAX(Detailed_Demanding_x_Doc_Attrib!BO180:BV180,Detailed_Demanding_x_Doc_Attrib!I180:L180, Detailed_Demanding_x_Doc_Attrib!T180, Detailed_Demanding_x_Doc_Attrib!BS180:BT180)</f>
        <v>0</v>
      </c>
      <c r="AC132" s="195">
        <f>MAX(Detailed_Demanding_x_Doc_Attrib!BF180:BI180, Detailed_Demanding_x_Doc_Attrib!BP180:BQ180, Detailed_Demanding_x_Doc_Attrib!BW180:BX180, Detailed_Demanding_x_Doc_Attrib!BV180, Detailed_Demanding_x_Doc_Attrib!BS180:BT180, Detailed_Demanding_x_Doc_Attrib!S180, Detailed_Demanding_x_Doc_Attrib!T180, Detailed_Demanding_x_Doc_Attrib!I180:L180)</f>
        <v>0</v>
      </c>
      <c r="AD132" s="195">
        <f>MAX(Detailed_Demanding_x_Doc_Attrib!BF180:BX180,Detailed_Demanding_x_Doc_Attrib!I180:L180, Detailed_Demanding_x_Doc_Attrib!S180, Detailed_Demanding_x_Doc_Attrib!T180)</f>
        <v>0</v>
      </c>
      <c r="AE132" s="195">
        <f>Detailed_Demanding_x_Doc_Attrib!BY180</f>
        <v>0</v>
      </c>
      <c r="AF132" s="195">
        <f>MAX(Detailed_Demanding_x_Doc_Attrib!BZ180, Detailed_Demanding_x_Doc_Attrib!BR180)</f>
        <v>0</v>
      </c>
      <c r="AG132" s="195">
        <f>MAX(Detailed_Demanding_x_Doc_Attrib!CA180, Detailed_Demanding_x_Doc_Attrib!BS180)</f>
        <v>0</v>
      </c>
      <c r="AH132" s="195">
        <f>MAX(Detailed_Demanding_x_Doc_Attrib!CB180,Detailed_Demanding_x_Doc_Attrib!I180, Detailed_Demanding_x_Doc_Attrib!S180, Detailed_Demanding_x_Doc_Attrib!W180)</f>
        <v>0.10292993630573249</v>
      </c>
      <c r="AI132" s="195">
        <f>MAX(Detailed_Demanding_x_Doc_Attrib!CC180)</f>
        <v>0</v>
      </c>
      <c r="AJ132" s="195">
        <f>MAX(Detailed_Demanding_x_Doc_Attrib!CD180,Detailed_Demanding_x_Doc_Attrib!S180)</f>
        <v>0</v>
      </c>
      <c r="AK132" s="195">
        <f>MAX(Detailed_Demanding_x_Doc_Attrib!CE180, Detailed_Demanding_x_Doc_Attrib!I180:Q180, Detailed_Demanding_x_Doc_Attrib!S180, Detailed_Demanding_x_Doc_Attrib!T180, Detailed_Demanding_x_Doc_Attrib!W180)</f>
        <v>0</v>
      </c>
      <c r="AL132" s="195">
        <f>MAX(Detailed_Demanding_x_Doc_Attrib!CF180:CF180)</f>
        <v>0</v>
      </c>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row>
    <row r="133" spans="1:102">
      <c r="A133" s="82" t="s">
        <v>281</v>
      </c>
      <c r="B133" s="82" t="s">
        <v>645</v>
      </c>
      <c r="C133" s="82" t="s">
        <v>607</v>
      </c>
      <c r="D133" s="82" t="s">
        <v>638</v>
      </c>
      <c r="E133" s="165" t="s">
        <v>746</v>
      </c>
      <c r="F133" s="195">
        <f>MAX(Detailed_Demanding_x_Doc_Attrib!I181:L181)</f>
        <v>0</v>
      </c>
      <c r="G133" s="195">
        <f>MAX(Detailed_Demanding_x_Doc_Attrib!N181:O181)</f>
        <v>0</v>
      </c>
      <c r="H133" s="195">
        <f>Detailed_Demanding_x_Doc_Attrib!P181</f>
        <v>0</v>
      </c>
      <c r="I133" s="195">
        <f>MAX(Detailed_Demanding_x_Doc_Attrib!Q181, F133, G133, H133, K133, L133, M133, P133)</f>
        <v>0</v>
      </c>
      <c r="J133" s="195">
        <f t="shared" si="2"/>
        <v>0</v>
      </c>
      <c r="K133" s="195">
        <f>Detailed_Demanding_x_Doc_Attrib!R181</f>
        <v>0</v>
      </c>
      <c r="L133" s="195">
        <f>Detailed_Demanding_x_Doc_Attrib!S181</f>
        <v>0</v>
      </c>
      <c r="M133" s="195">
        <f>Detailed_Demanding_x_Doc_Attrib!T181</f>
        <v>0</v>
      </c>
      <c r="N133" s="195">
        <f>Detailed_Demanding_x_Doc_Attrib!U181</f>
        <v>0</v>
      </c>
      <c r="O133" s="195">
        <f>Detailed_Demanding_x_Doc_Attrib!V181</f>
        <v>0</v>
      </c>
      <c r="P133" s="195">
        <f>Detailed_Demanding_x_Doc_Attrib!W181</f>
        <v>0</v>
      </c>
      <c r="Q133" s="195">
        <f>Detailed_Demanding_x_Doc_Attrib!X181</f>
        <v>0</v>
      </c>
      <c r="R133" s="195">
        <f>MAX(Detailed_Demanding_x_Doc_Attrib!Z181:AB181,Detailed_Demanding_x_Doc_Attrib!I181:L181,M133,Q133)</f>
        <v>0</v>
      </c>
      <c r="S133" s="195">
        <f>MAX(Detailed_Demanding_x_Doc_Attrib!AC181,Detailed_Demanding_x_Doc_Attrib!I181:L181)</f>
        <v>0</v>
      </c>
      <c r="T133" s="195">
        <f>MAX(Detailed_Demanding_x_Doc_Attrib!AD181:AF181,P133,K133)</f>
        <v>0</v>
      </c>
      <c r="U133" s="195">
        <f>MAX(Detailed_Demanding_x_Doc_Attrib!AG181:AH181, Detailed_Demanding_x_Doc_Attrib!I181:L181, Detailed_Demanding_x_Doc_Attrib!R181)</f>
        <v>0</v>
      </c>
      <c r="V133" s="195">
        <f>MAX(Detailed_Demanding_x_Doc_Attrib!AJ181,Detailed_Demanding_x_Doc_Attrib!I181:L181)</f>
        <v>0</v>
      </c>
      <c r="W133" s="195">
        <f>MAX(Detailed_Demanding_x_Doc_Attrib!AM181:AW181,Detailed_Demanding_x_Doc_Attrib!I181:L181,K133)</f>
        <v>0</v>
      </c>
      <c r="X133" s="195">
        <f>MAX(Detailed_Demanding_x_Doc_Attrib!AX181,Detailed_Demanding_x_Doc_Attrib!I181:L181)</f>
        <v>0</v>
      </c>
      <c r="Y133" s="195">
        <f>MAX(Detailed_Demanding_x_Doc_Attrib!AY181,Detailed_Demanding_x_Doc_Attrib!I181:L181)</f>
        <v>0</v>
      </c>
      <c r="Z133" s="195">
        <f>MAX(Detailed_Demanding_x_Doc_Attrib!BC181:BE181,Detailed_Demanding_x_Doc_Attrib!I181:L181,Detailed_Demanding_x_Doc_Attrib!T181, Detailed_Demanding_x_Doc_Attrib!W181, Detailed_Demanding_x_Doc_Attrib!BP181)</f>
        <v>0</v>
      </c>
      <c r="AA133" s="195">
        <f>MAX(Detailed_Demanding_x_Doc_Attrib!BJ181:BQ181,Detailed_Demanding_x_Doc_Attrib!I181:L181,Detailed_Demanding_x_Doc_Attrib!BV181,Detailed_Demanding_x_Doc_Attrib!BS181:BT181)</f>
        <v>0</v>
      </c>
      <c r="AB133" s="195">
        <f>MAX(Detailed_Demanding_x_Doc_Attrib!BO181:BV181,Detailed_Demanding_x_Doc_Attrib!I181:L181, Detailed_Demanding_x_Doc_Attrib!T181, Detailed_Demanding_x_Doc_Attrib!BS181:BT181)</f>
        <v>0</v>
      </c>
      <c r="AC133" s="195">
        <f>MAX(Detailed_Demanding_x_Doc_Attrib!BF181:BI181, Detailed_Demanding_x_Doc_Attrib!BP181:BQ181, Detailed_Demanding_x_Doc_Attrib!BW181:BX181, Detailed_Demanding_x_Doc_Attrib!BV181, Detailed_Demanding_x_Doc_Attrib!BS181:BT181, Detailed_Demanding_x_Doc_Attrib!S181, Detailed_Demanding_x_Doc_Attrib!T181, Detailed_Demanding_x_Doc_Attrib!I181:L181)</f>
        <v>0</v>
      </c>
      <c r="AD133" s="195">
        <f>MAX(Detailed_Demanding_x_Doc_Attrib!BF181:BX181,Detailed_Demanding_x_Doc_Attrib!I181:L181, Detailed_Demanding_x_Doc_Attrib!S181, Detailed_Demanding_x_Doc_Attrib!T181)</f>
        <v>0</v>
      </c>
      <c r="AE133" s="195">
        <f>Detailed_Demanding_x_Doc_Attrib!BY181</f>
        <v>0</v>
      </c>
      <c r="AF133" s="195">
        <f>MAX(Detailed_Demanding_x_Doc_Attrib!BZ181, Detailed_Demanding_x_Doc_Attrib!BR181)</f>
        <v>0</v>
      </c>
      <c r="AG133" s="195">
        <f>MAX(Detailed_Demanding_x_Doc_Attrib!CA181, Detailed_Demanding_x_Doc_Attrib!BS181)</f>
        <v>0</v>
      </c>
      <c r="AH133" s="195">
        <f>MAX(Detailed_Demanding_x_Doc_Attrib!CB181,Detailed_Demanding_x_Doc_Attrib!I181, Detailed_Demanding_x_Doc_Attrib!S181, Detailed_Demanding_x_Doc_Attrib!W181)</f>
        <v>1.5286624203821657</v>
      </c>
      <c r="AI133" s="195">
        <f>MAX(Detailed_Demanding_x_Doc_Attrib!CC181)</f>
        <v>0</v>
      </c>
      <c r="AJ133" s="195">
        <f>MAX(Detailed_Demanding_x_Doc_Attrib!CD181,Detailed_Demanding_x_Doc_Attrib!S181)</f>
        <v>0</v>
      </c>
      <c r="AK133" s="195">
        <f>MAX(Detailed_Demanding_x_Doc_Attrib!CE181, Detailed_Demanding_x_Doc_Attrib!I181:Q181, Detailed_Demanding_x_Doc_Attrib!S181, Detailed_Demanding_x_Doc_Attrib!T181, Detailed_Demanding_x_Doc_Attrib!W181)</f>
        <v>1.1464968152866244</v>
      </c>
      <c r="AL133" s="195">
        <f>MAX(Detailed_Demanding_x_Doc_Attrib!CF181:CF181)</f>
        <v>0</v>
      </c>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row>
    <row r="134" spans="1:102">
      <c r="A134" s="82" t="s">
        <v>281</v>
      </c>
      <c r="B134" s="82" t="s">
        <v>565</v>
      </c>
      <c r="C134" s="82" t="s">
        <v>364</v>
      </c>
      <c r="D134" s="82" t="s">
        <v>618</v>
      </c>
      <c r="E134" s="165" t="s">
        <v>538</v>
      </c>
      <c r="F134" s="195">
        <f>MAX(Detailed_Demanding_x_Doc_Attrib!I182:L182)</f>
        <v>0</v>
      </c>
      <c r="G134" s="195">
        <f>MAX(Detailed_Demanding_x_Doc_Attrib!N182:O182)</f>
        <v>0</v>
      </c>
      <c r="H134" s="195">
        <f>Detailed_Demanding_x_Doc_Attrib!P182</f>
        <v>0</v>
      </c>
      <c r="I134" s="195">
        <f>MAX(Detailed_Demanding_x_Doc_Attrib!Q182, F134, G134, H134, K134, L134, M134, P134)</f>
        <v>3.1847133757961783E-2</v>
      </c>
      <c r="J134" s="195">
        <f t="shared" si="2"/>
        <v>3.1847133757961783E-2</v>
      </c>
      <c r="K134" s="195">
        <f>Detailed_Demanding_x_Doc_Attrib!R182</f>
        <v>0</v>
      </c>
      <c r="L134" s="195">
        <f>Detailed_Demanding_x_Doc_Attrib!S182</f>
        <v>0</v>
      </c>
      <c r="M134" s="195">
        <f>Detailed_Demanding_x_Doc_Attrib!T182</f>
        <v>0</v>
      </c>
      <c r="N134" s="195">
        <f>Detailed_Demanding_x_Doc_Attrib!U182</f>
        <v>0</v>
      </c>
      <c r="O134" s="195">
        <f>Detailed_Demanding_x_Doc_Attrib!V182</f>
        <v>0</v>
      </c>
      <c r="P134" s="195">
        <f>Detailed_Demanding_x_Doc_Attrib!W182</f>
        <v>0</v>
      </c>
      <c r="Q134" s="195">
        <f>Detailed_Demanding_x_Doc_Attrib!X182</f>
        <v>0</v>
      </c>
      <c r="R134" s="195">
        <f>MAX(Detailed_Demanding_x_Doc_Attrib!Z182:AB182,Detailed_Demanding_x_Doc_Attrib!I182:L182,M134,Q134)</f>
        <v>0</v>
      </c>
      <c r="S134" s="195">
        <f>MAX(Detailed_Demanding_x_Doc_Attrib!AC182,Detailed_Demanding_x_Doc_Attrib!I182:L182)</f>
        <v>0</v>
      </c>
      <c r="T134" s="195">
        <f>MAX(Detailed_Demanding_x_Doc_Attrib!AD182:AF182,P134,K134)</f>
        <v>0</v>
      </c>
      <c r="U134" s="195">
        <f>MAX(Detailed_Demanding_x_Doc_Attrib!AG182:AH182, Detailed_Demanding_x_Doc_Attrib!I182:L182, Detailed_Demanding_x_Doc_Attrib!R182)</f>
        <v>0</v>
      </c>
      <c r="V134" s="195">
        <f>MAX(Detailed_Demanding_x_Doc_Attrib!AJ182,Detailed_Demanding_x_Doc_Attrib!I182:L182)</f>
        <v>0</v>
      </c>
      <c r="W134" s="195">
        <f>MAX(Detailed_Demanding_x_Doc_Attrib!AM182:AW182,Detailed_Demanding_x_Doc_Attrib!I182:L182,K134)</f>
        <v>0</v>
      </c>
      <c r="X134" s="195">
        <f>MAX(Detailed_Demanding_x_Doc_Attrib!AX182,Detailed_Demanding_x_Doc_Attrib!I182:L182)</f>
        <v>0</v>
      </c>
      <c r="Y134" s="195">
        <f>MAX(Detailed_Demanding_x_Doc_Attrib!AY182,Detailed_Demanding_x_Doc_Attrib!I182:L182)</f>
        <v>0</v>
      </c>
      <c r="Z134" s="195">
        <f>MAX(Detailed_Demanding_x_Doc_Attrib!BC182:BE182,Detailed_Demanding_x_Doc_Attrib!I182:L182,Detailed_Demanding_x_Doc_Attrib!T182, Detailed_Demanding_x_Doc_Attrib!W182, Detailed_Demanding_x_Doc_Attrib!BP182)</f>
        <v>0</v>
      </c>
      <c r="AA134" s="195">
        <f>MAX(Detailed_Demanding_x_Doc_Attrib!BJ182:BQ182,Detailed_Demanding_x_Doc_Attrib!I182:L182,Detailed_Demanding_x_Doc_Attrib!BV182,Detailed_Demanding_x_Doc_Attrib!BS182:BT182)</f>
        <v>0</v>
      </c>
      <c r="AB134" s="195">
        <f>MAX(Detailed_Demanding_x_Doc_Attrib!BO182:BV182,Detailed_Demanding_x_Doc_Attrib!I182:L182, Detailed_Demanding_x_Doc_Attrib!T182, Detailed_Demanding_x_Doc_Attrib!BS182:BT182)</f>
        <v>0</v>
      </c>
      <c r="AC134" s="195">
        <f>MAX(Detailed_Demanding_x_Doc_Attrib!BF182:BI182, Detailed_Demanding_x_Doc_Attrib!BP182:BQ182, Detailed_Demanding_x_Doc_Attrib!BW182:BX182, Detailed_Demanding_x_Doc_Attrib!BV182, Detailed_Demanding_x_Doc_Attrib!BS182:BT182, Detailed_Demanding_x_Doc_Attrib!S182, Detailed_Demanding_x_Doc_Attrib!T182, Detailed_Demanding_x_Doc_Attrib!I182:L182)</f>
        <v>0</v>
      </c>
      <c r="AD134" s="195">
        <f>MAX(Detailed_Demanding_x_Doc_Attrib!BF182:BX182,Detailed_Demanding_x_Doc_Attrib!I182:L182, Detailed_Demanding_x_Doc_Attrib!S182, Detailed_Demanding_x_Doc_Attrib!T182)</f>
        <v>0</v>
      </c>
      <c r="AE134" s="195">
        <f>Detailed_Demanding_x_Doc_Attrib!BY182</f>
        <v>0</v>
      </c>
      <c r="AF134" s="195">
        <f>MAX(Detailed_Demanding_x_Doc_Attrib!BZ182, Detailed_Demanding_x_Doc_Attrib!BR182)</f>
        <v>0</v>
      </c>
      <c r="AG134" s="195">
        <f>MAX(Detailed_Demanding_x_Doc_Attrib!CA182, Detailed_Demanding_x_Doc_Attrib!BS182)</f>
        <v>0</v>
      </c>
      <c r="AH134" s="195">
        <f>MAX(Detailed_Demanding_x_Doc_Attrib!CB182,Detailed_Demanding_x_Doc_Attrib!I182, Detailed_Demanding_x_Doc_Attrib!S182, Detailed_Demanding_x_Doc_Attrib!W182)</f>
        <v>0</v>
      </c>
      <c r="AI134" s="195">
        <f>MAX(Detailed_Demanding_x_Doc_Attrib!CC182)</f>
        <v>0</v>
      </c>
      <c r="AJ134" s="195">
        <f>MAX(Detailed_Demanding_x_Doc_Attrib!CD182,Detailed_Demanding_x_Doc_Attrib!S182)</f>
        <v>0</v>
      </c>
      <c r="AK134" s="195">
        <f>MAX(Detailed_Demanding_x_Doc_Attrib!CE182, Detailed_Demanding_x_Doc_Attrib!I182:Q182, Detailed_Demanding_x_Doc_Attrib!S182, Detailed_Demanding_x_Doc_Attrib!T182, Detailed_Demanding_x_Doc_Attrib!W182)</f>
        <v>3.1847133757961783E-2</v>
      </c>
      <c r="AL134" s="195">
        <f>MAX(Detailed_Demanding_x_Doc_Attrib!CF182:CF182)</f>
        <v>0</v>
      </c>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row>
    <row r="135" spans="1:102">
      <c r="A135" s="82" t="s">
        <v>281</v>
      </c>
      <c r="B135" s="82" t="s">
        <v>565</v>
      </c>
      <c r="C135" s="82" t="s">
        <v>363</v>
      </c>
      <c r="D135" s="82" t="s">
        <v>354</v>
      </c>
      <c r="E135" s="165" t="s">
        <v>547</v>
      </c>
      <c r="F135" s="195">
        <f>MAX(Detailed_Demanding_x_Doc_Attrib!I183:L183)</f>
        <v>0</v>
      </c>
      <c r="G135" s="195">
        <f>MAX(Detailed_Demanding_x_Doc_Attrib!N183:O183)</f>
        <v>0</v>
      </c>
      <c r="H135" s="195">
        <f>Detailed_Demanding_x_Doc_Attrib!P183</f>
        <v>0</v>
      </c>
      <c r="I135" s="195">
        <f>MAX(Detailed_Demanding_x_Doc_Attrib!Q183, F135, G135, H135, K135, L135, M135, P135)</f>
        <v>9.5541401273885357E-2</v>
      </c>
      <c r="J135" s="195">
        <f t="shared" si="2"/>
        <v>9.5541401273885357E-2</v>
      </c>
      <c r="K135" s="195">
        <f>Detailed_Demanding_x_Doc_Attrib!R183</f>
        <v>0</v>
      </c>
      <c r="L135" s="195">
        <f>Detailed_Demanding_x_Doc_Attrib!S183</f>
        <v>0</v>
      </c>
      <c r="M135" s="195">
        <f>Detailed_Demanding_x_Doc_Attrib!T183</f>
        <v>0</v>
      </c>
      <c r="N135" s="195">
        <f>Detailed_Demanding_x_Doc_Attrib!U183</f>
        <v>0</v>
      </c>
      <c r="O135" s="195">
        <f>Detailed_Demanding_x_Doc_Attrib!V183</f>
        <v>0</v>
      </c>
      <c r="P135" s="195">
        <f>Detailed_Demanding_x_Doc_Attrib!W183</f>
        <v>0</v>
      </c>
      <c r="Q135" s="195">
        <f>Detailed_Demanding_x_Doc_Attrib!X183</f>
        <v>0</v>
      </c>
      <c r="R135" s="195">
        <f>MAX(Detailed_Demanding_x_Doc_Attrib!Z183:AB183,Detailed_Demanding_x_Doc_Attrib!I183:L183,M135,Q135)</f>
        <v>0</v>
      </c>
      <c r="S135" s="195">
        <f>MAX(Detailed_Demanding_x_Doc_Attrib!AC183,Detailed_Demanding_x_Doc_Attrib!I183:L183)</f>
        <v>0</v>
      </c>
      <c r="T135" s="195">
        <f>MAX(Detailed_Demanding_x_Doc_Attrib!AD183:AF183,P135,K135)</f>
        <v>0</v>
      </c>
      <c r="U135" s="195">
        <f>MAX(Detailed_Demanding_x_Doc_Attrib!AG183:AH183, Detailed_Demanding_x_Doc_Attrib!I183:L183, Detailed_Demanding_x_Doc_Attrib!R183)</f>
        <v>0</v>
      </c>
      <c r="V135" s="195">
        <f>MAX(Detailed_Demanding_x_Doc_Attrib!AJ183,Detailed_Demanding_x_Doc_Attrib!I183:L183)</f>
        <v>0</v>
      </c>
      <c r="W135" s="195">
        <f>MAX(Detailed_Demanding_x_Doc_Attrib!AM183:AW183,Detailed_Demanding_x_Doc_Attrib!I183:L183,K135)</f>
        <v>0</v>
      </c>
      <c r="X135" s="195">
        <f>MAX(Detailed_Demanding_x_Doc_Attrib!AX183,Detailed_Demanding_x_Doc_Attrib!I183:L183)</f>
        <v>0</v>
      </c>
      <c r="Y135" s="195">
        <f>MAX(Detailed_Demanding_x_Doc_Attrib!AY183,Detailed_Demanding_x_Doc_Attrib!I183:L183)</f>
        <v>0</v>
      </c>
      <c r="Z135" s="195">
        <f>MAX(Detailed_Demanding_x_Doc_Attrib!BC183:BE183,Detailed_Demanding_x_Doc_Attrib!I183:L183,Detailed_Demanding_x_Doc_Attrib!T183, Detailed_Demanding_x_Doc_Attrib!W183, Detailed_Demanding_x_Doc_Attrib!BP183)</f>
        <v>0</v>
      </c>
      <c r="AA135" s="195">
        <f>MAX(Detailed_Demanding_x_Doc_Attrib!BJ183:BQ183,Detailed_Demanding_x_Doc_Attrib!I183:L183,Detailed_Demanding_x_Doc_Attrib!BV183,Detailed_Demanding_x_Doc_Attrib!BS183:BT183)</f>
        <v>0</v>
      </c>
      <c r="AB135" s="195">
        <f>MAX(Detailed_Demanding_x_Doc_Attrib!BO183:BV183,Detailed_Demanding_x_Doc_Attrib!I183:L183, Detailed_Demanding_x_Doc_Attrib!T183, Detailed_Demanding_x_Doc_Attrib!BS183:BT183)</f>
        <v>0</v>
      </c>
      <c r="AC135" s="195">
        <f>MAX(Detailed_Demanding_x_Doc_Attrib!BF183:BI183, Detailed_Demanding_x_Doc_Attrib!BP183:BQ183, Detailed_Demanding_x_Doc_Attrib!BW183:BX183, Detailed_Demanding_x_Doc_Attrib!BV183, Detailed_Demanding_x_Doc_Attrib!BS183:BT183, Detailed_Demanding_x_Doc_Attrib!S183, Detailed_Demanding_x_Doc_Attrib!T183, Detailed_Demanding_x_Doc_Attrib!I183:L183)</f>
        <v>0</v>
      </c>
      <c r="AD135" s="195">
        <f>MAX(Detailed_Demanding_x_Doc_Attrib!BF183:BX183,Detailed_Demanding_x_Doc_Attrib!I183:L183, Detailed_Demanding_x_Doc_Attrib!S183, Detailed_Demanding_x_Doc_Attrib!T183)</f>
        <v>0</v>
      </c>
      <c r="AE135" s="195">
        <f>Detailed_Demanding_x_Doc_Attrib!BY183</f>
        <v>0</v>
      </c>
      <c r="AF135" s="195">
        <f>MAX(Detailed_Demanding_x_Doc_Attrib!BZ183, Detailed_Demanding_x_Doc_Attrib!BR183)</f>
        <v>0</v>
      </c>
      <c r="AG135" s="195">
        <f>MAX(Detailed_Demanding_x_Doc_Attrib!CA183, Detailed_Demanding_x_Doc_Attrib!BS183)</f>
        <v>0</v>
      </c>
      <c r="AH135" s="195">
        <f>MAX(Detailed_Demanding_x_Doc_Attrib!CB183,Detailed_Demanding_x_Doc_Attrib!I183, Detailed_Demanding_x_Doc_Attrib!S183, Detailed_Demanding_x_Doc_Attrib!W183)</f>
        <v>0</v>
      </c>
      <c r="AI135" s="195">
        <f>MAX(Detailed_Demanding_x_Doc_Attrib!CC183)</f>
        <v>0</v>
      </c>
      <c r="AJ135" s="195">
        <f>MAX(Detailed_Demanding_x_Doc_Attrib!CD183,Detailed_Demanding_x_Doc_Attrib!S183)</f>
        <v>0</v>
      </c>
      <c r="AK135" s="195">
        <f>MAX(Detailed_Demanding_x_Doc_Attrib!CE183, Detailed_Demanding_x_Doc_Attrib!I183:Q183, Detailed_Demanding_x_Doc_Attrib!S183, Detailed_Demanding_x_Doc_Attrib!T183, Detailed_Demanding_x_Doc_Attrib!W183)</f>
        <v>9.5541401273885357E-2</v>
      </c>
      <c r="AL135" s="195">
        <f>MAX(Detailed_Demanding_x_Doc_Attrib!CF183:CF183)</f>
        <v>0</v>
      </c>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row>
    <row r="136" spans="1:102">
      <c r="A136" s="82" t="s">
        <v>281</v>
      </c>
      <c r="B136" s="82" t="s">
        <v>565</v>
      </c>
      <c r="C136" s="82" t="s">
        <v>364</v>
      </c>
      <c r="D136" s="82" t="s">
        <v>618</v>
      </c>
      <c r="E136" s="165" t="s">
        <v>605</v>
      </c>
      <c r="F136" s="195">
        <f>MAX(Detailed_Demanding_x_Doc_Attrib!I184:L184)</f>
        <v>0</v>
      </c>
      <c r="G136" s="195">
        <f>MAX(Detailed_Demanding_x_Doc_Attrib!N184:O184)</f>
        <v>0</v>
      </c>
      <c r="H136" s="195">
        <f>Detailed_Demanding_x_Doc_Attrib!P184</f>
        <v>0</v>
      </c>
      <c r="I136" s="195">
        <f>MAX(Detailed_Demanding_x_Doc_Attrib!Q184, F136, G136, H136, K136, L136, M136, P136)</f>
        <v>3.1847133757961783E-2</v>
      </c>
      <c r="J136" s="195">
        <f t="shared" si="2"/>
        <v>3.1847133757961783E-2</v>
      </c>
      <c r="K136" s="195">
        <f>Detailed_Demanding_x_Doc_Attrib!R184</f>
        <v>0</v>
      </c>
      <c r="L136" s="195">
        <f>Detailed_Demanding_x_Doc_Attrib!S184</f>
        <v>0</v>
      </c>
      <c r="M136" s="195">
        <f>Detailed_Demanding_x_Doc_Attrib!T184</f>
        <v>0</v>
      </c>
      <c r="N136" s="195">
        <f>Detailed_Demanding_x_Doc_Attrib!U184</f>
        <v>0</v>
      </c>
      <c r="O136" s="195">
        <f>Detailed_Demanding_x_Doc_Attrib!V184</f>
        <v>0</v>
      </c>
      <c r="P136" s="195">
        <f>Detailed_Demanding_x_Doc_Attrib!W184</f>
        <v>0</v>
      </c>
      <c r="Q136" s="195">
        <f>Detailed_Demanding_x_Doc_Attrib!X184</f>
        <v>0</v>
      </c>
      <c r="R136" s="195">
        <f>MAX(Detailed_Demanding_x_Doc_Attrib!Z184:AB184,Detailed_Demanding_x_Doc_Attrib!I184:L184,M136,Q136)</f>
        <v>0</v>
      </c>
      <c r="S136" s="195">
        <f>MAX(Detailed_Demanding_x_Doc_Attrib!AC184,Detailed_Demanding_x_Doc_Attrib!I184:L184)</f>
        <v>0</v>
      </c>
      <c r="T136" s="195">
        <f>MAX(Detailed_Demanding_x_Doc_Attrib!AD184:AF184,P136,K136)</f>
        <v>0</v>
      </c>
      <c r="U136" s="195">
        <f>MAX(Detailed_Demanding_x_Doc_Attrib!AG184:AH184, Detailed_Demanding_x_Doc_Attrib!I184:L184, Detailed_Demanding_x_Doc_Attrib!R184)</f>
        <v>0</v>
      </c>
      <c r="V136" s="195">
        <f>MAX(Detailed_Demanding_x_Doc_Attrib!AJ184,Detailed_Demanding_x_Doc_Attrib!I184:L184)</f>
        <v>0</v>
      </c>
      <c r="W136" s="195">
        <f>MAX(Detailed_Demanding_x_Doc_Attrib!AM184:AW184,Detailed_Demanding_x_Doc_Attrib!I184:L184,K136)</f>
        <v>0</v>
      </c>
      <c r="X136" s="195">
        <f>MAX(Detailed_Demanding_x_Doc_Attrib!AX184,Detailed_Demanding_x_Doc_Attrib!I184:L184)</f>
        <v>0</v>
      </c>
      <c r="Y136" s="195">
        <f>MAX(Detailed_Demanding_x_Doc_Attrib!AY184,Detailed_Demanding_x_Doc_Attrib!I184:L184)</f>
        <v>0</v>
      </c>
      <c r="Z136" s="195">
        <f>MAX(Detailed_Demanding_x_Doc_Attrib!BC184:BE184,Detailed_Demanding_x_Doc_Attrib!I184:L184,Detailed_Demanding_x_Doc_Attrib!T184, Detailed_Demanding_x_Doc_Attrib!W184, Detailed_Demanding_x_Doc_Attrib!BP184)</f>
        <v>0</v>
      </c>
      <c r="AA136" s="195">
        <f>MAX(Detailed_Demanding_x_Doc_Attrib!BJ184:BQ184,Detailed_Demanding_x_Doc_Attrib!I184:L184,Detailed_Demanding_x_Doc_Attrib!BV184,Detailed_Demanding_x_Doc_Attrib!BS184:BT184)</f>
        <v>0</v>
      </c>
      <c r="AB136" s="195">
        <f>MAX(Detailed_Demanding_x_Doc_Attrib!BO184:BV184,Detailed_Demanding_x_Doc_Attrib!I184:L184, Detailed_Demanding_x_Doc_Attrib!T184, Detailed_Demanding_x_Doc_Attrib!BS184:BT184)</f>
        <v>0</v>
      </c>
      <c r="AC136" s="195">
        <f>MAX(Detailed_Demanding_x_Doc_Attrib!BF184:BI184, Detailed_Demanding_x_Doc_Attrib!BP184:BQ184, Detailed_Demanding_x_Doc_Attrib!BW184:BX184, Detailed_Demanding_x_Doc_Attrib!BV184, Detailed_Demanding_x_Doc_Attrib!BS184:BT184, Detailed_Demanding_x_Doc_Attrib!S184, Detailed_Demanding_x_Doc_Attrib!T184, Detailed_Demanding_x_Doc_Attrib!I184:L184)</f>
        <v>0</v>
      </c>
      <c r="AD136" s="195">
        <f>MAX(Detailed_Demanding_x_Doc_Attrib!BF184:BX184,Detailed_Demanding_x_Doc_Attrib!I184:L184, Detailed_Demanding_x_Doc_Attrib!S184, Detailed_Demanding_x_Doc_Attrib!T184)</f>
        <v>0</v>
      </c>
      <c r="AE136" s="195">
        <f>Detailed_Demanding_x_Doc_Attrib!BY184</f>
        <v>0</v>
      </c>
      <c r="AF136" s="195">
        <f>MAX(Detailed_Demanding_x_Doc_Attrib!BZ184, Detailed_Demanding_x_Doc_Attrib!BR184)</f>
        <v>0</v>
      </c>
      <c r="AG136" s="195">
        <f>MAX(Detailed_Demanding_x_Doc_Attrib!CA184, Detailed_Demanding_x_Doc_Attrib!BS184)</f>
        <v>0</v>
      </c>
      <c r="AH136" s="195">
        <f>MAX(Detailed_Demanding_x_Doc_Attrib!CB184,Detailed_Demanding_x_Doc_Attrib!I184, Detailed_Demanding_x_Doc_Attrib!S184, Detailed_Demanding_x_Doc_Attrib!W184)</f>
        <v>0</v>
      </c>
      <c r="AI136" s="195">
        <f>MAX(Detailed_Demanding_x_Doc_Attrib!CC184)</f>
        <v>0</v>
      </c>
      <c r="AJ136" s="195">
        <f>MAX(Detailed_Demanding_x_Doc_Attrib!CD184,Detailed_Demanding_x_Doc_Attrib!S184)</f>
        <v>0</v>
      </c>
      <c r="AK136" s="195">
        <f>MAX(Detailed_Demanding_x_Doc_Attrib!CE184, Detailed_Demanding_x_Doc_Attrib!I184:Q184, Detailed_Demanding_x_Doc_Attrib!S184, Detailed_Demanding_x_Doc_Attrib!T184, Detailed_Demanding_x_Doc_Attrib!W184)</f>
        <v>3.1847133757961783E-2</v>
      </c>
      <c r="AL136" s="195">
        <f>MAX(Detailed_Demanding_x_Doc_Attrib!CF184:CF184)</f>
        <v>0</v>
      </c>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row>
    <row r="137" spans="1:102">
      <c r="A137" s="82" t="s">
        <v>281</v>
      </c>
      <c r="B137" s="82" t="s">
        <v>568</v>
      </c>
      <c r="C137" s="82" t="s">
        <v>364</v>
      </c>
      <c r="D137" s="82" t="s">
        <v>618</v>
      </c>
      <c r="E137" s="165" t="s">
        <v>562</v>
      </c>
      <c r="F137" s="195">
        <f>MAX(Detailed_Demanding_x_Doc_Attrib!I185:L185)</f>
        <v>0</v>
      </c>
      <c r="G137" s="195">
        <f>MAX(Detailed_Demanding_x_Doc_Attrib!N185:O185)</f>
        <v>0</v>
      </c>
      <c r="H137" s="195">
        <f>Detailed_Demanding_x_Doc_Attrib!P185</f>
        <v>0</v>
      </c>
      <c r="I137" s="195">
        <f>MAX(Detailed_Demanding_x_Doc_Attrib!Q185, F137, G137, H137, K137, L137, M137, P137)</f>
        <v>0.71337579617834401</v>
      </c>
      <c r="J137" s="195">
        <f t="shared" si="2"/>
        <v>0.71337579617834401</v>
      </c>
      <c r="K137" s="195">
        <f>Detailed_Demanding_x_Doc_Attrib!R185</f>
        <v>0</v>
      </c>
      <c r="L137" s="195">
        <f>Detailed_Demanding_x_Doc_Attrib!S185</f>
        <v>0</v>
      </c>
      <c r="M137" s="195">
        <f>Detailed_Demanding_x_Doc_Attrib!T185</f>
        <v>0</v>
      </c>
      <c r="N137" s="195">
        <f>Detailed_Demanding_x_Doc_Attrib!U185</f>
        <v>0</v>
      </c>
      <c r="O137" s="195">
        <f>Detailed_Demanding_x_Doc_Attrib!V185</f>
        <v>0</v>
      </c>
      <c r="P137" s="195">
        <f>Detailed_Demanding_x_Doc_Attrib!W185</f>
        <v>0</v>
      </c>
      <c r="Q137" s="195">
        <f>Detailed_Demanding_x_Doc_Attrib!X185</f>
        <v>0</v>
      </c>
      <c r="R137" s="195">
        <f>MAX(Detailed_Demanding_x_Doc_Attrib!Z185:AB185,Detailed_Demanding_x_Doc_Attrib!I185:L185,M137,Q137)</f>
        <v>0</v>
      </c>
      <c r="S137" s="195">
        <f>MAX(Detailed_Demanding_x_Doc_Attrib!AC185,Detailed_Demanding_x_Doc_Attrib!I185:L185)</f>
        <v>0</v>
      </c>
      <c r="T137" s="195">
        <f>MAX(Detailed_Demanding_x_Doc_Attrib!AD185:AF185,P137,K137)</f>
        <v>0</v>
      </c>
      <c r="U137" s="195">
        <f>MAX(Detailed_Demanding_x_Doc_Attrib!AG185:AH185, Detailed_Demanding_x_Doc_Attrib!I185:L185, Detailed_Demanding_x_Doc_Attrib!R185)</f>
        <v>0</v>
      </c>
      <c r="V137" s="195">
        <f>MAX(Detailed_Demanding_x_Doc_Attrib!AJ185,Detailed_Demanding_x_Doc_Attrib!I185:L185)</f>
        <v>0</v>
      </c>
      <c r="W137" s="195">
        <f>MAX(Detailed_Demanding_x_Doc_Attrib!AM185:AW185,Detailed_Demanding_x_Doc_Attrib!I185:L185,K137)</f>
        <v>0</v>
      </c>
      <c r="X137" s="195">
        <f>MAX(Detailed_Demanding_x_Doc_Attrib!AX185,Detailed_Demanding_x_Doc_Attrib!I185:L185)</f>
        <v>0</v>
      </c>
      <c r="Y137" s="195">
        <f>MAX(Detailed_Demanding_x_Doc_Attrib!AY185,Detailed_Demanding_x_Doc_Attrib!I185:L185)</f>
        <v>0</v>
      </c>
      <c r="Z137" s="195">
        <f>MAX(Detailed_Demanding_x_Doc_Attrib!BC185:BE185,Detailed_Demanding_x_Doc_Attrib!I185:L185,Detailed_Demanding_x_Doc_Attrib!T185, Detailed_Demanding_x_Doc_Attrib!W185, Detailed_Demanding_x_Doc_Attrib!BP185)</f>
        <v>0</v>
      </c>
      <c r="AA137" s="195">
        <f>MAX(Detailed_Demanding_x_Doc_Attrib!BJ185:BQ185,Detailed_Demanding_x_Doc_Attrib!I185:L185,Detailed_Demanding_x_Doc_Attrib!BV185,Detailed_Demanding_x_Doc_Attrib!BS185:BT185)</f>
        <v>0</v>
      </c>
      <c r="AB137" s="195">
        <f>MAX(Detailed_Demanding_x_Doc_Attrib!BO185:BV185,Detailed_Demanding_x_Doc_Attrib!I185:L185, Detailed_Demanding_x_Doc_Attrib!T185, Detailed_Demanding_x_Doc_Attrib!BS185:BT185)</f>
        <v>0</v>
      </c>
      <c r="AC137" s="195">
        <f>MAX(Detailed_Demanding_x_Doc_Attrib!BF185:BI185, Detailed_Demanding_x_Doc_Attrib!BP185:BQ185, Detailed_Demanding_x_Doc_Attrib!BW185:BX185, Detailed_Demanding_x_Doc_Attrib!BV185, Detailed_Demanding_x_Doc_Attrib!BS185:BT185, Detailed_Demanding_x_Doc_Attrib!S185, Detailed_Demanding_x_Doc_Attrib!T185, Detailed_Demanding_x_Doc_Attrib!I185:L185)</f>
        <v>0</v>
      </c>
      <c r="AD137" s="195">
        <f>MAX(Detailed_Demanding_x_Doc_Attrib!BF185:BX185,Detailed_Demanding_x_Doc_Attrib!I185:L185, Detailed_Demanding_x_Doc_Attrib!S185, Detailed_Demanding_x_Doc_Attrib!T185)</f>
        <v>0</v>
      </c>
      <c r="AE137" s="195">
        <f>Detailed_Demanding_x_Doc_Attrib!BY185</f>
        <v>0</v>
      </c>
      <c r="AF137" s="195">
        <f>MAX(Detailed_Demanding_x_Doc_Attrib!BZ185, Detailed_Demanding_x_Doc_Attrib!BR185)</f>
        <v>0</v>
      </c>
      <c r="AG137" s="195">
        <f>MAX(Detailed_Demanding_x_Doc_Attrib!CA185, Detailed_Demanding_x_Doc_Attrib!BS185)</f>
        <v>0</v>
      </c>
      <c r="AH137" s="195">
        <f>MAX(Detailed_Demanding_x_Doc_Attrib!CB185,Detailed_Demanding_x_Doc_Attrib!I185, Detailed_Demanding_x_Doc_Attrib!S185, Detailed_Demanding_x_Doc_Attrib!W185)</f>
        <v>0</v>
      </c>
      <c r="AI137" s="195">
        <f>MAX(Detailed_Demanding_x_Doc_Attrib!CC185)</f>
        <v>0</v>
      </c>
      <c r="AJ137" s="195">
        <f>MAX(Detailed_Demanding_x_Doc_Attrib!CD185,Detailed_Demanding_x_Doc_Attrib!S185)</f>
        <v>0</v>
      </c>
      <c r="AK137" s="195">
        <f>MAX(Detailed_Demanding_x_Doc_Attrib!CE185, Detailed_Demanding_x_Doc_Attrib!I185:Q185, Detailed_Demanding_x_Doc_Attrib!S185, Detailed_Demanding_x_Doc_Attrib!T185, Detailed_Demanding_x_Doc_Attrib!W185)</f>
        <v>0.71337579617834401</v>
      </c>
      <c r="AL137" s="195">
        <f>MAX(Detailed_Demanding_x_Doc_Attrib!CF185:CF185)</f>
        <v>0</v>
      </c>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row>
    <row r="138" spans="1:102">
      <c r="A138" s="82" t="s">
        <v>267</v>
      </c>
      <c r="B138" s="82" t="s">
        <v>567</v>
      </c>
      <c r="C138" s="82" t="s">
        <v>273</v>
      </c>
      <c r="D138" s="82" t="s">
        <v>359</v>
      </c>
      <c r="E138" s="165" t="s">
        <v>355</v>
      </c>
      <c r="F138" s="195">
        <f>MAX(Detailed_Demanding_x_Doc_Attrib!I186:L186)</f>
        <v>0</v>
      </c>
      <c r="G138" s="195">
        <f>MAX(Detailed_Demanding_x_Doc_Attrib!N186:O186)</f>
        <v>0</v>
      </c>
      <c r="H138" s="195">
        <f>Detailed_Demanding_x_Doc_Attrib!P186</f>
        <v>0</v>
      </c>
      <c r="I138" s="195">
        <f>MAX(Detailed_Demanding_x_Doc_Attrib!Q186, F138, G138, H138, K138, L138, M138, P138)</f>
        <v>2.5263157894736841</v>
      </c>
      <c r="J138" s="195">
        <f t="shared" si="2"/>
        <v>2.5263157894736841</v>
      </c>
      <c r="K138" s="195">
        <f>Detailed_Demanding_x_Doc_Attrib!R186</f>
        <v>0</v>
      </c>
      <c r="L138" s="195">
        <f>Detailed_Demanding_x_Doc_Attrib!S186</f>
        <v>0</v>
      </c>
      <c r="M138" s="195">
        <f>Detailed_Demanding_x_Doc_Attrib!T186</f>
        <v>0</v>
      </c>
      <c r="N138" s="195">
        <f>Detailed_Demanding_x_Doc_Attrib!U186</f>
        <v>0</v>
      </c>
      <c r="O138" s="195">
        <f>Detailed_Demanding_x_Doc_Attrib!V186</f>
        <v>0</v>
      </c>
      <c r="P138" s="195">
        <f>Detailed_Demanding_x_Doc_Attrib!W186</f>
        <v>2.5263157894736841</v>
      </c>
      <c r="Q138" s="195">
        <f>Detailed_Demanding_x_Doc_Attrib!X186</f>
        <v>0</v>
      </c>
      <c r="R138" s="195">
        <f>MAX(Detailed_Demanding_x_Doc_Attrib!Z186:AB186,Detailed_Demanding_x_Doc_Attrib!I186:L186,M138,Q138)</f>
        <v>0</v>
      </c>
      <c r="S138" s="195">
        <f>MAX(Detailed_Demanding_x_Doc_Attrib!AC186,Detailed_Demanding_x_Doc_Attrib!I186:L186)</f>
        <v>0</v>
      </c>
      <c r="T138" s="195">
        <f>MAX(Detailed_Demanding_x_Doc_Attrib!AD186:AF186,P138,K138)</f>
        <v>2.5263157894736841</v>
      </c>
      <c r="U138" s="195">
        <f>MAX(Detailed_Demanding_x_Doc_Attrib!AG186:AH186, Detailed_Demanding_x_Doc_Attrib!I186:L186, Detailed_Demanding_x_Doc_Attrib!R186)</f>
        <v>0</v>
      </c>
      <c r="V138" s="195">
        <f>MAX(Detailed_Demanding_x_Doc_Attrib!AJ186,Detailed_Demanding_x_Doc_Attrib!I186:L186)</f>
        <v>0</v>
      </c>
      <c r="W138" s="195">
        <f>MAX(Detailed_Demanding_x_Doc_Attrib!AM186:AW186,Detailed_Demanding_x_Doc_Attrib!I186:L186,K138)</f>
        <v>0</v>
      </c>
      <c r="X138" s="195">
        <f>MAX(Detailed_Demanding_x_Doc_Attrib!AX186,Detailed_Demanding_x_Doc_Attrib!I186:L186)</f>
        <v>0</v>
      </c>
      <c r="Y138" s="195">
        <f>MAX(Detailed_Demanding_x_Doc_Attrib!AY186,Detailed_Demanding_x_Doc_Attrib!I186:L186)</f>
        <v>0</v>
      </c>
      <c r="Z138" s="195">
        <f>MAX(Detailed_Demanding_x_Doc_Attrib!BC186:BE186,Detailed_Demanding_x_Doc_Attrib!I186:L186,Detailed_Demanding_x_Doc_Attrib!T186, Detailed_Demanding_x_Doc_Attrib!W186, Detailed_Demanding_x_Doc_Attrib!BP186)</f>
        <v>2.5263157894736841</v>
      </c>
      <c r="AA138" s="195">
        <f>MAX(Detailed_Demanding_x_Doc_Attrib!BJ186:BQ186,Detailed_Demanding_x_Doc_Attrib!I186:L186,Detailed_Demanding_x_Doc_Attrib!BV186,Detailed_Demanding_x_Doc_Attrib!BS186:BT186)</f>
        <v>1.6842105263157894</v>
      </c>
      <c r="AB138" s="195">
        <f>MAX(Detailed_Demanding_x_Doc_Attrib!BO186:BV186,Detailed_Demanding_x_Doc_Attrib!I186:L186, Detailed_Demanding_x_Doc_Attrib!T186, Detailed_Demanding_x_Doc_Attrib!BS186:BT186)</f>
        <v>0</v>
      </c>
      <c r="AC138" s="195">
        <f>MAX(Detailed_Demanding_x_Doc_Attrib!BF186:BI186, Detailed_Demanding_x_Doc_Attrib!BP186:BQ186, Detailed_Demanding_x_Doc_Attrib!BW186:BX186, Detailed_Demanding_x_Doc_Attrib!BV186, Detailed_Demanding_x_Doc_Attrib!BS186:BT186, Detailed_Demanding_x_Doc_Attrib!S186, Detailed_Demanding_x_Doc_Attrib!T186, Detailed_Demanding_x_Doc_Attrib!I186:L186)</f>
        <v>0</v>
      </c>
      <c r="AD138" s="195">
        <f>MAX(Detailed_Demanding_x_Doc_Attrib!BF186:BX186,Detailed_Demanding_x_Doc_Attrib!I186:L186, Detailed_Demanding_x_Doc_Attrib!S186, Detailed_Demanding_x_Doc_Attrib!T186)</f>
        <v>1.6842105263157894</v>
      </c>
      <c r="AE138" s="195">
        <f>Detailed_Demanding_x_Doc_Attrib!BY186</f>
        <v>0</v>
      </c>
      <c r="AF138" s="195">
        <f>MAX(Detailed_Demanding_x_Doc_Attrib!BZ186, Detailed_Demanding_x_Doc_Attrib!BR186)</f>
        <v>0</v>
      </c>
      <c r="AG138" s="195">
        <f>MAX(Detailed_Demanding_x_Doc_Attrib!CA186, Detailed_Demanding_x_Doc_Attrib!BS186)</f>
        <v>0</v>
      </c>
      <c r="AH138" s="195">
        <f>MAX(Detailed_Demanding_x_Doc_Attrib!CB186,Detailed_Demanding_x_Doc_Attrib!I186, Detailed_Demanding_x_Doc_Attrib!S186, Detailed_Demanding_x_Doc_Attrib!W186)</f>
        <v>2.5263157894736841</v>
      </c>
      <c r="AI138" s="195">
        <f>MAX(Detailed_Demanding_x_Doc_Attrib!CC186)</f>
        <v>0</v>
      </c>
      <c r="AJ138" s="195">
        <f>MAX(Detailed_Demanding_x_Doc_Attrib!CD186,Detailed_Demanding_x_Doc_Attrib!S186)</f>
        <v>0</v>
      </c>
      <c r="AK138" s="195">
        <f>MAX(Detailed_Demanding_x_Doc_Attrib!CE186, Detailed_Demanding_x_Doc_Attrib!I186:Q186, Detailed_Demanding_x_Doc_Attrib!S186, Detailed_Demanding_x_Doc_Attrib!T186, Detailed_Demanding_x_Doc_Attrib!W186)</f>
        <v>2.5263157894736841</v>
      </c>
      <c r="AL138" s="195">
        <f>MAX(Detailed_Demanding_x_Doc_Attrib!CF186:CF186)</f>
        <v>0</v>
      </c>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row>
    <row r="139" spans="1:102">
      <c r="A139" s="82" t="s">
        <v>267</v>
      </c>
      <c r="B139" s="82" t="s">
        <v>571</v>
      </c>
      <c r="C139" s="82" t="s">
        <v>273</v>
      </c>
      <c r="D139" s="82" t="s">
        <v>354</v>
      </c>
      <c r="E139" s="165" t="s">
        <v>1336</v>
      </c>
      <c r="F139" s="195">
        <f>MAX(Detailed_Demanding_x_Doc_Attrib!I187:L187)</f>
        <v>0</v>
      </c>
      <c r="G139" s="195">
        <f>MAX(Detailed_Demanding_x_Doc_Attrib!N187:O187)</f>
        <v>0</v>
      </c>
      <c r="H139" s="195">
        <f>Detailed_Demanding_x_Doc_Attrib!P187</f>
        <v>0</v>
      </c>
      <c r="I139" s="195">
        <f>MAX(Detailed_Demanding_x_Doc_Attrib!Q187, F139, G139, H139, K139, L139, M139, P139)</f>
        <v>3.1578947368421053</v>
      </c>
      <c r="J139" s="195">
        <f t="shared" si="2"/>
        <v>3.1578947368421053</v>
      </c>
      <c r="K139" s="195">
        <f>Detailed_Demanding_x_Doc_Attrib!R187</f>
        <v>0</v>
      </c>
      <c r="L139" s="195">
        <f>Detailed_Demanding_x_Doc_Attrib!S187</f>
        <v>0</v>
      </c>
      <c r="M139" s="195">
        <f>Detailed_Demanding_x_Doc_Attrib!T187</f>
        <v>0</v>
      </c>
      <c r="N139" s="195">
        <f>Detailed_Demanding_x_Doc_Attrib!U187</f>
        <v>0</v>
      </c>
      <c r="O139" s="195">
        <f>Detailed_Demanding_x_Doc_Attrib!V187</f>
        <v>0</v>
      </c>
      <c r="P139" s="195">
        <f>Detailed_Demanding_x_Doc_Attrib!W187</f>
        <v>3.1578947368421053</v>
      </c>
      <c r="Q139" s="195">
        <f>Detailed_Demanding_x_Doc_Attrib!X187</f>
        <v>0</v>
      </c>
      <c r="R139" s="195">
        <f>MAX(Detailed_Demanding_x_Doc_Attrib!Z187:AB187,Detailed_Demanding_x_Doc_Attrib!I187:L187,M139,Q139)</f>
        <v>0</v>
      </c>
      <c r="S139" s="195">
        <f>MAX(Detailed_Demanding_x_Doc_Attrib!AC187,Detailed_Demanding_x_Doc_Attrib!I187:L187)</f>
        <v>0</v>
      </c>
      <c r="T139" s="195">
        <f>MAX(Detailed_Demanding_x_Doc_Attrib!AD187:AF187,P139,K139)</f>
        <v>3.1578947368421053</v>
      </c>
      <c r="U139" s="195">
        <f>MAX(Detailed_Demanding_x_Doc_Attrib!AG187:AH187, Detailed_Demanding_x_Doc_Attrib!I187:L187, Detailed_Demanding_x_Doc_Attrib!R187)</f>
        <v>4.6052631578947363</v>
      </c>
      <c r="V139" s="195">
        <f>MAX(Detailed_Demanding_x_Doc_Attrib!AJ187,Detailed_Demanding_x_Doc_Attrib!I187:L187)</f>
        <v>0</v>
      </c>
      <c r="W139" s="195">
        <f>MAX(Detailed_Demanding_x_Doc_Attrib!AM187:AW187,Detailed_Demanding_x_Doc_Attrib!I187:L187,K139)</f>
        <v>0</v>
      </c>
      <c r="X139" s="195">
        <f>MAX(Detailed_Demanding_x_Doc_Attrib!AX187,Detailed_Demanding_x_Doc_Attrib!I187:L187)</f>
        <v>0</v>
      </c>
      <c r="Y139" s="195">
        <f>MAX(Detailed_Demanding_x_Doc_Attrib!AY187,Detailed_Demanding_x_Doc_Attrib!I187:L187)</f>
        <v>0</v>
      </c>
      <c r="Z139" s="195">
        <f>MAX(Detailed_Demanding_x_Doc_Attrib!BC187:BE187,Detailed_Demanding_x_Doc_Attrib!I187:L187,Detailed_Demanding_x_Doc_Attrib!T187, Detailed_Demanding_x_Doc_Attrib!W187, Detailed_Demanding_x_Doc_Attrib!BP187)</f>
        <v>3.1578947368421053</v>
      </c>
      <c r="AA139" s="195">
        <f>MAX(Detailed_Demanding_x_Doc_Attrib!BJ187:BQ187,Detailed_Demanding_x_Doc_Attrib!I187:L187,Detailed_Demanding_x_Doc_Attrib!BV187,Detailed_Demanding_x_Doc_Attrib!BS187:BT187)</f>
        <v>0</v>
      </c>
      <c r="AB139" s="195">
        <f>MAX(Detailed_Demanding_x_Doc_Attrib!BO187:BV187,Detailed_Demanding_x_Doc_Attrib!I187:L187, Detailed_Demanding_x_Doc_Attrib!T187, Detailed_Demanding_x_Doc_Attrib!BS187:BT187)</f>
        <v>0</v>
      </c>
      <c r="AC139" s="195">
        <f>MAX(Detailed_Demanding_x_Doc_Attrib!BF187:BI187, Detailed_Demanding_x_Doc_Attrib!BP187:BQ187, Detailed_Demanding_x_Doc_Attrib!BW187:BX187, Detailed_Demanding_x_Doc_Attrib!BV187, Detailed_Demanding_x_Doc_Attrib!BS187:BT187, Detailed_Demanding_x_Doc_Attrib!S187, Detailed_Demanding_x_Doc_Attrib!T187, Detailed_Demanding_x_Doc_Attrib!I187:L187)</f>
        <v>0</v>
      </c>
      <c r="AD139" s="195">
        <f>MAX(Detailed_Demanding_x_Doc_Attrib!BF187:BX187,Detailed_Demanding_x_Doc_Attrib!I187:L187, Detailed_Demanding_x_Doc_Attrib!S187, Detailed_Demanding_x_Doc_Attrib!T187)</f>
        <v>0</v>
      </c>
      <c r="AE139" s="195">
        <f>Detailed_Demanding_x_Doc_Attrib!BY187</f>
        <v>0</v>
      </c>
      <c r="AF139" s="195">
        <f>MAX(Detailed_Demanding_x_Doc_Attrib!BZ187, Detailed_Demanding_x_Doc_Attrib!BR187)</f>
        <v>0</v>
      </c>
      <c r="AG139" s="195">
        <f>MAX(Detailed_Demanding_x_Doc_Attrib!CA187, Detailed_Demanding_x_Doc_Attrib!BS187)</f>
        <v>0</v>
      </c>
      <c r="AH139" s="195">
        <f>MAX(Detailed_Demanding_x_Doc_Attrib!CB187,Detailed_Demanding_x_Doc_Attrib!I187, Detailed_Demanding_x_Doc_Attrib!S187, Detailed_Demanding_x_Doc_Attrib!W187)</f>
        <v>3.1578947368421053</v>
      </c>
      <c r="AI139" s="195">
        <f>MAX(Detailed_Demanding_x_Doc_Attrib!CC187)</f>
        <v>0</v>
      </c>
      <c r="AJ139" s="195">
        <f>MAX(Detailed_Demanding_x_Doc_Attrib!CD187,Detailed_Demanding_x_Doc_Attrib!S187)</f>
        <v>0</v>
      </c>
      <c r="AK139" s="195">
        <f>MAX(Detailed_Demanding_x_Doc_Attrib!CE187, Detailed_Demanding_x_Doc_Attrib!I187:Q187, Detailed_Demanding_x_Doc_Attrib!S187, Detailed_Demanding_x_Doc_Attrib!T187, Detailed_Demanding_x_Doc_Attrib!W187)</f>
        <v>6.3157894736842106</v>
      </c>
      <c r="AL139" s="195">
        <f>MAX(Detailed_Demanding_x_Doc_Attrib!CF187:CF187)</f>
        <v>0</v>
      </c>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row>
    <row r="140" spans="1:102">
      <c r="A140" s="82" t="s">
        <v>267</v>
      </c>
      <c r="B140" s="82" t="s">
        <v>571</v>
      </c>
      <c r="C140" s="82" t="s">
        <v>273</v>
      </c>
      <c r="D140" s="82" t="s">
        <v>354</v>
      </c>
      <c r="E140" s="165" t="s">
        <v>437</v>
      </c>
      <c r="F140" s="195">
        <f>MAX(Detailed_Demanding_x_Doc_Attrib!I188:L188)</f>
        <v>0</v>
      </c>
      <c r="G140" s="195">
        <f>MAX(Detailed_Demanding_x_Doc_Attrib!N188:O188)</f>
        <v>0</v>
      </c>
      <c r="H140" s="195">
        <f>Detailed_Demanding_x_Doc_Attrib!P188</f>
        <v>0</v>
      </c>
      <c r="I140" s="195">
        <f>MAX(Detailed_Demanding_x_Doc_Attrib!Q188, F140, G140, H140, K140, L140, M140, P140)</f>
        <v>4.7368421052631575</v>
      </c>
      <c r="J140" s="195">
        <f t="shared" si="2"/>
        <v>4.7368421052631575</v>
      </c>
      <c r="K140" s="195">
        <f>Detailed_Demanding_x_Doc_Attrib!R188</f>
        <v>0</v>
      </c>
      <c r="L140" s="195">
        <f>Detailed_Demanding_x_Doc_Attrib!S188</f>
        <v>0</v>
      </c>
      <c r="M140" s="195">
        <f>Detailed_Demanding_x_Doc_Attrib!T188</f>
        <v>0</v>
      </c>
      <c r="N140" s="195">
        <f>Detailed_Demanding_x_Doc_Attrib!U188</f>
        <v>0</v>
      </c>
      <c r="O140" s="195">
        <f>Detailed_Demanding_x_Doc_Attrib!V188</f>
        <v>0</v>
      </c>
      <c r="P140" s="195">
        <f>Detailed_Demanding_x_Doc_Attrib!W188</f>
        <v>4.7368421052631575</v>
      </c>
      <c r="Q140" s="195">
        <f>Detailed_Demanding_x_Doc_Attrib!X188</f>
        <v>0</v>
      </c>
      <c r="R140" s="195">
        <f>MAX(Detailed_Demanding_x_Doc_Attrib!Z188:AB188,Detailed_Demanding_x_Doc_Attrib!I188:L188,M140,Q140)</f>
        <v>0</v>
      </c>
      <c r="S140" s="195">
        <f>MAX(Detailed_Demanding_x_Doc_Attrib!AC188,Detailed_Demanding_x_Doc_Attrib!I188:L188)</f>
        <v>0</v>
      </c>
      <c r="T140" s="195">
        <f>MAX(Detailed_Demanding_x_Doc_Attrib!AD188:AF188,P140,K140)</f>
        <v>4.7368421052631575</v>
      </c>
      <c r="U140" s="195">
        <f>MAX(Detailed_Demanding_x_Doc_Attrib!AG188:AH188, Detailed_Demanding_x_Doc_Attrib!I188:L188, Detailed_Demanding_x_Doc_Attrib!R188)</f>
        <v>0</v>
      </c>
      <c r="V140" s="195">
        <f>MAX(Detailed_Demanding_x_Doc_Attrib!AJ188,Detailed_Demanding_x_Doc_Attrib!I188:L188)</f>
        <v>0</v>
      </c>
      <c r="W140" s="195">
        <f>MAX(Detailed_Demanding_x_Doc_Attrib!AM188:AW188,Detailed_Demanding_x_Doc_Attrib!I188:L188,K140)</f>
        <v>0</v>
      </c>
      <c r="X140" s="195">
        <f>MAX(Detailed_Demanding_x_Doc_Attrib!AX188,Detailed_Demanding_x_Doc_Attrib!I188:L188)</f>
        <v>0</v>
      </c>
      <c r="Y140" s="195">
        <f>MAX(Detailed_Demanding_x_Doc_Attrib!AY188,Detailed_Demanding_x_Doc_Attrib!I188:L188)</f>
        <v>0</v>
      </c>
      <c r="Z140" s="195">
        <f>MAX(Detailed_Demanding_x_Doc_Attrib!BC188:BE188,Detailed_Demanding_x_Doc_Attrib!I188:L188,Detailed_Demanding_x_Doc_Attrib!T188, Detailed_Demanding_x_Doc_Attrib!W188, Detailed_Demanding_x_Doc_Attrib!BP188)</f>
        <v>4.7368421052631575</v>
      </c>
      <c r="AA140" s="195">
        <f>MAX(Detailed_Demanding_x_Doc_Attrib!BJ188:BQ188,Detailed_Demanding_x_Doc_Attrib!I188:L188,Detailed_Demanding_x_Doc_Attrib!BV188,Detailed_Demanding_x_Doc_Attrib!BS188:BT188)</f>
        <v>2.1052631578947367</v>
      </c>
      <c r="AB140" s="195">
        <f>MAX(Detailed_Demanding_x_Doc_Attrib!BO188:BV188,Detailed_Demanding_x_Doc_Attrib!I188:L188, Detailed_Demanding_x_Doc_Attrib!T188, Detailed_Demanding_x_Doc_Attrib!BS188:BT188)</f>
        <v>2.1052631578947367</v>
      </c>
      <c r="AC140" s="195">
        <f>MAX(Detailed_Demanding_x_Doc_Attrib!BF188:BI188, Detailed_Demanding_x_Doc_Attrib!BP188:BQ188, Detailed_Demanding_x_Doc_Attrib!BW188:BX188, Detailed_Demanding_x_Doc_Attrib!BV188, Detailed_Demanding_x_Doc_Attrib!BS188:BT188, Detailed_Demanding_x_Doc_Attrib!S188, Detailed_Demanding_x_Doc_Attrib!T188, Detailed_Demanding_x_Doc_Attrib!I188:L188)</f>
        <v>2.1052631578947367</v>
      </c>
      <c r="AD140" s="195">
        <f>MAX(Detailed_Demanding_x_Doc_Attrib!BF188:BX188,Detailed_Demanding_x_Doc_Attrib!I188:L188, Detailed_Demanding_x_Doc_Attrib!S188, Detailed_Demanding_x_Doc_Attrib!T188)</f>
        <v>2.1052631578947367</v>
      </c>
      <c r="AE140" s="195">
        <f>Detailed_Demanding_x_Doc_Attrib!BY188</f>
        <v>0</v>
      </c>
      <c r="AF140" s="195">
        <f>MAX(Detailed_Demanding_x_Doc_Attrib!BZ188, Detailed_Demanding_x_Doc_Attrib!BR188)</f>
        <v>0</v>
      </c>
      <c r="AG140" s="195">
        <f>MAX(Detailed_Demanding_x_Doc_Attrib!CA188, Detailed_Demanding_x_Doc_Attrib!BS188)</f>
        <v>2.1052631578947367</v>
      </c>
      <c r="AH140" s="195">
        <f>MAX(Detailed_Demanding_x_Doc_Attrib!CB188,Detailed_Demanding_x_Doc_Attrib!I188, Detailed_Demanding_x_Doc_Attrib!S188, Detailed_Demanding_x_Doc_Attrib!W188)</f>
        <v>4.7368421052631575</v>
      </c>
      <c r="AI140" s="195">
        <f>MAX(Detailed_Demanding_x_Doc_Attrib!CC188)</f>
        <v>0</v>
      </c>
      <c r="AJ140" s="195">
        <f>MAX(Detailed_Demanding_x_Doc_Attrib!CD188,Detailed_Demanding_x_Doc_Attrib!S188)</f>
        <v>0</v>
      </c>
      <c r="AK140" s="195">
        <f>MAX(Detailed_Demanding_x_Doc_Attrib!CE188, Detailed_Demanding_x_Doc_Attrib!I188:Q188, Detailed_Demanding_x_Doc_Attrib!S188, Detailed_Demanding_x_Doc_Attrib!T188, Detailed_Demanding_x_Doc_Attrib!W188)</f>
        <v>4.7368421052631575</v>
      </c>
      <c r="AL140" s="195">
        <f>MAX(Detailed_Demanding_x_Doc_Attrib!CF188:CF188)</f>
        <v>0</v>
      </c>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row>
    <row r="141" spans="1:102">
      <c r="A141" s="82" t="s">
        <v>267</v>
      </c>
      <c r="B141" s="82" t="s">
        <v>567</v>
      </c>
      <c r="C141" s="82" t="s">
        <v>273</v>
      </c>
      <c r="D141" s="82" t="s">
        <v>354</v>
      </c>
      <c r="E141" s="196" t="s">
        <v>1339</v>
      </c>
      <c r="F141" s="195">
        <f>MAX(Detailed_Demanding_x_Doc_Attrib!I189:L189)</f>
        <v>0</v>
      </c>
      <c r="G141" s="195">
        <f>MAX(Detailed_Demanding_x_Doc_Attrib!N189:O189)</f>
        <v>0</v>
      </c>
      <c r="H141" s="195">
        <f>Detailed_Demanding_x_Doc_Attrib!P189</f>
        <v>0</v>
      </c>
      <c r="I141" s="195">
        <f>MAX(Detailed_Demanding_x_Doc_Attrib!Q189, F141, G141, H141, K141, L141, M141, P141)</f>
        <v>0</v>
      </c>
      <c r="J141" s="195">
        <f t="shared" si="2"/>
        <v>0</v>
      </c>
      <c r="K141" s="195">
        <f>Detailed_Demanding_x_Doc_Attrib!R189</f>
        <v>0</v>
      </c>
      <c r="L141" s="195">
        <f>Detailed_Demanding_x_Doc_Attrib!S189</f>
        <v>0</v>
      </c>
      <c r="M141" s="195">
        <f>Detailed_Demanding_x_Doc_Attrib!T189</f>
        <v>0</v>
      </c>
      <c r="N141" s="195">
        <f>Detailed_Demanding_x_Doc_Attrib!U189</f>
        <v>0</v>
      </c>
      <c r="O141" s="195">
        <f>Detailed_Demanding_x_Doc_Attrib!V189</f>
        <v>0</v>
      </c>
      <c r="P141" s="195">
        <f>Detailed_Demanding_x_Doc_Attrib!W189</f>
        <v>0</v>
      </c>
      <c r="Q141" s="195">
        <f>Detailed_Demanding_x_Doc_Attrib!X189</f>
        <v>0</v>
      </c>
      <c r="R141" s="195">
        <f>MAX(Detailed_Demanding_x_Doc_Attrib!Z189:AB189,Detailed_Demanding_x_Doc_Attrib!I189:L189,M141,Q141)</f>
        <v>0</v>
      </c>
      <c r="S141" s="195">
        <f>MAX(Detailed_Demanding_x_Doc_Attrib!AC189,Detailed_Demanding_x_Doc_Attrib!I189:L189)</f>
        <v>0</v>
      </c>
      <c r="T141" s="195">
        <f>MAX(Detailed_Demanding_x_Doc_Attrib!AD189:AF189,P141,K141)</f>
        <v>0</v>
      </c>
      <c r="U141" s="195">
        <f>MAX(Detailed_Demanding_x_Doc_Attrib!AG189:AH189, Detailed_Demanding_x_Doc_Attrib!I189:L189, Detailed_Demanding_x_Doc_Attrib!R189)</f>
        <v>0.78947368421052633</v>
      </c>
      <c r="V141" s="195">
        <f>MAX(Detailed_Demanding_x_Doc_Attrib!AJ189,Detailed_Demanding_x_Doc_Attrib!I189:L189)</f>
        <v>0</v>
      </c>
      <c r="W141" s="195">
        <f>MAX(Detailed_Demanding_x_Doc_Attrib!AM189:AW189,Detailed_Demanding_x_Doc_Attrib!I189:L189,K141)</f>
        <v>0</v>
      </c>
      <c r="X141" s="195">
        <f>MAX(Detailed_Demanding_x_Doc_Attrib!AX189,Detailed_Demanding_x_Doc_Attrib!I189:L189)</f>
        <v>0</v>
      </c>
      <c r="Y141" s="195">
        <f>MAX(Detailed_Demanding_x_Doc_Attrib!AY189,Detailed_Demanding_x_Doc_Attrib!I189:L189)</f>
        <v>0</v>
      </c>
      <c r="Z141" s="195">
        <f>MAX(Detailed_Demanding_x_Doc_Attrib!BC189:BE189,Detailed_Demanding_x_Doc_Attrib!I189:L189,Detailed_Demanding_x_Doc_Attrib!T189, Detailed_Demanding_x_Doc_Attrib!W189, Detailed_Demanding_x_Doc_Attrib!BP189)</f>
        <v>0</v>
      </c>
      <c r="AA141" s="195">
        <f>MAX(Detailed_Demanding_x_Doc_Attrib!BJ189:BQ189,Detailed_Demanding_x_Doc_Attrib!I189:L189,Detailed_Demanding_x_Doc_Attrib!BV189,Detailed_Demanding_x_Doc_Attrib!BS189:BT189)</f>
        <v>2.1052631578947367</v>
      </c>
      <c r="AB141" s="195">
        <f>MAX(Detailed_Demanding_x_Doc_Attrib!BO189:BV189,Detailed_Demanding_x_Doc_Attrib!I189:L189, Detailed_Demanding_x_Doc_Attrib!T189, Detailed_Demanding_x_Doc_Attrib!BS189:BT189)</f>
        <v>0</v>
      </c>
      <c r="AC141" s="195">
        <f>MAX(Detailed_Demanding_x_Doc_Attrib!BF189:BI189, Detailed_Demanding_x_Doc_Attrib!BP189:BQ189, Detailed_Demanding_x_Doc_Attrib!BW189:BX189, Detailed_Demanding_x_Doc_Attrib!BV189, Detailed_Demanding_x_Doc_Attrib!BS189:BT189, Detailed_Demanding_x_Doc_Attrib!S189, Detailed_Demanding_x_Doc_Attrib!T189, Detailed_Demanding_x_Doc_Attrib!I189:L189)</f>
        <v>0</v>
      </c>
      <c r="AD141" s="195">
        <f>MAX(Detailed_Demanding_x_Doc_Attrib!BF189:BX189,Detailed_Demanding_x_Doc_Attrib!I189:L189, Detailed_Demanding_x_Doc_Attrib!S189, Detailed_Demanding_x_Doc_Attrib!T189)</f>
        <v>2.1052631578947367</v>
      </c>
      <c r="AE141" s="195">
        <f>Detailed_Demanding_x_Doc_Attrib!BY189</f>
        <v>0</v>
      </c>
      <c r="AF141" s="195">
        <f>MAX(Detailed_Demanding_x_Doc_Attrib!BZ189, Detailed_Demanding_x_Doc_Attrib!BR189)</f>
        <v>0.53157894736842104</v>
      </c>
      <c r="AG141" s="195">
        <f>MAX(Detailed_Demanding_x_Doc_Attrib!CA189, Detailed_Demanding_x_Doc_Attrib!BS189)</f>
        <v>0</v>
      </c>
      <c r="AH141" s="195">
        <f>MAX(Detailed_Demanding_x_Doc_Attrib!CB189,Detailed_Demanding_x_Doc_Attrib!I189, Detailed_Demanding_x_Doc_Attrib!S189, Detailed_Demanding_x_Doc_Attrib!W189)</f>
        <v>0</v>
      </c>
      <c r="AI141" s="195">
        <f>MAX(Detailed_Demanding_x_Doc_Attrib!CC189)</f>
        <v>0</v>
      </c>
      <c r="AJ141" s="195">
        <f>MAX(Detailed_Demanding_x_Doc_Attrib!CD189,Detailed_Demanding_x_Doc_Attrib!S189)</f>
        <v>0</v>
      </c>
      <c r="AK141" s="195">
        <f>MAX(Detailed_Demanding_x_Doc_Attrib!CE189, Detailed_Demanding_x_Doc_Attrib!I189:Q189, Detailed_Demanding_x_Doc_Attrib!S189, Detailed_Demanding_x_Doc_Attrib!T189, Detailed_Demanding_x_Doc_Attrib!W189)</f>
        <v>0</v>
      </c>
      <c r="AL141" s="195">
        <f>MAX(Detailed_Demanding_x_Doc_Attrib!CF189:CF189)</f>
        <v>0</v>
      </c>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row>
    <row r="142" spans="1:102">
      <c r="A142" s="82" t="s">
        <v>267</v>
      </c>
      <c r="B142" s="82" t="s">
        <v>567</v>
      </c>
      <c r="C142" s="82" t="s">
        <v>368</v>
      </c>
      <c r="D142" s="82" t="s">
        <v>354</v>
      </c>
      <c r="E142" s="165" t="s">
        <v>1259</v>
      </c>
      <c r="F142" s="195">
        <f>MAX(Detailed_Demanding_x_Doc_Attrib!I190:L190)</f>
        <v>0</v>
      </c>
      <c r="G142" s="195">
        <f>MAX(Detailed_Demanding_x_Doc_Attrib!N190:O190)</f>
        <v>0</v>
      </c>
      <c r="H142" s="195">
        <f>Detailed_Demanding_x_Doc_Attrib!P190</f>
        <v>0</v>
      </c>
      <c r="I142" s="195">
        <f>MAX(Detailed_Demanding_x_Doc_Attrib!Q190, F142, G142, H142, K142, L142, M142, P142)</f>
        <v>0</v>
      </c>
      <c r="J142" s="195">
        <f t="shared" si="2"/>
        <v>0</v>
      </c>
      <c r="K142" s="195">
        <f>Detailed_Demanding_x_Doc_Attrib!R190</f>
        <v>0</v>
      </c>
      <c r="L142" s="195">
        <f>Detailed_Demanding_x_Doc_Attrib!S190</f>
        <v>0</v>
      </c>
      <c r="M142" s="195">
        <f>Detailed_Demanding_x_Doc_Attrib!T190</f>
        <v>0</v>
      </c>
      <c r="N142" s="195">
        <f>Detailed_Demanding_x_Doc_Attrib!U190</f>
        <v>0</v>
      </c>
      <c r="O142" s="195">
        <f>Detailed_Demanding_x_Doc_Attrib!V190</f>
        <v>0</v>
      </c>
      <c r="P142" s="195">
        <f>Detailed_Demanding_x_Doc_Attrib!W190</f>
        <v>0</v>
      </c>
      <c r="Q142" s="195">
        <f>Detailed_Demanding_x_Doc_Attrib!X190</f>
        <v>0</v>
      </c>
      <c r="R142" s="195">
        <f>MAX(Detailed_Demanding_x_Doc_Attrib!Z190:AB190,Detailed_Demanding_x_Doc_Attrib!I190:L190,M142,Q142)</f>
        <v>0</v>
      </c>
      <c r="S142" s="195">
        <f>MAX(Detailed_Demanding_x_Doc_Attrib!AC190,Detailed_Demanding_x_Doc_Attrib!I190:L190)</f>
        <v>0</v>
      </c>
      <c r="T142" s="195">
        <f>MAX(Detailed_Demanding_x_Doc_Attrib!AD190:AF190,P142,K142)</f>
        <v>0</v>
      </c>
      <c r="U142" s="195">
        <f>MAX(Detailed_Demanding_x_Doc_Attrib!AG190:AH190, Detailed_Demanding_x_Doc_Attrib!I190:L190, Detailed_Demanding_x_Doc_Attrib!R190)</f>
        <v>0</v>
      </c>
      <c r="V142" s="195">
        <f>MAX(Detailed_Demanding_x_Doc_Attrib!AJ190,Detailed_Demanding_x_Doc_Attrib!I190:L190)</f>
        <v>0</v>
      </c>
      <c r="W142" s="195">
        <f>MAX(Detailed_Demanding_x_Doc_Attrib!AM190:AW190,Detailed_Demanding_x_Doc_Attrib!I190:L190,K142)</f>
        <v>2.1052631578947367</v>
      </c>
      <c r="X142" s="195">
        <f>MAX(Detailed_Demanding_x_Doc_Attrib!AX190,Detailed_Demanding_x_Doc_Attrib!I190:L190)</f>
        <v>0</v>
      </c>
      <c r="Y142" s="195">
        <f>MAX(Detailed_Demanding_x_Doc_Attrib!AY190,Detailed_Demanding_x_Doc_Attrib!I190:L190)</f>
        <v>0</v>
      </c>
      <c r="Z142" s="195">
        <f>MAX(Detailed_Demanding_x_Doc_Attrib!BC190:BE190,Detailed_Demanding_x_Doc_Attrib!I190:L190,Detailed_Demanding_x_Doc_Attrib!T190, Detailed_Demanding_x_Doc_Attrib!W190, Detailed_Demanding_x_Doc_Attrib!BP190)</f>
        <v>0</v>
      </c>
      <c r="AA142" s="195">
        <f>MAX(Detailed_Demanding_x_Doc_Attrib!BJ190:BQ190,Detailed_Demanding_x_Doc_Attrib!I190:L190,Detailed_Demanding_x_Doc_Attrib!BV190,Detailed_Demanding_x_Doc_Attrib!BS190:BT190)</f>
        <v>0</v>
      </c>
      <c r="AB142" s="195">
        <f>MAX(Detailed_Demanding_x_Doc_Attrib!BO190:BV190,Detailed_Demanding_x_Doc_Attrib!I190:L190, Detailed_Demanding_x_Doc_Attrib!T190, Detailed_Demanding_x_Doc_Attrib!BS190:BT190)</f>
        <v>0</v>
      </c>
      <c r="AC142" s="195">
        <f>MAX(Detailed_Demanding_x_Doc_Attrib!BF190:BI190, Detailed_Demanding_x_Doc_Attrib!BP190:BQ190, Detailed_Demanding_x_Doc_Attrib!BW190:BX190, Detailed_Demanding_x_Doc_Attrib!BV190, Detailed_Demanding_x_Doc_Attrib!BS190:BT190, Detailed_Demanding_x_Doc_Attrib!S190, Detailed_Demanding_x_Doc_Attrib!T190, Detailed_Demanding_x_Doc_Attrib!I190:L190)</f>
        <v>0</v>
      </c>
      <c r="AD142" s="195">
        <f>MAX(Detailed_Demanding_x_Doc_Attrib!BF190:BX190,Detailed_Demanding_x_Doc_Attrib!I190:L190, Detailed_Demanding_x_Doc_Attrib!S190, Detailed_Demanding_x_Doc_Attrib!T190)</f>
        <v>0</v>
      </c>
      <c r="AE142" s="195">
        <f>Detailed_Demanding_x_Doc_Attrib!BY190</f>
        <v>0</v>
      </c>
      <c r="AF142" s="195">
        <f>MAX(Detailed_Demanding_x_Doc_Attrib!BZ190, Detailed_Demanding_x_Doc_Attrib!BR190)</f>
        <v>0</v>
      </c>
      <c r="AG142" s="195">
        <f>MAX(Detailed_Demanding_x_Doc_Attrib!CA190, Detailed_Demanding_x_Doc_Attrib!BS190)</f>
        <v>0</v>
      </c>
      <c r="AH142" s="195">
        <f>MAX(Detailed_Demanding_x_Doc_Attrib!CB190,Detailed_Demanding_x_Doc_Attrib!I190, Detailed_Demanding_x_Doc_Attrib!S190, Detailed_Demanding_x_Doc_Attrib!W190)</f>
        <v>0</v>
      </c>
      <c r="AI142" s="195">
        <f>MAX(Detailed_Demanding_x_Doc_Attrib!CC190)</f>
        <v>0</v>
      </c>
      <c r="AJ142" s="195">
        <f>MAX(Detailed_Demanding_x_Doc_Attrib!CD190,Detailed_Demanding_x_Doc_Attrib!S190)</f>
        <v>0</v>
      </c>
      <c r="AK142" s="195">
        <f>MAX(Detailed_Demanding_x_Doc_Attrib!CE190, Detailed_Demanding_x_Doc_Attrib!I190:Q190, Detailed_Demanding_x_Doc_Attrib!S190, Detailed_Demanding_x_Doc_Attrib!T190, Detailed_Demanding_x_Doc_Attrib!W190)</f>
        <v>0</v>
      </c>
      <c r="AL142" s="195">
        <f>MAX(Detailed_Demanding_x_Doc_Attrib!CF190:CF190)</f>
        <v>0</v>
      </c>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row>
    <row r="143" spans="1:102">
      <c r="A143" s="82" t="s">
        <v>267</v>
      </c>
      <c r="B143" s="82" t="s">
        <v>567</v>
      </c>
      <c r="C143" s="82" t="s">
        <v>273</v>
      </c>
      <c r="D143" s="82" t="s">
        <v>354</v>
      </c>
      <c r="E143" s="165" t="s">
        <v>371</v>
      </c>
      <c r="F143" s="195">
        <f>MAX(Detailed_Demanding_x_Doc_Attrib!I191:L191)</f>
        <v>0</v>
      </c>
      <c r="G143" s="195">
        <f>MAX(Detailed_Demanding_x_Doc_Attrib!N191:O191)</f>
        <v>0</v>
      </c>
      <c r="H143" s="195">
        <f>Detailed_Demanding_x_Doc_Attrib!P191</f>
        <v>0</v>
      </c>
      <c r="I143" s="195">
        <f>MAX(Detailed_Demanding_x_Doc_Attrib!Q191, F143, G143, H143, K143, L143, M143, P143)</f>
        <v>2.1052631578947367</v>
      </c>
      <c r="J143" s="195">
        <f t="shared" si="2"/>
        <v>2.1052631578947367</v>
      </c>
      <c r="K143" s="195">
        <f>Detailed_Demanding_x_Doc_Attrib!R191</f>
        <v>0</v>
      </c>
      <c r="L143" s="195">
        <f>Detailed_Demanding_x_Doc_Attrib!S191</f>
        <v>0</v>
      </c>
      <c r="M143" s="195">
        <f>Detailed_Demanding_x_Doc_Attrib!T191</f>
        <v>0</v>
      </c>
      <c r="N143" s="195">
        <f>Detailed_Demanding_x_Doc_Attrib!U191</f>
        <v>0</v>
      </c>
      <c r="O143" s="195">
        <f>Detailed_Demanding_x_Doc_Attrib!V191</f>
        <v>0</v>
      </c>
      <c r="P143" s="195">
        <f>Detailed_Demanding_x_Doc_Attrib!W191</f>
        <v>2.1052631578947367</v>
      </c>
      <c r="Q143" s="195">
        <f>Detailed_Demanding_x_Doc_Attrib!X191</f>
        <v>0</v>
      </c>
      <c r="R143" s="195">
        <f>MAX(Detailed_Demanding_x_Doc_Attrib!Z191:AB191,Detailed_Demanding_x_Doc_Attrib!I191:L191,M143,Q143)</f>
        <v>0</v>
      </c>
      <c r="S143" s="195">
        <f>MAX(Detailed_Demanding_x_Doc_Attrib!AC191,Detailed_Demanding_x_Doc_Attrib!I191:L191)</f>
        <v>0</v>
      </c>
      <c r="T143" s="195">
        <f>MAX(Detailed_Demanding_x_Doc_Attrib!AD191:AF191,P143,K143)</f>
        <v>2.1052631578947367</v>
      </c>
      <c r="U143" s="195">
        <f>MAX(Detailed_Demanding_x_Doc_Attrib!AG191:AH191, Detailed_Demanding_x_Doc_Attrib!I191:L191, Detailed_Demanding_x_Doc_Attrib!R191)</f>
        <v>0</v>
      </c>
      <c r="V143" s="195">
        <f>MAX(Detailed_Demanding_x_Doc_Attrib!AJ191,Detailed_Demanding_x_Doc_Attrib!I191:L191)</f>
        <v>0</v>
      </c>
      <c r="W143" s="195">
        <f>MAX(Detailed_Demanding_x_Doc_Attrib!AM191:AW191,Detailed_Demanding_x_Doc_Attrib!I191:L191,K143)</f>
        <v>2.6315789473684208</v>
      </c>
      <c r="X143" s="195">
        <f>MAX(Detailed_Demanding_x_Doc_Attrib!AX191,Detailed_Demanding_x_Doc_Attrib!I191:L191)</f>
        <v>0</v>
      </c>
      <c r="Y143" s="195">
        <f>MAX(Detailed_Demanding_x_Doc_Attrib!AY191,Detailed_Demanding_x_Doc_Attrib!I191:L191)</f>
        <v>0</v>
      </c>
      <c r="Z143" s="195">
        <f>MAX(Detailed_Demanding_x_Doc_Attrib!BC191:BE191,Detailed_Demanding_x_Doc_Attrib!I191:L191,Detailed_Demanding_x_Doc_Attrib!T191, Detailed_Demanding_x_Doc_Attrib!W191, Detailed_Demanding_x_Doc_Attrib!BP191)</f>
        <v>2.1052631578947367</v>
      </c>
      <c r="AA143" s="195">
        <f>MAX(Detailed_Demanding_x_Doc_Attrib!BJ191:BQ191,Detailed_Demanding_x_Doc_Attrib!I191:L191,Detailed_Demanding_x_Doc_Attrib!BV191,Detailed_Demanding_x_Doc_Attrib!BS191:BT191)</f>
        <v>0</v>
      </c>
      <c r="AB143" s="195">
        <f>MAX(Detailed_Demanding_x_Doc_Attrib!BO191:BV191,Detailed_Demanding_x_Doc_Attrib!I191:L191, Detailed_Demanding_x_Doc_Attrib!T191, Detailed_Demanding_x_Doc_Attrib!BS191:BT191)</f>
        <v>0</v>
      </c>
      <c r="AC143" s="195">
        <f>MAX(Detailed_Demanding_x_Doc_Attrib!BF191:BI191, Detailed_Demanding_x_Doc_Attrib!BP191:BQ191, Detailed_Demanding_x_Doc_Attrib!BW191:BX191, Detailed_Demanding_x_Doc_Attrib!BV191, Detailed_Demanding_x_Doc_Attrib!BS191:BT191, Detailed_Demanding_x_Doc_Attrib!S191, Detailed_Demanding_x_Doc_Attrib!T191, Detailed_Demanding_x_Doc_Attrib!I191:L191)</f>
        <v>0</v>
      </c>
      <c r="AD143" s="195">
        <f>MAX(Detailed_Demanding_x_Doc_Attrib!BF191:BX191,Detailed_Demanding_x_Doc_Attrib!I191:L191, Detailed_Demanding_x_Doc_Attrib!S191, Detailed_Demanding_x_Doc_Attrib!T191)</f>
        <v>0</v>
      </c>
      <c r="AE143" s="195">
        <f>Detailed_Demanding_x_Doc_Attrib!BY191</f>
        <v>0</v>
      </c>
      <c r="AF143" s="195">
        <f>MAX(Detailed_Demanding_x_Doc_Attrib!BZ191, Detailed_Demanding_x_Doc_Attrib!BR191)</f>
        <v>0</v>
      </c>
      <c r="AG143" s="195">
        <f>MAX(Detailed_Demanding_x_Doc_Attrib!CA191, Detailed_Demanding_x_Doc_Attrib!BS191)</f>
        <v>0</v>
      </c>
      <c r="AH143" s="195">
        <f>MAX(Detailed_Demanding_x_Doc_Attrib!CB191,Detailed_Demanding_x_Doc_Attrib!I191, Detailed_Demanding_x_Doc_Attrib!S191, Detailed_Demanding_x_Doc_Attrib!W191)</f>
        <v>2.1052631578947367</v>
      </c>
      <c r="AI143" s="195">
        <f>MAX(Detailed_Demanding_x_Doc_Attrib!CC191)</f>
        <v>2.1052631578947367</v>
      </c>
      <c r="AJ143" s="195">
        <f>MAX(Detailed_Demanding_x_Doc_Attrib!CD191,Detailed_Demanding_x_Doc_Attrib!S191)</f>
        <v>0</v>
      </c>
      <c r="AK143" s="195">
        <f>MAX(Detailed_Demanding_x_Doc_Attrib!CE191, Detailed_Demanding_x_Doc_Attrib!I191:Q191, Detailed_Demanding_x_Doc_Attrib!S191, Detailed_Demanding_x_Doc_Attrib!T191, Detailed_Demanding_x_Doc_Attrib!W191)</f>
        <v>2.1052631578947367</v>
      </c>
      <c r="AL143" s="195">
        <f>MAX(Detailed_Demanding_x_Doc_Attrib!CF191:CF191)</f>
        <v>0</v>
      </c>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row>
    <row r="144" spans="1:102">
      <c r="A144" s="82" t="s">
        <v>267</v>
      </c>
      <c r="B144" s="82" t="s">
        <v>567</v>
      </c>
      <c r="C144" s="82" t="s">
        <v>273</v>
      </c>
      <c r="D144" s="82" t="s">
        <v>354</v>
      </c>
      <c r="E144" s="165" t="s">
        <v>372</v>
      </c>
      <c r="F144" s="195">
        <f>MAX(Detailed_Demanding_x_Doc_Attrib!I192:L192)</f>
        <v>0</v>
      </c>
      <c r="G144" s="195">
        <f>MAX(Detailed_Demanding_x_Doc_Attrib!N192:O192)</f>
        <v>0</v>
      </c>
      <c r="H144" s="195">
        <f>Detailed_Demanding_x_Doc_Attrib!P192</f>
        <v>0</v>
      </c>
      <c r="I144" s="195">
        <f>MAX(Detailed_Demanding_x_Doc_Attrib!Q192, F144, G144, H144, K144, L144, M144, P144)</f>
        <v>2.1052631578947367</v>
      </c>
      <c r="J144" s="195">
        <f t="shared" si="2"/>
        <v>2.1052631578947367</v>
      </c>
      <c r="K144" s="195">
        <f>Detailed_Demanding_x_Doc_Attrib!R192</f>
        <v>0</v>
      </c>
      <c r="L144" s="195">
        <f>Detailed_Demanding_x_Doc_Attrib!S192</f>
        <v>0</v>
      </c>
      <c r="M144" s="195">
        <f>Detailed_Demanding_x_Doc_Attrib!T192</f>
        <v>0</v>
      </c>
      <c r="N144" s="195">
        <f>Detailed_Demanding_x_Doc_Attrib!U192</f>
        <v>0</v>
      </c>
      <c r="O144" s="195">
        <f>Detailed_Demanding_x_Doc_Attrib!V192</f>
        <v>0</v>
      </c>
      <c r="P144" s="195">
        <f>Detailed_Demanding_x_Doc_Attrib!W192</f>
        <v>2.1052631578947367</v>
      </c>
      <c r="Q144" s="195">
        <f>Detailed_Demanding_x_Doc_Attrib!X192</f>
        <v>0</v>
      </c>
      <c r="R144" s="195">
        <f>MAX(Detailed_Demanding_x_Doc_Attrib!Z192:AB192,Detailed_Demanding_x_Doc_Attrib!I192:L192,M144,Q144)</f>
        <v>0</v>
      </c>
      <c r="S144" s="195">
        <f>MAX(Detailed_Demanding_x_Doc_Attrib!AC192,Detailed_Demanding_x_Doc_Attrib!I192:L192)</f>
        <v>0</v>
      </c>
      <c r="T144" s="195">
        <f>MAX(Detailed_Demanding_x_Doc_Attrib!AD192:AF192,P144,K144)</f>
        <v>2.1052631578947367</v>
      </c>
      <c r="U144" s="195">
        <f>MAX(Detailed_Demanding_x_Doc_Attrib!AG192:AH192, Detailed_Demanding_x_Doc_Attrib!I192:L192, Detailed_Demanding_x_Doc_Attrib!R192)</f>
        <v>2.1052631578947367</v>
      </c>
      <c r="V144" s="195">
        <f>MAX(Detailed_Demanding_x_Doc_Attrib!AJ192,Detailed_Demanding_x_Doc_Attrib!I192:L192)</f>
        <v>0</v>
      </c>
      <c r="W144" s="195">
        <f>MAX(Detailed_Demanding_x_Doc_Attrib!AM192:AW192,Detailed_Demanding_x_Doc_Attrib!I192:L192,K144)</f>
        <v>0</v>
      </c>
      <c r="X144" s="195">
        <f>MAX(Detailed_Demanding_x_Doc_Attrib!AX192,Detailed_Demanding_x_Doc_Attrib!I192:L192)</f>
        <v>0</v>
      </c>
      <c r="Y144" s="195">
        <f>MAX(Detailed_Demanding_x_Doc_Attrib!AY192,Detailed_Demanding_x_Doc_Attrib!I192:L192)</f>
        <v>0</v>
      </c>
      <c r="Z144" s="195">
        <f>MAX(Detailed_Demanding_x_Doc_Attrib!BC192:BE192,Detailed_Demanding_x_Doc_Attrib!I192:L192,Detailed_Demanding_x_Doc_Attrib!T192, Detailed_Demanding_x_Doc_Attrib!W192, Detailed_Demanding_x_Doc_Attrib!BP192)</f>
        <v>2.1052631578947367</v>
      </c>
      <c r="AA144" s="195">
        <f>MAX(Detailed_Demanding_x_Doc_Attrib!BJ192:BQ192,Detailed_Demanding_x_Doc_Attrib!I192:L192,Detailed_Demanding_x_Doc_Attrib!BV192,Detailed_Demanding_x_Doc_Attrib!BS192:BT192)</f>
        <v>0</v>
      </c>
      <c r="AB144" s="195">
        <f>MAX(Detailed_Demanding_x_Doc_Attrib!BO192:BV192,Detailed_Demanding_x_Doc_Attrib!I192:L192, Detailed_Demanding_x_Doc_Attrib!T192, Detailed_Demanding_x_Doc_Attrib!BS192:BT192)</f>
        <v>0</v>
      </c>
      <c r="AC144" s="195">
        <f>MAX(Detailed_Demanding_x_Doc_Attrib!BF192:BI192, Detailed_Demanding_x_Doc_Attrib!BP192:BQ192, Detailed_Demanding_x_Doc_Attrib!BW192:BX192, Detailed_Demanding_x_Doc_Attrib!BV192, Detailed_Demanding_x_Doc_Attrib!BS192:BT192, Detailed_Demanding_x_Doc_Attrib!S192, Detailed_Demanding_x_Doc_Attrib!T192, Detailed_Demanding_x_Doc_Attrib!I192:L192)</f>
        <v>0</v>
      </c>
      <c r="AD144" s="195">
        <f>MAX(Detailed_Demanding_x_Doc_Attrib!BF192:BX192,Detailed_Demanding_x_Doc_Attrib!I192:L192, Detailed_Demanding_x_Doc_Attrib!S192, Detailed_Demanding_x_Doc_Attrib!T192)</f>
        <v>0</v>
      </c>
      <c r="AE144" s="195">
        <f>Detailed_Demanding_x_Doc_Attrib!BY192</f>
        <v>0</v>
      </c>
      <c r="AF144" s="195">
        <f>MAX(Detailed_Demanding_x_Doc_Attrib!BZ192, Detailed_Demanding_x_Doc_Attrib!BR192)</f>
        <v>0</v>
      </c>
      <c r="AG144" s="195">
        <f>MAX(Detailed_Demanding_x_Doc_Attrib!CA192, Detailed_Demanding_x_Doc_Attrib!BS192)</f>
        <v>0</v>
      </c>
      <c r="AH144" s="195">
        <f>MAX(Detailed_Demanding_x_Doc_Attrib!CB192,Detailed_Demanding_x_Doc_Attrib!I192, Detailed_Demanding_x_Doc_Attrib!S192, Detailed_Demanding_x_Doc_Attrib!W192)</f>
        <v>2.1052631578947367</v>
      </c>
      <c r="AI144" s="195">
        <f>MAX(Detailed_Demanding_x_Doc_Attrib!CC192)</f>
        <v>0</v>
      </c>
      <c r="AJ144" s="195">
        <f>MAX(Detailed_Demanding_x_Doc_Attrib!CD192,Detailed_Demanding_x_Doc_Attrib!S192)</f>
        <v>0</v>
      </c>
      <c r="AK144" s="195">
        <f>MAX(Detailed_Demanding_x_Doc_Attrib!CE192, Detailed_Demanding_x_Doc_Attrib!I192:Q192, Detailed_Demanding_x_Doc_Attrib!S192, Detailed_Demanding_x_Doc_Attrib!T192, Detailed_Demanding_x_Doc_Attrib!W192)</f>
        <v>2.1052631578947367</v>
      </c>
      <c r="AL144" s="195">
        <f>MAX(Detailed_Demanding_x_Doc_Attrib!CF192:CF192)</f>
        <v>0</v>
      </c>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row>
    <row r="145" spans="1:102">
      <c r="A145" s="82" t="s">
        <v>267</v>
      </c>
      <c r="B145" s="82" t="s">
        <v>567</v>
      </c>
      <c r="C145" s="82" t="s">
        <v>273</v>
      </c>
      <c r="D145" s="82" t="s">
        <v>354</v>
      </c>
      <c r="E145" s="165" t="s">
        <v>1340</v>
      </c>
      <c r="F145" s="195">
        <f>MAX(Detailed_Demanding_x_Doc_Attrib!I193:L193)</f>
        <v>0</v>
      </c>
      <c r="G145" s="195">
        <f>MAX(Detailed_Demanding_x_Doc_Attrib!N193:O193)</f>
        <v>0</v>
      </c>
      <c r="H145" s="195">
        <f>Detailed_Demanding_x_Doc_Attrib!P193</f>
        <v>0</v>
      </c>
      <c r="I145" s="195">
        <f>MAX(Detailed_Demanding_x_Doc_Attrib!Q193, F145, G145, H145, K145, L145, M145, P145)</f>
        <v>0</v>
      </c>
      <c r="J145" s="195">
        <f t="shared" si="2"/>
        <v>0</v>
      </c>
      <c r="K145" s="195">
        <f>Detailed_Demanding_x_Doc_Attrib!R193</f>
        <v>0</v>
      </c>
      <c r="L145" s="195">
        <f>Detailed_Demanding_x_Doc_Attrib!S193</f>
        <v>0</v>
      </c>
      <c r="M145" s="195">
        <f>Detailed_Demanding_x_Doc_Attrib!T193</f>
        <v>0</v>
      </c>
      <c r="N145" s="195">
        <f>Detailed_Demanding_x_Doc_Attrib!U193</f>
        <v>0</v>
      </c>
      <c r="O145" s="195">
        <f>Detailed_Demanding_x_Doc_Attrib!V193</f>
        <v>0</v>
      </c>
      <c r="P145" s="195">
        <f>Detailed_Demanding_x_Doc_Attrib!W193</f>
        <v>0</v>
      </c>
      <c r="Q145" s="195">
        <f>Detailed_Demanding_x_Doc_Attrib!X193</f>
        <v>0</v>
      </c>
      <c r="R145" s="195">
        <f>MAX(Detailed_Demanding_x_Doc_Attrib!Z193:AB193,Detailed_Demanding_x_Doc_Attrib!I193:L193,M145,Q145)</f>
        <v>0</v>
      </c>
      <c r="S145" s="195">
        <f>MAX(Detailed_Demanding_x_Doc_Attrib!AC193,Detailed_Demanding_x_Doc_Attrib!I193:L193)</f>
        <v>0</v>
      </c>
      <c r="T145" s="195">
        <f>MAX(Detailed_Demanding_x_Doc_Attrib!AD193:AF193,P145,K145)</f>
        <v>0</v>
      </c>
      <c r="U145" s="195">
        <f>MAX(Detailed_Demanding_x_Doc_Attrib!AG193:AH193, Detailed_Demanding_x_Doc_Attrib!I193:L193, Detailed_Demanding_x_Doc_Attrib!R193)</f>
        <v>0</v>
      </c>
      <c r="V145" s="195">
        <f>MAX(Detailed_Demanding_x_Doc_Attrib!AJ193,Detailed_Demanding_x_Doc_Attrib!I193:L193)</f>
        <v>0</v>
      </c>
      <c r="W145" s="195">
        <f>MAX(Detailed_Demanding_x_Doc_Attrib!AM193:AW193,Detailed_Demanding_x_Doc_Attrib!I193:L193,K145)</f>
        <v>0.10526315789473684</v>
      </c>
      <c r="X145" s="195">
        <f>MAX(Detailed_Demanding_x_Doc_Attrib!AX193,Detailed_Demanding_x_Doc_Attrib!I193:L193)</f>
        <v>0</v>
      </c>
      <c r="Y145" s="195">
        <f>MAX(Detailed_Demanding_x_Doc_Attrib!AY193,Detailed_Demanding_x_Doc_Attrib!I193:L193)</f>
        <v>0</v>
      </c>
      <c r="Z145" s="195">
        <f>MAX(Detailed_Demanding_x_Doc_Attrib!BC193:BE193,Detailed_Demanding_x_Doc_Attrib!I193:L193,Detailed_Demanding_x_Doc_Attrib!T193, Detailed_Demanding_x_Doc_Attrib!W193, Detailed_Demanding_x_Doc_Attrib!BP193)</f>
        <v>0</v>
      </c>
      <c r="AA145" s="195">
        <f>MAX(Detailed_Demanding_x_Doc_Attrib!BJ193:BQ193,Detailed_Demanding_x_Doc_Attrib!I193:L193,Detailed_Demanding_x_Doc_Attrib!BV193,Detailed_Demanding_x_Doc_Attrib!BS193:BT193)</f>
        <v>0</v>
      </c>
      <c r="AB145" s="195">
        <f>MAX(Detailed_Demanding_x_Doc_Attrib!BO193:BV193,Detailed_Demanding_x_Doc_Attrib!I193:L193, Detailed_Demanding_x_Doc_Attrib!T193, Detailed_Demanding_x_Doc_Attrib!BS193:BT193)</f>
        <v>0</v>
      </c>
      <c r="AC145" s="195">
        <f>MAX(Detailed_Demanding_x_Doc_Attrib!BF193:BI193, Detailed_Demanding_x_Doc_Attrib!BP193:BQ193, Detailed_Demanding_x_Doc_Attrib!BW193:BX193, Detailed_Demanding_x_Doc_Attrib!BV193, Detailed_Demanding_x_Doc_Attrib!BS193:BT193, Detailed_Demanding_x_Doc_Attrib!S193, Detailed_Demanding_x_Doc_Attrib!T193, Detailed_Demanding_x_Doc_Attrib!I193:L193)</f>
        <v>0</v>
      </c>
      <c r="AD145" s="195">
        <f>MAX(Detailed_Demanding_x_Doc_Attrib!BF193:BX193,Detailed_Demanding_x_Doc_Attrib!I193:L193, Detailed_Demanding_x_Doc_Attrib!S193, Detailed_Demanding_x_Doc_Attrib!T193)</f>
        <v>0</v>
      </c>
      <c r="AE145" s="195">
        <f>Detailed_Demanding_x_Doc_Attrib!BY193</f>
        <v>0</v>
      </c>
      <c r="AF145" s="195">
        <f>MAX(Detailed_Demanding_x_Doc_Attrib!BZ193, Detailed_Demanding_x_Doc_Attrib!BR193)</f>
        <v>0</v>
      </c>
      <c r="AG145" s="195">
        <f>MAX(Detailed_Demanding_x_Doc_Attrib!CA193, Detailed_Demanding_x_Doc_Attrib!BS193)</f>
        <v>0</v>
      </c>
      <c r="AH145" s="195">
        <f>MAX(Detailed_Demanding_x_Doc_Attrib!CB193,Detailed_Demanding_x_Doc_Attrib!I193, Detailed_Demanding_x_Doc_Attrib!S193, Detailed_Demanding_x_Doc_Attrib!W193)</f>
        <v>0</v>
      </c>
      <c r="AI145" s="195">
        <f>MAX(Detailed_Demanding_x_Doc_Attrib!CC193)</f>
        <v>0</v>
      </c>
      <c r="AJ145" s="195">
        <f>MAX(Detailed_Demanding_x_Doc_Attrib!CD193,Detailed_Demanding_x_Doc_Attrib!S193)</f>
        <v>0</v>
      </c>
      <c r="AK145" s="195">
        <f>MAX(Detailed_Demanding_x_Doc_Attrib!CE193, Detailed_Demanding_x_Doc_Attrib!I193:Q193, Detailed_Demanding_x_Doc_Attrib!S193, Detailed_Demanding_x_Doc_Attrib!T193, Detailed_Demanding_x_Doc_Attrib!W193)</f>
        <v>0</v>
      </c>
      <c r="AL145" s="195">
        <f>MAX(Detailed_Demanding_x_Doc_Attrib!CF193:CF193)</f>
        <v>0</v>
      </c>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row>
    <row r="146" spans="1:102">
      <c r="A146" s="82" t="s">
        <v>283</v>
      </c>
      <c r="B146" s="82" t="s">
        <v>565</v>
      </c>
      <c r="C146" s="82" t="s">
        <v>364</v>
      </c>
      <c r="D146" s="82" t="s">
        <v>618</v>
      </c>
      <c r="E146" s="165" t="s">
        <v>336</v>
      </c>
      <c r="F146" s="195">
        <f>MAX(Detailed_Demanding_x_Doc_Attrib!I194:L194)</f>
        <v>20</v>
      </c>
      <c r="G146" s="195">
        <f>MAX(Detailed_Demanding_x_Doc_Attrib!N194:O194)</f>
        <v>20</v>
      </c>
      <c r="H146" s="195">
        <f>Detailed_Demanding_x_Doc_Attrib!P194</f>
        <v>0</v>
      </c>
      <c r="I146" s="195">
        <f>MAX(Detailed_Demanding_x_Doc_Attrib!Q194, F146, G146, H146, K146, L146, M146, P146)</f>
        <v>20</v>
      </c>
      <c r="J146" s="195">
        <f t="shared" si="2"/>
        <v>20</v>
      </c>
      <c r="K146" s="195">
        <f>Detailed_Demanding_x_Doc_Attrib!R194</f>
        <v>0</v>
      </c>
      <c r="L146" s="195">
        <f>Detailed_Demanding_x_Doc_Attrib!S194</f>
        <v>0</v>
      </c>
      <c r="M146" s="195">
        <f>Detailed_Demanding_x_Doc_Attrib!T194</f>
        <v>0</v>
      </c>
      <c r="N146" s="195">
        <f>Detailed_Demanding_x_Doc_Attrib!U194</f>
        <v>0</v>
      </c>
      <c r="O146" s="195">
        <f>Detailed_Demanding_x_Doc_Attrib!V194</f>
        <v>0</v>
      </c>
      <c r="P146" s="195">
        <f>Detailed_Demanding_x_Doc_Attrib!W194</f>
        <v>0</v>
      </c>
      <c r="Q146" s="195">
        <f>Detailed_Demanding_x_Doc_Attrib!X194</f>
        <v>0</v>
      </c>
      <c r="R146" s="195">
        <f>MAX(Detailed_Demanding_x_Doc_Attrib!Z194:AB194,Detailed_Demanding_x_Doc_Attrib!I194:L194,M146,Q146)</f>
        <v>20</v>
      </c>
      <c r="S146" s="195">
        <f>MAX(Detailed_Demanding_x_Doc_Attrib!AC194,Detailed_Demanding_x_Doc_Attrib!I194:L194)</f>
        <v>20</v>
      </c>
      <c r="T146" s="195">
        <f>MAX(Detailed_Demanding_x_Doc_Attrib!AD194:AF194,P146,K146)</f>
        <v>0</v>
      </c>
      <c r="U146" s="195">
        <f>MAX(Detailed_Demanding_x_Doc_Attrib!AG194:AH194, Detailed_Demanding_x_Doc_Attrib!I194:L194, Detailed_Demanding_x_Doc_Attrib!R194)</f>
        <v>20</v>
      </c>
      <c r="V146" s="195">
        <f>MAX(Detailed_Demanding_x_Doc_Attrib!AJ194,Detailed_Demanding_x_Doc_Attrib!I194:L194)</f>
        <v>20</v>
      </c>
      <c r="W146" s="195">
        <f>MAX(Detailed_Demanding_x_Doc_Attrib!AM194:AW194,Detailed_Demanding_x_Doc_Attrib!I194:L194,K146)</f>
        <v>20</v>
      </c>
      <c r="X146" s="195">
        <f>MAX(Detailed_Demanding_x_Doc_Attrib!AX194,Detailed_Demanding_x_Doc_Attrib!I194:L194)</f>
        <v>20</v>
      </c>
      <c r="Y146" s="195">
        <f>MAX(Detailed_Demanding_x_Doc_Attrib!AY194,Detailed_Demanding_x_Doc_Attrib!I194:L194)</f>
        <v>20</v>
      </c>
      <c r="Z146" s="195">
        <f>MAX(Detailed_Demanding_x_Doc_Attrib!BC194:BE194,Detailed_Demanding_x_Doc_Attrib!I194:L194,Detailed_Demanding_x_Doc_Attrib!T194, Detailed_Demanding_x_Doc_Attrib!W194, Detailed_Demanding_x_Doc_Attrib!BP194)</f>
        <v>20</v>
      </c>
      <c r="AA146" s="195">
        <f>MAX(Detailed_Demanding_x_Doc_Attrib!BJ194:BQ194,Detailed_Demanding_x_Doc_Attrib!I194:L194,Detailed_Demanding_x_Doc_Attrib!BV194,Detailed_Demanding_x_Doc_Attrib!BS194:BT194)</f>
        <v>20</v>
      </c>
      <c r="AB146" s="195">
        <f>MAX(Detailed_Demanding_x_Doc_Attrib!BO194:BV194,Detailed_Demanding_x_Doc_Attrib!I194:L194, Detailed_Demanding_x_Doc_Attrib!T194, Detailed_Demanding_x_Doc_Attrib!BS194:BT194)</f>
        <v>20</v>
      </c>
      <c r="AC146" s="195">
        <f>MAX(Detailed_Demanding_x_Doc_Attrib!BF194:BI194, Detailed_Demanding_x_Doc_Attrib!BP194:BQ194, Detailed_Demanding_x_Doc_Attrib!BW194:BX194, Detailed_Demanding_x_Doc_Attrib!BV194, Detailed_Demanding_x_Doc_Attrib!BS194:BT194, Detailed_Demanding_x_Doc_Attrib!S194, Detailed_Demanding_x_Doc_Attrib!T194, Detailed_Demanding_x_Doc_Attrib!I194:L194)</f>
        <v>20</v>
      </c>
      <c r="AD146" s="195">
        <f>MAX(Detailed_Demanding_x_Doc_Attrib!BF194:BX194,Detailed_Demanding_x_Doc_Attrib!I194:L194, Detailed_Demanding_x_Doc_Attrib!S194, Detailed_Demanding_x_Doc_Attrib!T194)</f>
        <v>20</v>
      </c>
      <c r="AE146" s="195">
        <f>Detailed_Demanding_x_Doc_Attrib!BY194</f>
        <v>0</v>
      </c>
      <c r="AF146" s="195">
        <f>MAX(Detailed_Demanding_x_Doc_Attrib!BZ194, Detailed_Demanding_x_Doc_Attrib!BR194)</f>
        <v>0</v>
      </c>
      <c r="AG146" s="195">
        <f>MAX(Detailed_Demanding_x_Doc_Attrib!CA194, Detailed_Demanding_x_Doc_Attrib!BS194)</f>
        <v>0</v>
      </c>
      <c r="AH146" s="195">
        <f>MAX(Detailed_Demanding_x_Doc_Attrib!CB194,Detailed_Demanding_x_Doc_Attrib!I194, Detailed_Demanding_x_Doc_Attrib!S194, Detailed_Demanding_x_Doc_Attrib!W194)</f>
        <v>20</v>
      </c>
      <c r="AI146" s="195">
        <f>MAX(Detailed_Demanding_x_Doc_Attrib!CC194)</f>
        <v>0</v>
      </c>
      <c r="AJ146" s="195">
        <f>MAX(Detailed_Demanding_x_Doc_Attrib!CD194,Detailed_Demanding_x_Doc_Attrib!S194)</f>
        <v>0</v>
      </c>
      <c r="AK146" s="195">
        <f>MAX(Detailed_Demanding_x_Doc_Attrib!CE194, Detailed_Demanding_x_Doc_Attrib!I194:Q194, Detailed_Demanding_x_Doc_Attrib!S194, Detailed_Demanding_x_Doc_Attrib!T194, Detailed_Demanding_x_Doc_Attrib!W194)</f>
        <v>20</v>
      </c>
      <c r="AL146" s="195">
        <f>MAX(Detailed_Demanding_x_Doc_Attrib!CF194:CF194)</f>
        <v>0</v>
      </c>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row>
    <row r="147" spans="1:102">
      <c r="A147" s="82" t="s">
        <v>283</v>
      </c>
      <c r="B147" s="82" t="s">
        <v>565</v>
      </c>
      <c r="C147" s="82" t="s">
        <v>365</v>
      </c>
      <c r="D147" s="82" t="s">
        <v>618</v>
      </c>
      <c r="E147" s="165" t="s">
        <v>10</v>
      </c>
      <c r="F147" s="195">
        <f>MAX(Detailed_Demanding_x_Doc_Attrib!I195:L195)</f>
        <v>12</v>
      </c>
      <c r="G147" s="195">
        <f>MAX(Detailed_Demanding_x_Doc_Attrib!N195:O195)</f>
        <v>12</v>
      </c>
      <c r="H147" s="195">
        <f>Detailed_Demanding_x_Doc_Attrib!P195</f>
        <v>0</v>
      </c>
      <c r="I147" s="195">
        <f>MAX(Detailed_Demanding_x_Doc_Attrib!Q195, F147, G147, H147, K147, L147, M147, P147)</f>
        <v>12</v>
      </c>
      <c r="J147" s="195">
        <f t="shared" si="2"/>
        <v>12</v>
      </c>
      <c r="K147" s="195">
        <f>Detailed_Demanding_x_Doc_Attrib!R195</f>
        <v>0</v>
      </c>
      <c r="L147" s="195">
        <f>Detailed_Demanding_x_Doc_Attrib!S195</f>
        <v>0</v>
      </c>
      <c r="M147" s="195">
        <f>Detailed_Demanding_x_Doc_Attrib!T195</f>
        <v>0</v>
      </c>
      <c r="N147" s="195">
        <f>Detailed_Demanding_x_Doc_Attrib!U195</f>
        <v>0</v>
      </c>
      <c r="O147" s="195">
        <f>Detailed_Demanding_x_Doc_Attrib!V195</f>
        <v>0</v>
      </c>
      <c r="P147" s="195">
        <f>Detailed_Demanding_x_Doc_Attrib!W195</f>
        <v>0</v>
      </c>
      <c r="Q147" s="195">
        <f>Detailed_Demanding_x_Doc_Attrib!X195</f>
        <v>0</v>
      </c>
      <c r="R147" s="195">
        <f>MAX(Detailed_Demanding_x_Doc_Attrib!Z195:AB195,Detailed_Demanding_x_Doc_Attrib!I195:L195,M147,Q147)</f>
        <v>12</v>
      </c>
      <c r="S147" s="195">
        <f>MAX(Detailed_Demanding_x_Doc_Attrib!AC195,Detailed_Demanding_x_Doc_Attrib!I195:L195)</f>
        <v>12</v>
      </c>
      <c r="T147" s="195">
        <f>MAX(Detailed_Demanding_x_Doc_Attrib!AD195:AF195,P147,K147)</f>
        <v>0</v>
      </c>
      <c r="U147" s="195">
        <f>MAX(Detailed_Demanding_x_Doc_Attrib!AG195:AH195, Detailed_Demanding_x_Doc_Attrib!I195:L195, Detailed_Demanding_x_Doc_Attrib!R195)</f>
        <v>12</v>
      </c>
      <c r="V147" s="195">
        <f>MAX(Detailed_Demanding_x_Doc_Attrib!AJ195,Detailed_Demanding_x_Doc_Attrib!I195:L195)</f>
        <v>12</v>
      </c>
      <c r="W147" s="195">
        <f>MAX(Detailed_Demanding_x_Doc_Attrib!AM195:AW195,Detailed_Demanding_x_Doc_Attrib!I195:L195,K147)</f>
        <v>12</v>
      </c>
      <c r="X147" s="195">
        <f>MAX(Detailed_Demanding_x_Doc_Attrib!AX195,Detailed_Demanding_x_Doc_Attrib!I195:L195)</f>
        <v>12</v>
      </c>
      <c r="Y147" s="195">
        <f>MAX(Detailed_Demanding_x_Doc_Attrib!AY195,Detailed_Demanding_x_Doc_Attrib!I195:L195)</f>
        <v>12</v>
      </c>
      <c r="Z147" s="195">
        <f>MAX(Detailed_Demanding_x_Doc_Attrib!BC195:BE195,Detailed_Demanding_x_Doc_Attrib!I195:L195,Detailed_Demanding_x_Doc_Attrib!T195, Detailed_Demanding_x_Doc_Attrib!W195, Detailed_Demanding_x_Doc_Attrib!BP195)</f>
        <v>12</v>
      </c>
      <c r="AA147" s="195">
        <f>MAX(Detailed_Demanding_x_Doc_Attrib!BJ195:BQ195,Detailed_Demanding_x_Doc_Attrib!I195:L195,Detailed_Demanding_x_Doc_Attrib!BV195,Detailed_Demanding_x_Doc_Attrib!BS195:BT195)</f>
        <v>12</v>
      </c>
      <c r="AB147" s="195">
        <f>MAX(Detailed_Demanding_x_Doc_Attrib!BO195:BV195,Detailed_Demanding_x_Doc_Attrib!I195:L195, Detailed_Demanding_x_Doc_Attrib!T195, Detailed_Demanding_x_Doc_Attrib!BS195:BT195)</f>
        <v>12</v>
      </c>
      <c r="AC147" s="195">
        <f>MAX(Detailed_Demanding_x_Doc_Attrib!BF195:BI195, Detailed_Demanding_x_Doc_Attrib!BP195:BQ195, Detailed_Demanding_x_Doc_Attrib!BW195:BX195, Detailed_Demanding_x_Doc_Attrib!BV195, Detailed_Demanding_x_Doc_Attrib!BS195:BT195, Detailed_Demanding_x_Doc_Attrib!S195, Detailed_Demanding_x_Doc_Attrib!T195, Detailed_Demanding_x_Doc_Attrib!I195:L195)</f>
        <v>12</v>
      </c>
      <c r="AD147" s="195">
        <f>MAX(Detailed_Demanding_x_Doc_Attrib!BF195:BX195,Detailed_Demanding_x_Doc_Attrib!I195:L195, Detailed_Demanding_x_Doc_Attrib!S195, Detailed_Demanding_x_Doc_Attrib!T195)</f>
        <v>12</v>
      </c>
      <c r="AE147" s="195">
        <f>Detailed_Demanding_x_Doc_Attrib!BY195</f>
        <v>0</v>
      </c>
      <c r="AF147" s="195">
        <f>MAX(Detailed_Demanding_x_Doc_Attrib!BZ195, Detailed_Demanding_x_Doc_Attrib!BR195)</f>
        <v>0</v>
      </c>
      <c r="AG147" s="195">
        <f>MAX(Detailed_Demanding_x_Doc_Attrib!CA195, Detailed_Demanding_x_Doc_Attrib!BS195)</f>
        <v>0</v>
      </c>
      <c r="AH147" s="195">
        <f>MAX(Detailed_Demanding_x_Doc_Attrib!CB195,Detailed_Demanding_x_Doc_Attrib!I195, Detailed_Demanding_x_Doc_Attrib!S195, Detailed_Demanding_x_Doc_Attrib!W195)</f>
        <v>12</v>
      </c>
      <c r="AI147" s="195">
        <f>MAX(Detailed_Demanding_x_Doc_Attrib!CC195)</f>
        <v>0</v>
      </c>
      <c r="AJ147" s="195">
        <f>MAX(Detailed_Demanding_x_Doc_Attrib!CD195,Detailed_Demanding_x_Doc_Attrib!S195)</f>
        <v>0</v>
      </c>
      <c r="AK147" s="195">
        <f>MAX(Detailed_Demanding_x_Doc_Attrib!CE195, Detailed_Demanding_x_Doc_Attrib!I195:Q195, Detailed_Demanding_x_Doc_Attrib!S195, Detailed_Demanding_x_Doc_Attrib!T195, Detailed_Demanding_x_Doc_Attrib!W195)</f>
        <v>12</v>
      </c>
      <c r="AL147" s="195">
        <f>MAX(Detailed_Demanding_x_Doc_Attrib!CF195:CF195)</f>
        <v>0</v>
      </c>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row>
    <row r="148" spans="1:102">
      <c r="A148" s="82" t="s">
        <v>283</v>
      </c>
      <c r="B148" s="82" t="s">
        <v>565</v>
      </c>
      <c r="C148" s="82" t="s">
        <v>364</v>
      </c>
      <c r="D148" s="82" t="s">
        <v>618</v>
      </c>
      <c r="E148" s="165" t="s">
        <v>333</v>
      </c>
      <c r="F148" s="195">
        <f>MAX(Detailed_Demanding_x_Doc_Attrib!I196:L196)</f>
        <v>9</v>
      </c>
      <c r="G148" s="195">
        <f>MAX(Detailed_Demanding_x_Doc_Attrib!N196:O196)</f>
        <v>9</v>
      </c>
      <c r="H148" s="195">
        <f>Detailed_Demanding_x_Doc_Attrib!P196</f>
        <v>0</v>
      </c>
      <c r="I148" s="195">
        <f>MAX(Detailed_Demanding_x_Doc_Attrib!Q196, F148, G148, H148, K148, L148, M148, P148)</f>
        <v>9</v>
      </c>
      <c r="J148" s="195">
        <f t="shared" si="2"/>
        <v>9</v>
      </c>
      <c r="K148" s="195">
        <f>Detailed_Demanding_x_Doc_Attrib!R196</f>
        <v>0</v>
      </c>
      <c r="L148" s="195">
        <f>Detailed_Demanding_x_Doc_Attrib!S196</f>
        <v>0</v>
      </c>
      <c r="M148" s="195">
        <f>Detailed_Demanding_x_Doc_Attrib!T196</f>
        <v>0</v>
      </c>
      <c r="N148" s="195">
        <f>Detailed_Demanding_x_Doc_Attrib!U196</f>
        <v>0</v>
      </c>
      <c r="O148" s="195">
        <f>Detailed_Demanding_x_Doc_Attrib!V196</f>
        <v>0</v>
      </c>
      <c r="P148" s="195">
        <f>Detailed_Demanding_x_Doc_Attrib!W196</f>
        <v>0</v>
      </c>
      <c r="Q148" s="195">
        <f>Detailed_Demanding_x_Doc_Attrib!X196</f>
        <v>0</v>
      </c>
      <c r="R148" s="195">
        <f>MAX(Detailed_Demanding_x_Doc_Attrib!Z196:AB196,Detailed_Demanding_x_Doc_Attrib!I196:L196,M148,Q148)</f>
        <v>9</v>
      </c>
      <c r="S148" s="195">
        <f>MAX(Detailed_Demanding_x_Doc_Attrib!AC196,Detailed_Demanding_x_Doc_Attrib!I196:L196)</f>
        <v>9</v>
      </c>
      <c r="T148" s="195">
        <f>MAX(Detailed_Demanding_x_Doc_Attrib!AD196:AF196,P148,K148)</f>
        <v>0</v>
      </c>
      <c r="U148" s="195">
        <f>MAX(Detailed_Demanding_x_Doc_Attrib!AG196:AH196, Detailed_Demanding_x_Doc_Attrib!I196:L196, Detailed_Demanding_x_Doc_Attrib!R196)</f>
        <v>9</v>
      </c>
      <c r="V148" s="195">
        <f>MAX(Detailed_Demanding_x_Doc_Attrib!AJ196,Detailed_Demanding_x_Doc_Attrib!I196:L196)</f>
        <v>9</v>
      </c>
      <c r="W148" s="195">
        <f>MAX(Detailed_Demanding_x_Doc_Attrib!AM196:AW196,Detailed_Demanding_x_Doc_Attrib!I196:L196,K148)</f>
        <v>9</v>
      </c>
      <c r="X148" s="195">
        <f>MAX(Detailed_Demanding_x_Doc_Attrib!AX196,Detailed_Demanding_x_Doc_Attrib!I196:L196)</f>
        <v>9</v>
      </c>
      <c r="Y148" s="195">
        <f>MAX(Detailed_Demanding_x_Doc_Attrib!AY196,Detailed_Demanding_x_Doc_Attrib!I196:L196)</f>
        <v>9</v>
      </c>
      <c r="Z148" s="195">
        <f>MAX(Detailed_Demanding_x_Doc_Attrib!BC196:BE196,Detailed_Demanding_x_Doc_Attrib!I196:L196,Detailed_Demanding_x_Doc_Attrib!T196, Detailed_Demanding_x_Doc_Attrib!W196, Detailed_Demanding_x_Doc_Attrib!BP196)</f>
        <v>9</v>
      </c>
      <c r="AA148" s="195">
        <f>MAX(Detailed_Demanding_x_Doc_Attrib!BJ196:BQ196,Detailed_Demanding_x_Doc_Attrib!I196:L196,Detailed_Demanding_x_Doc_Attrib!BV196,Detailed_Demanding_x_Doc_Attrib!BS196:BT196)</f>
        <v>9</v>
      </c>
      <c r="AB148" s="195">
        <f>MAX(Detailed_Demanding_x_Doc_Attrib!BO196:BV196,Detailed_Demanding_x_Doc_Attrib!I196:L196, Detailed_Demanding_x_Doc_Attrib!T196, Detailed_Demanding_x_Doc_Attrib!BS196:BT196)</f>
        <v>9</v>
      </c>
      <c r="AC148" s="195">
        <f>MAX(Detailed_Demanding_x_Doc_Attrib!BF196:BI196, Detailed_Demanding_x_Doc_Attrib!BP196:BQ196, Detailed_Demanding_x_Doc_Attrib!BW196:BX196, Detailed_Demanding_x_Doc_Attrib!BV196, Detailed_Demanding_x_Doc_Attrib!BS196:BT196, Detailed_Demanding_x_Doc_Attrib!S196, Detailed_Demanding_x_Doc_Attrib!T196, Detailed_Demanding_x_Doc_Attrib!I196:L196)</f>
        <v>9</v>
      </c>
      <c r="AD148" s="195">
        <f>MAX(Detailed_Demanding_x_Doc_Attrib!BF196:BX196,Detailed_Demanding_x_Doc_Attrib!I196:L196, Detailed_Demanding_x_Doc_Attrib!S196, Detailed_Demanding_x_Doc_Attrib!T196)</f>
        <v>9</v>
      </c>
      <c r="AE148" s="195">
        <f>Detailed_Demanding_x_Doc_Attrib!BY196</f>
        <v>0</v>
      </c>
      <c r="AF148" s="195">
        <f>MAX(Detailed_Demanding_x_Doc_Attrib!BZ196, Detailed_Demanding_x_Doc_Attrib!BR196)</f>
        <v>0</v>
      </c>
      <c r="AG148" s="195">
        <f>MAX(Detailed_Demanding_x_Doc_Attrib!CA196, Detailed_Demanding_x_Doc_Attrib!BS196)</f>
        <v>0</v>
      </c>
      <c r="AH148" s="195">
        <f>MAX(Detailed_Demanding_x_Doc_Attrib!CB196,Detailed_Demanding_x_Doc_Attrib!I196, Detailed_Demanding_x_Doc_Attrib!S196, Detailed_Demanding_x_Doc_Attrib!W196)</f>
        <v>9</v>
      </c>
      <c r="AI148" s="195">
        <f>MAX(Detailed_Demanding_x_Doc_Attrib!CC196)</f>
        <v>0</v>
      </c>
      <c r="AJ148" s="195">
        <f>MAX(Detailed_Demanding_x_Doc_Attrib!CD196,Detailed_Demanding_x_Doc_Attrib!S196)</f>
        <v>0</v>
      </c>
      <c r="AK148" s="195">
        <f>MAX(Detailed_Demanding_x_Doc_Attrib!CE196, Detailed_Demanding_x_Doc_Attrib!I196:Q196, Detailed_Demanding_x_Doc_Attrib!S196, Detailed_Demanding_x_Doc_Attrib!T196, Detailed_Demanding_x_Doc_Attrib!W196)</f>
        <v>9</v>
      </c>
      <c r="AL148" s="195">
        <f>MAX(Detailed_Demanding_x_Doc_Attrib!CF196:CF196)</f>
        <v>0</v>
      </c>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row>
    <row r="149" spans="1:102">
      <c r="A149" s="82" t="s">
        <v>271</v>
      </c>
      <c r="B149" s="82" t="s">
        <v>565</v>
      </c>
      <c r="C149" s="82" t="s">
        <v>282</v>
      </c>
      <c r="D149" s="82" t="s">
        <v>618</v>
      </c>
      <c r="E149" s="165" t="s">
        <v>19</v>
      </c>
      <c r="F149" s="195">
        <f>MAX(Detailed_Demanding_x_Doc_Attrib!I197:L197)</f>
        <v>0</v>
      </c>
      <c r="G149" s="195">
        <f>MAX(Detailed_Demanding_x_Doc_Attrib!N197:O197)</f>
        <v>0</v>
      </c>
      <c r="H149" s="195">
        <f>Detailed_Demanding_x_Doc_Attrib!P197</f>
        <v>0</v>
      </c>
      <c r="I149" s="195">
        <f>MAX(Detailed_Demanding_x_Doc_Attrib!Q197, F149, G149, H149, K149, L149, M149, P149)</f>
        <v>0</v>
      </c>
      <c r="J149" s="195">
        <f t="shared" si="2"/>
        <v>0</v>
      </c>
      <c r="K149" s="195">
        <f>Detailed_Demanding_x_Doc_Attrib!R197</f>
        <v>0</v>
      </c>
      <c r="L149" s="195">
        <f>Detailed_Demanding_x_Doc_Attrib!S197</f>
        <v>0</v>
      </c>
      <c r="M149" s="195">
        <f>Detailed_Demanding_x_Doc_Attrib!T197</f>
        <v>0</v>
      </c>
      <c r="N149" s="195">
        <f>Detailed_Demanding_x_Doc_Attrib!U197</f>
        <v>0</v>
      </c>
      <c r="O149" s="195">
        <f>Detailed_Demanding_x_Doc_Attrib!V197</f>
        <v>0</v>
      </c>
      <c r="P149" s="195">
        <f>Detailed_Demanding_x_Doc_Attrib!W197</f>
        <v>0</v>
      </c>
      <c r="Q149" s="195">
        <f>Detailed_Demanding_x_Doc_Attrib!X197</f>
        <v>0</v>
      </c>
      <c r="R149" s="195">
        <f>MAX(Detailed_Demanding_x_Doc_Attrib!Z197:AB197,Detailed_Demanding_x_Doc_Attrib!I197:L197,M149,Q149)</f>
        <v>0</v>
      </c>
      <c r="S149" s="195">
        <f>MAX(Detailed_Demanding_x_Doc_Attrib!AC197,Detailed_Demanding_x_Doc_Attrib!I197:L197)</f>
        <v>0</v>
      </c>
      <c r="T149" s="195">
        <f>MAX(Detailed_Demanding_x_Doc_Attrib!AD197:AF197,P149,K149)</f>
        <v>0</v>
      </c>
      <c r="U149" s="195">
        <f>MAX(Detailed_Demanding_x_Doc_Attrib!AG197:AH197, Detailed_Demanding_x_Doc_Attrib!I197:L197, Detailed_Demanding_x_Doc_Attrib!R197)</f>
        <v>0</v>
      </c>
      <c r="V149" s="195">
        <f>MAX(Detailed_Demanding_x_Doc_Attrib!AJ197,Detailed_Demanding_x_Doc_Attrib!I197:L197)</f>
        <v>0</v>
      </c>
      <c r="W149" s="195">
        <f>MAX(Detailed_Demanding_x_Doc_Attrib!AM197:AW197,Detailed_Demanding_x_Doc_Attrib!I197:L197,K149)</f>
        <v>0</v>
      </c>
      <c r="X149" s="195">
        <f>MAX(Detailed_Demanding_x_Doc_Attrib!AX197,Detailed_Demanding_x_Doc_Attrib!I197:L197)</f>
        <v>0</v>
      </c>
      <c r="Y149" s="195">
        <f>MAX(Detailed_Demanding_x_Doc_Attrib!AY197,Detailed_Demanding_x_Doc_Attrib!I197:L197)</f>
        <v>0</v>
      </c>
      <c r="Z149" s="195">
        <f>MAX(Detailed_Demanding_x_Doc_Attrib!BC197:BE197,Detailed_Demanding_x_Doc_Attrib!I197:L197,Detailed_Demanding_x_Doc_Attrib!T197, Detailed_Demanding_x_Doc_Attrib!W197, Detailed_Demanding_x_Doc_Attrib!BP197)</f>
        <v>0</v>
      </c>
      <c r="AA149" s="195">
        <f>MAX(Detailed_Demanding_x_Doc_Attrib!BJ197:BQ197,Detailed_Demanding_x_Doc_Attrib!I197:L197,Detailed_Demanding_x_Doc_Attrib!BV197,Detailed_Demanding_x_Doc_Attrib!BS197:BT197)</f>
        <v>0</v>
      </c>
      <c r="AB149" s="195">
        <f>MAX(Detailed_Demanding_x_Doc_Attrib!BO197:BV197,Detailed_Demanding_x_Doc_Attrib!I197:L197, Detailed_Demanding_x_Doc_Attrib!T197, Detailed_Demanding_x_Doc_Attrib!BS197:BT197)</f>
        <v>0</v>
      </c>
      <c r="AC149" s="195">
        <f>MAX(Detailed_Demanding_x_Doc_Attrib!BF197:BI197, Detailed_Demanding_x_Doc_Attrib!BP197:BQ197, Detailed_Demanding_x_Doc_Attrib!BW197:BX197, Detailed_Demanding_x_Doc_Attrib!BV197, Detailed_Demanding_x_Doc_Attrib!BS197:BT197, Detailed_Demanding_x_Doc_Attrib!S197, Detailed_Demanding_x_Doc_Attrib!T197, Detailed_Demanding_x_Doc_Attrib!I197:L197)</f>
        <v>0</v>
      </c>
      <c r="AD149" s="195">
        <f>MAX(Detailed_Demanding_x_Doc_Attrib!BF197:BX197,Detailed_Demanding_x_Doc_Attrib!I197:L197, Detailed_Demanding_x_Doc_Attrib!S197, Detailed_Demanding_x_Doc_Attrib!T197)</f>
        <v>0</v>
      </c>
      <c r="AE149" s="195">
        <f>Detailed_Demanding_x_Doc_Attrib!BY197</f>
        <v>0</v>
      </c>
      <c r="AF149" s="195">
        <f>MAX(Detailed_Demanding_x_Doc_Attrib!BZ197, Detailed_Demanding_x_Doc_Attrib!BR197)</f>
        <v>0</v>
      </c>
      <c r="AG149" s="195">
        <f>MAX(Detailed_Demanding_x_Doc_Attrib!CA197, Detailed_Demanding_x_Doc_Attrib!BS197)</f>
        <v>0</v>
      </c>
      <c r="AH149" s="195">
        <f>MAX(Detailed_Demanding_x_Doc_Attrib!CB197,Detailed_Demanding_x_Doc_Attrib!I197, Detailed_Demanding_x_Doc_Attrib!S197, Detailed_Demanding_x_Doc_Attrib!W197)</f>
        <v>0</v>
      </c>
      <c r="AI149" s="195">
        <f>MAX(Detailed_Demanding_x_Doc_Attrib!CC197)</f>
        <v>0</v>
      </c>
      <c r="AJ149" s="195">
        <f>MAX(Detailed_Demanding_x_Doc_Attrib!CD197,Detailed_Demanding_x_Doc_Attrib!S197)</f>
        <v>0</v>
      </c>
      <c r="AK149" s="195">
        <f>MAX(Detailed_Demanding_x_Doc_Attrib!CE197, Detailed_Demanding_x_Doc_Attrib!I197:Q197, Detailed_Demanding_x_Doc_Attrib!S197, Detailed_Demanding_x_Doc_Attrib!T197, Detailed_Demanding_x_Doc_Attrib!W197)</f>
        <v>18</v>
      </c>
      <c r="AL149" s="195">
        <f>MAX(Detailed_Demanding_x_Doc_Attrib!CF197:CF197)</f>
        <v>0</v>
      </c>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row>
    <row r="150" spans="1:102">
      <c r="A150" s="82" t="s">
        <v>271</v>
      </c>
      <c r="B150" s="82" t="s">
        <v>565</v>
      </c>
      <c r="C150" s="82" t="s">
        <v>282</v>
      </c>
      <c r="D150" s="82" t="s">
        <v>618</v>
      </c>
      <c r="E150" s="165" t="s">
        <v>20</v>
      </c>
      <c r="F150" s="195">
        <f>MAX(Detailed_Demanding_x_Doc_Attrib!I198:L198)</f>
        <v>18</v>
      </c>
      <c r="G150" s="195">
        <f>MAX(Detailed_Demanding_x_Doc_Attrib!N198:O198)</f>
        <v>0</v>
      </c>
      <c r="H150" s="195">
        <f>Detailed_Demanding_x_Doc_Attrib!P198</f>
        <v>0</v>
      </c>
      <c r="I150" s="195">
        <f>MAX(Detailed_Demanding_x_Doc_Attrib!Q198, F150, G150, H150, K150, L150, M150, P150)</f>
        <v>18</v>
      </c>
      <c r="J150" s="195">
        <f t="shared" si="2"/>
        <v>18</v>
      </c>
      <c r="K150" s="195">
        <f>Detailed_Demanding_x_Doc_Attrib!R198</f>
        <v>0</v>
      </c>
      <c r="L150" s="195">
        <f>Detailed_Demanding_x_Doc_Attrib!S198</f>
        <v>0</v>
      </c>
      <c r="M150" s="195">
        <f>Detailed_Demanding_x_Doc_Attrib!T198</f>
        <v>0</v>
      </c>
      <c r="N150" s="195">
        <f>Detailed_Demanding_x_Doc_Attrib!U198</f>
        <v>0</v>
      </c>
      <c r="O150" s="195">
        <f>Detailed_Demanding_x_Doc_Attrib!V198</f>
        <v>0</v>
      </c>
      <c r="P150" s="195">
        <f>Detailed_Demanding_x_Doc_Attrib!W198</f>
        <v>0</v>
      </c>
      <c r="Q150" s="195">
        <f>Detailed_Demanding_x_Doc_Attrib!X198</f>
        <v>0</v>
      </c>
      <c r="R150" s="195">
        <f>MAX(Detailed_Demanding_x_Doc_Attrib!Z198:AB198,Detailed_Demanding_x_Doc_Attrib!I198:L198,M150,Q150)</f>
        <v>18</v>
      </c>
      <c r="S150" s="195">
        <f>MAX(Detailed_Demanding_x_Doc_Attrib!AC198,Detailed_Demanding_x_Doc_Attrib!I198:L198)</f>
        <v>18</v>
      </c>
      <c r="T150" s="195">
        <f>MAX(Detailed_Demanding_x_Doc_Attrib!AD198:AF198,P150,K150)</f>
        <v>0</v>
      </c>
      <c r="U150" s="195">
        <f>MAX(Detailed_Demanding_x_Doc_Attrib!AG198:AH198, Detailed_Demanding_x_Doc_Attrib!I198:L198, Detailed_Demanding_x_Doc_Attrib!R198)</f>
        <v>18</v>
      </c>
      <c r="V150" s="195">
        <f>MAX(Detailed_Demanding_x_Doc_Attrib!AJ198,Detailed_Demanding_x_Doc_Attrib!I198:L198)</f>
        <v>18</v>
      </c>
      <c r="W150" s="195">
        <f>MAX(Detailed_Demanding_x_Doc_Attrib!AM198:AW198,Detailed_Demanding_x_Doc_Attrib!I198:L198,K150)</f>
        <v>18</v>
      </c>
      <c r="X150" s="195">
        <f>MAX(Detailed_Demanding_x_Doc_Attrib!AX198,Detailed_Demanding_x_Doc_Attrib!I198:L198)</f>
        <v>18</v>
      </c>
      <c r="Y150" s="195">
        <f>MAX(Detailed_Demanding_x_Doc_Attrib!AY198,Detailed_Demanding_x_Doc_Attrib!I198:L198)</f>
        <v>18</v>
      </c>
      <c r="Z150" s="195">
        <f>MAX(Detailed_Demanding_x_Doc_Attrib!BC198:BE198,Detailed_Demanding_x_Doc_Attrib!I198:L198,Detailed_Demanding_x_Doc_Attrib!T198, Detailed_Demanding_x_Doc_Attrib!W198, Detailed_Demanding_x_Doc_Attrib!BP198)</f>
        <v>18</v>
      </c>
      <c r="AA150" s="195">
        <f>MAX(Detailed_Demanding_x_Doc_Attrib!BJ198:BQ198,Detailed_Demanding_x_Doc_Attrib!I198:L198,Detailed_Demanding_x_Doc_Attrib!BV198,Detailed_Demanding_x_Doc_Attrib!BS198:BT198)</f>
        <v>18</v>
      </c>
      <c r="AB150" s="195">
        <f>MAX(Detailed_Demanding_x_Doc_Attrib!BO198:BV198,Detailed_Demanding_x_Doc_Attrib!I198:L198, Detailed_Demanding_x_Doc_Attrib!T198, Detailed_Demanding_x_Doc_Attrib!BS198:BT198)</f>
        <v>18</v>
      </c>
      <c r="AC150" s="195">
        <f>MAX(Detailed_Demanding_x_Doc_Attrib!BF198:BI198, Detailed_Demanding_x_Doc_Attrib!BP198:BQ198, Detailed_Demanding_x_Doc_Attrib!BW198:BX198, Detailed_Demanding_x_Doc_Attrib!BV198, Detailed_Demanding_x_Doc_Attrib!BS198:BT198, Detailed_Demanding_x_Doc_Attrib!S198, Detailed_Demanding_x_Doc_Attrib!T198, Detailed_Demanding_x_Doc_Attrib!I198:L198)</f>
        <v>18</v>
      </c>
      <c r="AD150" s="195">
        <f>MAX(Detailed_Demanding_x_Doc_Attrib!BF198:BX198,Detailed_Demanding_x_Doc_Attrib!I198:L198, Detailed_Demanding_x_Doc_Attrib!S198, Detailed_Demanding_x_Doc_Attrib!T198)</f>
        <v>18</v>
      </c>
      <c r="AE150" s="195">
        <f>Detailed_Demanding_x_Doc_Attrib!BY198</f>
        <v>0</v>
      </c>
      <c r="AF150" s="195">
        <f>MAX(Detailed_Demanding_x_Doc_Attrib!BZ198, Detailed_Demanding_x_Doc_Attrib!BR198)</f>
        <v>0</v>
      </c>
      <c r="AG150" s="195">
        <f>MAX(Detailed_Demanding_x_Doc_Attrib!CA198, Detailed_Demanding_x_Doc_Attrib!BS198)</f>
        <v>0</v>
      </c>
      <c r="AH150" s="195">
        <f>MAX(Detailed_Demanding_x_Doc_Attrib!CB198,Detailed_Demanding_x_Doc_Attrib!I198, Detailed_Demanding_x_Doc_Attrib!S198, Detailed_Demanding_x_Doc_Attrib!W198)</f>
        <v>18</v>
      </c>
      <c r="AI150" s="195">
        <f>MAX(Detailed_Demanding_x_Doc_Attrib!CC198)</f>
        <v>0</v>
      </c>
      <c r="AJ150" s="195">
        <f>MAX(Detailed_Demanding_x_Doc_Attrib!CD198,Detailed_Demanding_x_Doc_Attrib!S198)</f>
        <v>0</v>
      </c>
      <c r="AK150" s="195">
        <f>MAX(Detailed_Demanding_x_Doc_Attrib!CE198, Detailed_Demanding_x_Doc_Attrib!I198:Q198, Detailed_Demanding_x_Doc_Attrib!S198, Detailed_Demanding_x_Doc_Attrib!T198, Detailed_Demanding_x_Doc_Attrib!W198)</f>
        <v>18</v>
      </c>
      <c r="AL150" s="195">
        <f>MAX(Detailed_Demanding_x_Doc_Attrib!CF198:CF198)</f>
        <v>0</v>
      </c>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row>
    <row r="151" spans="1:102">
      <c r="A151" s="82" t="s">
        <v>266</v>
      </c>
      <c r="B151" s="82" t="s">
        <v>565</v>
      </c>
      <c r="C151" s="82" t="s">
        <v>364</v>
      </c>
      <c r="D151" s="82" t="s">
        <v>360</v>
      </c>
      <c r="E151" s="165" t="s">
        <v>18</v>
      </c>
      <c r="F151" s="195">
        <f>MAX(Detailed_Demanding_x_Doc_Attrib!I199:L199)</f>
        <v>8</v>
      </c>
      <c r="G151" s="195">
        <f>MAX(Detailed_Demanding_x_Doc_Attrib!N199:O199)</f>
        <v>0</v>
      </c>
      <c r="H151" s="195">
        <f>Detailed_Demanding_x_Doc_Attrib!P199</f>
        <v>0</v>
      </c>
      <c r="I151" s="195">
        <f>MAX(Detailed_Demanding_x_Doc_Attrib!Q199, F151, G151, H151, K151, L151, M151, P151)</f>
        <v>8</v>
      </c>
      <c r="J151" s="195">
        <f t="shared" si="2"/>
        <v>8</v>
      </c>
      <c r="K151" s="195">
        <f>Detailed_Demanding_x_Doc_Attrib!R199</f>
        <v>0</v>
      </c>
      <c r="L151" s="195">
        <f>Detailed_Demanding_x_Doc_Attrib!S199</f>
        <v>0</v>
      </c>
      <c r="M151" s="195">
        <f>Detailed_Demanding_x_Doc_Attrib!T199</f>
        <v>0</v>
      </c>
      <c r="N151" s="195">
        <f>Detailed_Demanding_x_Doc_Attrib!U199</f>
        <v>0</v>
      </c>
      <c r="O151" s="195">
        <f>Detailed_Demanding_x_Doc_Attrib!V199</f>
        <v>0</v>
      </c>
      <c r="P151" s="195">
        <f>Detailed_Demanding_x_Doc_Attrib!W199</f>
        <v>0</v>
      </c>
      <c r="Q151" s="195">
        <f>Detailed_Demanding_x_Doc_Attrib!X199</f>
        <v>0</v>
      </c>
      <c r="R151" s="195">
        <f>MAX(Detailed_Demanding_x_Doc_Attrib!Z199:AB199,Detailed_Demanding_x_Doc_Attrib!I199:L199,M151,Q151)</f>
        <v>8</v>
      </c>
      <c r="S151" s="195">
        <f>MAX(Detailed_Demanding_x_Doc_Attrib!AC199,Detailed_Demanding_x_Doc_Attrib!I199:L199)</f>
        <v>8</v>
      </c>
      <c r="T151" s="195">
        <f>MAX(Detailed_Demanding_x_Doc_Attrib!AD199:AF199,P151,K151)</f>
        <v>0</v>
      </c>
      <c r="U151" s="195">
        <f>MAX(Detailed_Demanding_x_Doc_Attrib!AG199:AH199, Detailed_Demanding_x_Doc_Attrib!I199:L199, Detailed_Demanding_x_Doc_Attrib!R199)</f>
        <v>32</v>
      </c>
      <c r="V151" s="195">
        <f>MAX(Detailed_Demanding_x_Doc_Attrib!AJ199,Detailed_Demanding_x_Doc_Attrib!I199:L199)</f>
        <v>8</v>
      </c>
      <c r="W151" s="195">
        <f>MAX(Detailed_Demanding_x_Doc_Attrib!AM199:AW199,Detailed_Demanding_x_Doc_Attrib!I199:L199,K151)</f>
        <v>8</v>
      </c>
      <c r="X151" s="195">
        <f>MAX(Detailed_Demanding_x_Doc_Attrib!AX199,Detailed_Demanding_x_Doc_Attrib!I199:L199)</f>
        <v>8</v>
      </c>
      <c r="Y151" s="195">
        <f>MAX(Detailed_Demanding_x_Doc_Attrib!AY199,Detailed_Demanding_x_Doc_Attrib!I199:L199)</f>
        <v>8</v>
      </c>
      <c r="Z151" s="195">
        <f>MAX(Detailed_Demanding_x_Doc_Attrib!BC199:BE199,Detailed_Demanding_x_Doc_Attrib!I199:L199,Detailed_Demanding_x_Doc_Attrib!T199, Detailed_Demanding_x_Doc_Attrib!W199, Detailed_Demanding_x_Doc_Attrib!BP199)</f>
        <v>32</v>
      </c>
      <c r="AA151" s="195">
        <f>MAX(Detailed_Demanding_x_Doc_Attrib!BJ199:BQ199,Detailed_Demanding_x_Doc_Attrib!I199:L199,Detailed_Demanding_x_Doc_Attrib!BV199,Detailed_Demanding_x_Doc_Attrib!BS199:BT199)</f>
        <v>12</v>
      </c>
      <c r="AB151" s="195">
        <f>MAX(Detailed_Demanding_x_Doc_Attrib!BO199:BV199,Detailed_Demanding_x_Doc_Attrib!I199:L199, Detailed_Demanding_x_Doc_Attrib!T199, Detailed_Demanding_x_Doc_Attrib!BS199:BT199)</f>
        <v>8</v>
      </c>
      <c r="AC151" s="195">
        <f>MAX(Detailed_Demanding_x_Doc_Attrib!BF199:BI199, Detailed_Demanding_x_Doc_Attrib!BP199:BQ199, Detailed_Demanding_x_Doc_Attrib!BW199:BX199, Detailed_Demanding_x_Doc_Attrib!BV199, Detailed_Demanding_x_Doc_Attrib!BS199:BT199, Detailed_Demanding_x_Doc_Attrib!S199, Detailed_Demanding_x_Doc_Attrib!T199, Detailed_Demanding_x_Doc_Attrib!I199:L199)</f>
        <v>8</v>
      </c>
      <c r="AD151" s="195">
        <f>MAX(Detailed_Demanding_x_Doc_Attrib!BF199:BX199,Detailed_Demanding_x_Doc_Attrib!I199:L199, Detailed_Demanding_x_Doc_Attrib!S199, Detailed_Demanding_x_Doc_Attrib!T199)</f>
        <v>12</v>
      </c>
      <c r="AE151" s="195">
        <f>Detailed_Demanding_x_Doc_Attrib!BY199</f>
        <v>0</v>
      </c>
      <c r="AF151" s="195">
        <f>MAX(Detailed_Demanding_x_Doc_Attrib!BZ199, Detailed_Demanding_x_Doc_Attrib!BR199)</f>
        <v>0</v>
      </c>
      <c r="AG151" s="195">
        <f>MAX(Detailed_Demanding_x_Doc_Attrib!CA199, Detailed_Demanding_x_Doc_Attrib!BS199)</f>
        <v>0</v>
      </c>
      <c r="AH151" s="195">
        <f>MAX(Detailed_Demanding_x_Doc_Attrib!CB199,Detailed_Demanding_x_Doc_Attrib!I199, Detailed_Demanding_x_Doc_Attrib!S199, Detailed_Demanding_x_Doc_Attrib!W199)</f>
        <v>0</v>
      </c>
      <c r="AI151" s="195">
        <f>MAX(Detailed_Demanding_x_Doc_Attrib!CC199)</f>
        <v>0</v>
      </c>
      <c r="AJ151" s="195">
        <f>MAX(Detailed_Demanding_x_Doc_Attrib!CD199,Detailed_Demanding_x_Doc_Attrib!S199)</f>
        <v>0</v>
      </c>
      <c r="AK151" s="195">
        <f>MAX(Detailed_Demanding_x_Doc_Attrib!CE199, Detailed_Demanding_x_Doc_Attrib!I199:Q199, Detailed_Demanding_x_Doc_Attrib!S199, Detailed_Demanding_x_Doc_Attrib!T199, Detailed_Demanding_x_Doc_Attrib!W199)</f>
        <v>8</v>
      </c>
      <c r="AL151" s="195">
        <f>MAX(Detailed_Demanding_x_Doc_Attrib!CF199:CF199)</f>
        <v>0</v>
      </c>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row>
    <row r="152" spans="1:102">
      <c r="A152" s="82" t="s">
        <v>266</v>
      </c>
      <c r="B152" s="82" t="s">
        <v>565</v>
      </c>
      <c r="C152" s="82" t="s">
        <v>364</v>
      </c>
      <c r="D152" s="82" t="s">
        <v>360</v>
      </c>
      <c r="E152" s="165" t="s">
        <v>1087</v>
      </c>
      <c r="F152" s="195">
        <f>MAX(Detailed_Demanding_x_Doc_Attrib!I200:L200)</f>
        <v>9</v>
      </c>
      <c r="G152" s="195">
        <f>MAX(Detailed_Demanding_x_Doc_Attrib!N200:O200)</f>
        <v>0</v>
      </c>
      <c r="H152" s="195">
        <f>Detailed_Demanding_x_Doc_Attrib!P200</f>
        <v>0</v>
      </c>
      <c r="I152" s="195">
        <f>MAX(Detailed_Demanding_x_Doc_Attrib!Q200, F152, G152, H152, K152, L152, M152, P152)</f>
        <v>9</v>
      </c>
      <c r="J152" s="195">
        <f t="shared" si="2"/>
        <v>9</v>
      </c>
      <c r="K152" s="195">
        <f>Detailed_Demanding_x_Doc_Attrib!R200</f>
        <v>0</v>
      </c>
      <c r="L152" s="195">
        <f>Detailed_Demanding_x_Doc_Attrib!S200</f>
        <v>0</v>
      </c>
      <c r="M152" s="195">
        <f>Detailed_Demanding_x_Doc_Attrib!T200</f>
        <v>0</v>
      </c>
      <c r="N152" s="195">
        <f>Detailed_Demanding_x_Doc_Attrib!U200</f>
        <v>0</v>
      </c>
      <c r="O152" s="195">
        <f>Detailed_Demanding_x_Doc_Attrib!V200</f>
        <v>0</v>
      </c>
      <c r="P152" s="195">
        <f>Detailed_Demanding_x_Doc_Attrib!W200</f>
        <v>0</v>
      </c>
      <c r="Q152" s="195">
        <f>Detailed_Demanding_x_Doc_Attrib!X200</f>
        <v>0</v>
      </c>
      <c r="R152" s="195">
        <f>MAX(Detailed_Demanding_x_Doc_Attrib!Z200:AB200,Detailed_Demanding_x_Doc_Attrib!I200:L200,M152,Q152)</f>
        <v>9</v>
      </c>
      <c r="S152" s="195">
        <f>MAX(Detailed_Demanding_x_Doc_Attrib!AC200,Detailed_Demanding_x_Doc_Attrib!I200:L200)</f>
        <v>9</v>
      </c>
      <c r="T152" s="195">
        <f>MAX(Detailed_Demanding_x_Doc_Attrib!AD200:AF200,P152,K152)</f>
        <v>0</v>
      </c>
      <c r="U152" s="195">
        <f>MAX(Detailed_Demanding_x_Doc_Attrib!AG200:AH200, Detailed_Demanding_x_Doc_Attrib!I200:L200, Detailed_Demanding_x_Doc_Attrib!R200)</f>
        <v>9</v>
      </c>
      <c r="V152" s="195">
        <f>MAX(Detailed_Demanding_x_Doc_Attrib!AJ200,Detailed_Demanding_x_Doc_Attrib!I200:L200)</f>
        <v>9</v>
      </c>
      <c r="W152" s="195">
        <f>MAX(Detailed_Demanding_x_Doc_Attrib!AM200:AW200,Detailed_Demanding_x_Doc_Attrib!I200:L200,K152)</f>
        <v>9</v>
      </c>
      <c r="X152" s="195">
        <f>MAX(Detailed_Demanding_x_Doc_Attrib!AX200,Detailed_Demanding_x_Doc_Attrib!I200:L200)</f>
        <v>9</v>
      </c>
      <c r="Y152" s="195">
        <f>MAX(Detailed_Demanding_x_Doc_Attrib!AY200,Detailed_Demanding_x_Doc_Attrib!I200:L200)</f>
        <v>9</v>
      </c>
      <c r="Z152" s="195">
        <f>MAX(Detailed_Demanding_x_Doc_Attrib!BC200:BE200,Detailed_Demanding_x_Doc_Attrib!I200:L200,Detailed_Demanding_x_Doc_Attrib!T200, Detailed_Demanding_x_Doc_Attrib!W200, Detailed_Demanding_x_Doc_Attrib!BP200)</f>
        <v>9</v>
      </c>
      <c r="AA152" s="195">
        <f>MAX(Detailed_Demanding_x_Doc_Attrib!BJ200:BQ200,Detailed_Demanding_x_Doc_Attrib!I200:L200,Detailed_Demanding_x_Doc_Attrib!BV200,Detailed_Demanding_x_Doc_Attrib!BS200:BT200)</f>
        <v>9</v>
      </c>
      <c r="AB152" s="195">
        <f>MAX(Detailed_Demanding_x_Doc_Attrib!BO200:BV200,Detailed_Demanding_x_Doc_Attrib!I200:L200, Detailed_Demanding_x_Doc_Attrib!T200, Detailed_Demanding_x_Doc_Attrib!BS200:BT200)</f>
        <v>9</v>
      </c>
      <c r="AC152" s="195">
        <f>MAX(Detailed_Demanding_x_Doc_Attrib!BF200:BI200, Detailed_Demanding_x_Doc_Attrib!BP200:BQ200, Detailed_Demanding_x_Doc_Attrib!BW200:BX200, Detailed_Demanding_x_Doc_Attrib!BV200, Detailed_Demanding_x_Doc_Attrib!BS200:BT200, Detailed_Demanding_x_Doc_Attrib!S200, Detailed_Demanding_x_Doc_Attrib!T200, Detailed_Demanding_x_Doc_Attrib!I200:L200)</f>
        <v>9</v>
      </c>
      <c r="AD152" s="195">
        <f>MAX(Detailed_Demanding_x_Doc_Attrib!BF200:BX200,Detailed_Demanding_x_Doc_Attrib!I200:L200, Detailed_Demanding_x_Doc_Attrib!S200, Detailed_Demanding_x_Doc_Attrib!T200)</f>
        <v>9</v>
      </c>
      <c r="AE152" s="195">
        <f>Detailed_Demanding_x_Doc_Attrib!BY200</f>
        <v>0</v>
      </c>
      <c r="AF152" s="195">
        <f>MAX(Detailed_Demanding_x_Doc_Attrib!BZ200, Detailed_Demanding_x_Doc_Attrib!BR200)</f>
        <v>0</v>
      </c>
      <c r="AG152" s="195">
        <f>MAX(Detailed_Demanding_x_Doc_Attrib!CA200, Detailed_Demanding_x_Doc_Attrib!BS200)</f>
        <v>0</v>
      </c>
      <c r="AH152" s="195">
        <f>MAX(Detailed_Demanding_x_Doc_Attrib!CB200,Detailed_Demanding_x_Doc_Attrib!I200, Detailed_Demanding_x_Doc_Attrib!S200, Detailed_Demanding_x_Doc_Attrib!W200)</f>
        <v>0</v>
      </c>
      <c r="AI152" s="195">
        <f>MAX(Detailed_Demanding_x_Doc_Attrib!CC200)</f>
        <v>18</v>
      </c>
      <c r="AJ152" s="195">
        <f>MAX(Detailed_Demanding_x_Doc_Attrib!CD200,Detailed_Demanding_x_Doc_Attrib!S200)</f>
        <v>0</v>
      </c>
      <c r="AK152" s="195">
        <f>MAX(Detailed_Demanding_x_Doc_Attrib!CE200, Detailed_Demanding_x_Doc_Attrib!I200:Q200, Detailed_Demanding_x_Doc_Attrib!S200, Detailed_Demanding_x_Doc_Attrib!T200, Detailed_Demanding_x_Doc_Attrib!W200)</f>
        <v>9</v>
      </c>
      <c r="AL152" s="195">
        <f>MAX(Detailed_Demanding_x_Doc_Attrib!CF200:CF200)</f>
        <v>0</v>
      </c>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row>
    <row r="153" spans="1:102">
      <c r="A153" s="82" t="s">
        <v>433</v>
      </c>
      <c r="B153" s="82" t="s">
        <v>565</v>
      </c>
      <c r="C153" s="82" t="s">
        <v>364</v>
      </c>
      <c r="D153" s="82" t="s">
        <v>618</v>
      </c>
      <c r="E153" s="165" t="s">
        <v>345</v>
      </c>
      <c r="F153" s="195">
        <f>MAX(Detailed_Demanding_x_Doc_Attrib!I201:L201)</f>
        <v>16</v>
      </c>
      <c r="G153" s="195">
        <f>MAX(Detailed_Demanding_x_Doc_Attrib!N201:O201)</f>
        <v>12</v>
      </c>
      <c r="H153" s="195">
        <f>Detailed_Demanding_x_Doc_Attrib!P201</f>
        <v>0</v>
      </c>
      <c r="I153" s="195">
        <f>MAX(Detailed_Demanding_x_Doc_Attrib!Q201, F153, G153, H153, K153, L153, M153, P153)</f>
        <v>16</v>
      </c>
      <c r="J153" s="195">
        <f t="shared" si="2"/>
        <v>16</v>
      </c>
      <c r="K153" s="195">
        <f>Detailed_Demanding_x_Doc_Attrib!R201</f>
        <v>0</v>
      </c>
      <c r="L153" s="195">
        <f>Detailed_Demanding_x_Doc_Attrib!S201</f>
        <v>0</v>
      </c>
      <c r="M153" s="195">
        <f>Detailed_Demanding_x_Doc_Attrib!T201</f>
        <v>0</v>
      </c>
      <c r="N153" s="195">
        <f>Detailed_Demanding_x_Doc_Attrib!U201</f>
        <v>0</v>
      </c>
      <c r="O153" s="195">
        <f>Detailed_Demanding_x_Doc_Attrib!V201</f>
        <v>0</v>
      </c>
      <c r="P153" s="195">
        <f>Detailed_Demanding_x_Doc_Attrib!W201</f>
        <v>0</v>
      </c>
      <c r="Q153" s="195">
        <f>Detailed_Demanding_x_Doc_Attrib!X201</f>
        <v>0</v>
      </c>
      <c r="R153" s="195">
        <f>MAX(Detailed_Demanding_x_Doc_Attrib!Z201:AB201,Detailed_Demanding_x_Doc_Attrib!I201:L201,M153,Q153)</f>
        <v>16</v>
      </c>
      <c r="S153" s="195">
        <f>MAX(Detailed_Demanding_x_Doc_Attrib!AC201,Detailed_Demanding_x_Doc_Attrib!I201:L201)</f>
        <v>16</v>
      </c>
      <c r="T153" s="195">
        <f>MAX(Detailed_Demanding_x_Doc_Attrib!AD201:AF201,P153,K153)</f>
        <v>0</v>
      </c>
      <c r="U153" s="195">
        <f>MAX(Detailed_Demanding_x_Doc_Attrib!AG201:AH201, Detailed_Demanding_x_Doc_Attrib!I201:L201, Detailed_Demanding_x_Doc_Attrib!R201)</f>
        <v>16</v>
      </c>
      <c r="V153" s="195">
        <f>MAX(Detailed_Demanding_x_Doc_Attrib!AJ201,Detailed_Demanding_x_Doc_Attrib!I201:L201)</f>
        <v>16</v>
      </c>
      <c r="W153" s="195">
        <f>MAX(Detailed_Demanding_x_Doc_Attrib!AM201:AW201,Detailed_Demanding_x_Doc_Attrib!I201:L201,K153)</f>
        <v>16</v>
      </c>
      <c r="X153" s="195">
        <f>MAX(Detailed_Demanding_x_Doc_Attrib!AX201,Detailed_Demanding_x_Doc_Attrib!I201:L201)</f>
        <v>16</v>
      </c>
      <c r="Y153" s="195">
        <f>MAX(Detailed_Demanding_x_Doc_Attrib!AY201,Detailed_Demanding_x_Doc_Attrib!I201:L201)</f>
        <v>16</v>
      </c>
      <c r="Z153" s="195">
        <f>MAX(Detailed_Demanding_x_Doc_Attrib!BC201:BE201,Detailed_Demanding_x_Doc_Attrib!I201:L201,Detailed_Demanding_x_Doc_Attrib!T201, Detailed_Demanding_x_Doc_Attrib!W201, Detailed_Demanding_x_Doc_Attrib!BP201)</f>
        <v>16</v>
      </c>
      <c r="AA153" s="195">
        <f>MAX(Detailed_Demanding_x_Doc_Attrib!BJ201:BQ201,Detailed_Demanding_x_Doc_Attrib!I201:L201,Detailed_Demanding_x_Doc_Attrib!BV201,Detailed_Demanding_x_Doc_Attrib!BS201:BT201)</f>
        <v>16</v>
      </c>
      <c r="AB153" s="195">
        <f>MAX(Detailed_Demanding_x_Doc_Attrib!BO201:BV201,Detailed_Demanding_x_Doc_Attrib!I201:L201, Detailed_Demanding_x_Doc_Attrib!T201, Detailed_Demanding_x_Doc_Attrib!BS201:BT201)</f>
        <v>16</v>
      </c>
      <c r="AC153" s="195">
        <f>MAX(Detailed_Demanding_x_Doc_Attrib!BF201:BI201, Detailed_Demanding_x_Doc_Attrib!BP201:BQ201, Detailed_Demanding_x_Doc_Attrib!BW201:BX201, Detailed_Demanding_x_Doc_Attrib!BV201, Detailed_Demanding_x_Doc_Attrib!BS201:BT201, Detailed_Demanding_x_Doc_Attrib!S201, Detailed_Demanding_x_Doc_Attrib!T201, Detailed_Demanding_x_Doc_Attrib!I201:L201)</f>
        <v>16</v>
      </c>
      <c r="AD153" s="195">
        <f>MAX(Detailed_Demanding_x_Doc_Attrib!BF201:BX201,Detailed_Demanding_x_Doc_Attrib!I201:L201, Detailed_Demanding_x_Doc_Attrib!S201, Detailed_Demanding_x_Doc_Attrib!T201)</f>
        <v>16</v>
      </c>
      <c r="AE153" s="195">
        <f>Detailed_Demanding_x_Doc_Attrib!BY201</f>
        <v>0</v>
      </c>
      <c r="AF153" s="195">
        <f>MAX(Detailed_Demanding_x_Doc_Attrib!BZ201, Detailed_Demanding_x_Doc_Attrib!BR201)</f>
        <v>0</v>
      </c>
      <c r="AG153" s="195">
        <f>MAX(Detailed_Demanding_x_Doc_Attrib!CA201, Detailed_Demanding_x_Doc_Attrib!BS201)</f>
        <v>0</v>
      </c>
      <c r="AH153" s="195">
        <f>MAX(Detailed_Demanding_x_Doc_Attrib!CB201,Detailed_Demanding_x_Doc_Attrib!I201, Detailed_Demanding_x_Doc_Attrib!S201, Detailed_Demanding_x_Doc_Attrib!W201)</f>
        <v>6</v>
      </c>
      <c r="AI153" s="195">
        <f>MAX(Detailed_Demanding_x_Doc_Attrib!CC201)</f>
        <v>0</v>
      </c>
      <c r="AJ153" s="195">
        <f>MAX(Detailed_Demanding_x_Doc_Attrib!CD201,Detailed_Demanding_x_Doc_Attrib!S201)</f>
        <v>0</v>
      </c>
      <c r="AK153" s="195">
        <f>MAX(Detailed_Demanding_x_Doc_Attrib!CE201, Detailed_Demanding_x_Doc_Attrib!I201:Q201, Detailed_Demanding_x_Doc_Attrib!S201, Detailed_Demanding_x_Doc_Attrib!T201, Detailed_Demanding_x_Doc_Attrib!W201)</f>
        <v>16</v>
      </c>
      <c r="AL153" s="195">
        <f>MAX(Detailed_Demanding_x_Doc_Attrib!CF201:CF201)</f>
        <v>0</v>
      </c>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row>
    <row r="154" spans="1:102">
      <c r="A154" s="82" t="s">
        <v>433</v>
      </c>
      <c r="B154" s="82" t="s">
        <v>565</v>
      </c>
      <c r="C154" s="82" t="s">
        <v>364</v>
      </c>
      <c r="D154" s="82" t="s">
        <v>618</v>
      </c>
      <c r="E154" s="165" t="s">
        <v>346</v>
      </c>
      <c r="F154" s="195">
        <f>MAX(Detailed_Demanding_x_Doc_Attrib!I202:L202)</f>
        <v>16</v>
      </c>
      <c r="G154" s="195">
        <f>MAX(Detailed_Demanding_x_Doc_Attrib!N202:O202)</f>
        <v>12</v>
      </c>
      <c r="H154" s="195">
        <f>Detailed_Demanding_x_Doc_Attrib!P202</f>
        <v>0</v>
      </c>
      <c r="I154" s="195">
        <f>MAX(Detailed_Demanding_x_Doc_Attrib!Q202, F154, G154, H154, K154, L154, M154, P154)</f>
        <v>16</v>
      </c>
      <c r="J154" s="195">
        <f t="shared" si="2"/>
        <v>16</v>
      </c>
      <c r="K154" s="195">
        <f>Detailed_Demanding_x_Doc_Attrib!R202</f>
        <v>0</v>
      </c>
      <c r="L154" s="195">
        <f>Detailed_Demanding_x_Doc_Attrib!S202</f>
        <v>0</v>
      </c>
      <c r="M154" s="195">
        <f>Detailed_Demanding_x_Doc_Attrib!T202</f>
        <v>0</v>
      </c>
      <c r="N154" s="195">
        <f>Detailed_Demanding_x_Doc_Attrib!U202</f>
        <v>0</v>
      </c>
      <c r="O154" s="195">
        <f>Detailed_Demanding_x_Doc_Attrib!V202</f>
        <v>0</v>
      </c>
      <c r="P154" s="195">
        <f>Detailed_Demanding_x_Doc_Attrib!W202</f>
        <v>0</v>
      </c>
      <c r="Q154" s="195">
        <f>Detailed_Demanding_x_Doc_Attrib!X202</f>
        <v>0</v>
      </c>
      <c r="R154" s="195">
        <f>MAX(Detailed_Demanding_x_Doc_Attrib!Z202:AB202,Detailed_Demanding_x_Doc_Attrib!I202:L202,M154,Q154)</f>
        <v>16</v>
      </c>
      <c r="S154" s="195">
        <f>MAX(Detailed_Demanding_x_Doc_Attrib!AC202,Detailed_Demanding_x_Doc_Attrib!I202:L202)</f>
        <v>16</v>
      </c>
      <c r="T154" s="195">
        <f>MAX(Detailed_Demanding_x_Doc_Attrib!AD202:AF202,P154,K154)</f>
        <v>0</v>
      </c>
      <c r="U154" s="195">
        <f>MAX(Detailed_Demanding_x_Doc_Attrib!AG202:AH202, Detailed_Demanding_x_Doc_Attrib!I202:L202, Detailed_Demanding_x_Doc_Attrib!R202)</f>
        <v>16</v>
      </c>
      <c r="V154" s="195">
        <f>MAX(Detailed_Demanding_x_Doc_Attrib!AJ202,Detailed_Demanding_x_Doc_Attrib!I202:L202)</f>
        <v>16</v>
      </c>
      <c r="W154" s="195">
        <f>MAX(Detailed_Demanding_x_Doc_Attrib!AM202:AW202,Detailed_Demanding_x_Doc_Attrib!I202:L202,K154)</f>
        <v>16</v>
      </c>
      <c r="X154" s="195">
        <f>MAX(Detailed_Demanding_x_Doc_Attrib!AX202,Detailed_Demanding_x_Doc_Attrib!I202:L202)</f>
        <v>16</v>
      </c>
      <c r="Y154" s="195">
        <f>MAX(Detailed_Demanding_x_Doc_Attrib!AY202,Detailed_Demanding_x_Doc_Attrib!I202:L202)</f>
        <v>16</v>
      </c>
      <c r="Z154" s="195">
        <f>MAX(Detailed_Demanding_x_Doc_Attrib!BC202:BE202,Detailed_Demanding_x_Doc_Attrib!I202:L202,Detailed_Demanding_x_Doc_Attrib!T202, Detailed_Demanding_x_Doc_Attrib!W202, Detailed_Demanding_x_Doc_Attrib!BP202)</f>
        <v>16</v>
      </c>
      <c r="AA154" s="195">
        <f>MAX(Detailed_Demanding_x_Doc_Attrib!BJ202:BQ202,Detailed_Demanding_x_Doc_Attrib!I202:L202,Detailed_Demanding_x_Doc_Attrib!BV202,Detailed_Demanding_x_Doc_Attrib!BS202:BT202)</f>
        <v>16</v>
      </c>
      <c r="AB154" s="195">
        <f>MAX(Detailed_Demanding_x_Doc_Attrib!BO202:BV202,Detailed_Demanding_x_Doc_Attrib!I202:L202, Detailed_Demanding_x_Doc_Attrib!T202, Detailed_Demanding_x_Doc_Attrib!BS202:BT202)</f>
        <v>16</v>
      </c>
      <c r="AC154" s="195">
        <f>MAX(Detailed_Demanding_x_Doc_Attrib!BF202:BI202, Detailed_Demanding_x_Doc_Attrib!BP202:BQ202, Detailed_Demanding_x_Doc_Attrib!BW202:BX202, Detailed_Demanding_x_Doc_Attrib!BV202, Detailed_Demanding_x_Doc_Attrib!BS202:BT202, Detailed_Demanding_x_Doc_Attrib!S202, Detailed_Demanding_x_Doc_Attrib!T202, Detailed_Demanding_x_Doc_Attrib!I202:L202)</f>
        <v>16</v>
      </c>
      <c r="AD154" s="195">
        <f>MAX(Detailed_Demanding_x_Doc_Attrib!BF202:BX202,Detailed_Demanding_x_Doc_Attrib!I202:L202, Detailed_Demanding_x_Doc_Attrib!S202, Detailed_Demanding_x_Doc_Attrib!T202)</f>
        <v>16</v>
      </c>
      <c r="AE154" s="195">
        <f>Detailed_Demanding_x_Doc_Attrib!BY202</f>
        <v>0</v>
      </c>
      <c r="AF154" s="195">
        <f>MAX(Detailed_Demanding_x_Doc_Attrib!BZ202, Detailed_Demanding_x_Doc_Attrib!BR202)</f>
        <v>0</v>
      </c>
      <c r="AG154" s="195">
        <f>MAX(Detailed_Demanding_x_Doc_Attrib!CA202, Detailed_Demanding_x_Doc_Attrib!BS202)</f>
        <v>0</v>
      </c>
      <c r="AH154" s="195">
        <f>MAX(Detailed_Demanding_x_Doc_Attrib!CB202,Detailed_Demanding_x_Doc_Attrib!I202, Detailed_Demanding_x_Doc_Attrib!S202, Detailed_Demanding_x_Doc_Attrib!W202)</f>
        <v>6</v>
      </c>
      <c r="AI154" s="195">
        <f>MAX(Detailed_Demanding_x_Doc_Attrib!CC202)</f>
        <v>0</v>
      </c>
      <c r="AJ154" s="195">
        <f>MAX(Detailed_Demanding_x_Doc_Attrib!CD202,Detailed_Demanding_x_Doc_Attrib!S202)</f>
        <v>0</v>
      </c>
      <c r="AK154" s="195">
        <f>MAX(Detailed_Demanding_x_Doc_Attrib!CE202, Detailed_Demanding_x_Doc_Attrib!I202:Q202, Detailed_Demanding_x_Doc_Attrib!S202, Detailed_Demanding_x_Doc_Attrib!T202, Detailed_Demanding_x_Doc_Attrib!W202)</f>
        <v>16</v>
      </c>
      <c r="AL154" s="195">
        <f>MAX(Detailed_Demanding_x_Doc_Attrib!CF202:CF202)</f>
        <v>0</v>
      </c>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row>
    <row r="155" spans="1:102">
      <c r="A155" s="82" t="s">
        <v>433</v>
      </c>
      <c r="B155" s="82" t="s">
        <v>565</v>
      </c>
      <c r="C155" s="82" t="s">
        <v>364</v>
      </c>
      <c r="D155" s="82" t="s">
        <v>353</v>
      </c>
      <c r="E155" s="165" t="s">
        <v>435</v>
      </c>
      <c r="F155" s="195">
        <f>MAX(Detailed_Demanding_x_Doc_Attrib!I203:L203)</f>
        <v>4</v>
      </c>
      <c r="G155" s="195">
        <f>MAX(Detailed_Demanding_x_Doc_Attrib!N203:O203)</f>
        <v>4</v>
      </c>
      <c r="H155" s="195">
        <f>Detailed_Demanding_x_Doc_Attrib!P203</f>
        <v>0</v>
      </c>
      <c r="I155" s="195">
        <f>MAX(Detailed_Demanding_x_Doc_Attrib!Q203, F155, G155, H155, K155, L155, M155, P155)</f>
        <v>6</v>
      </c>
      <c r="J155" s="195">
        <f t="shared" si="2"/>
        <v>6</v>
      </c>
      <c r="K155" s="195">
        <f>Detailed_Demanding_x_Doc_Attrib!R203</f>
        <v>0</v>
      </c>
      <c r="L155" s="195">
        <f>Detailed_Demanding_x_Doc_Attrib!S203</f>
        <v>0</v>
      </c>
      <c r="M155" s="195">
        <f>Detailed_Demanding_x_Doc_Attrib!T203</f>
        <v>0</v>
      </c>
      <c r="N155" s="195">
        <f>Detailed_Demanding_x_Doc_Attrib!U203</f>
        <v>0</v>
      </c>
      <c r="O155" s="195">
        <f>Detailed_Demanding_x_Doc_Attrib!V203</f>
        <v>0</v>
      </c>
      <c r="P155" s="195">
        <f>Detailed_Demanding_x_Doc_Attrib!W203</f>
        <v>0</v>
      </c>
      <c r="Q155" s="195">
        <f>Detailed_Demanding_x_Doc_Attrib!X203</f>
        <v>0</v>
      </c>
      <c r="R155" s="195">
        <f>MAX(Detailed_Demanding_x_Doc_Attrib!Z203:AB203,Detailed_Demanding_x_Doc_Attrib!I203:L203,M155,Q155)</f>
        <v>4</v>
      </c>
      <c r="S155" s="195">
        <f>MAX(Detailed_Demanding_x_Doc_Attrib!AC203,Detailed_Demanding_x_Doc_Attrib!I203:L203)</f>
        <v>4</v>
      </c>
      <c r="T155" s="195">
        <f>MAX(Detailed_Demanding_x_Doc_Attrib!AD203:AF203,P155,K155)</f>
        <v>0</v>
      </c>
      <c r="U155" s="195">
        <f>MAX(Detailed_Demanding_x_Doc_Attrib!AG203:AH203, Detailed_Demanding_x_Doc_Attrib!I203:L203, Detailed_Demanding_x_Doc_Attrib!R203)</f>
        <v>16</v>
      </c>
      <c r="V155" s="195">
        <f>MAX(Detailed_Demanding_x_Doc_Attrib!AJ203,Detailed_Demanding_x_Doc_Attrib!I203:L203)</f>
        <v>4</v>
      </c>
      <c r="W155" s="195">
        <f>MAX(Detailed_Demanding_x_Doc_Attrib!AM203:AW203,Detailed_Demanding_x_Doc_Attrib!I203:L203,K155)</f>
        <v>4</v>
      </c>
      <c r="X155" s="195">
        <f>MAX(Detailed_Demanding_x_Doc_Attrib!AX203,Detailed_Demanding_x_Doc_Attrib!I203:L203)</f>
        <v>4</v>
      </c>
      <c r="Y155" s="195">
        <f>MAX(Detailed_Demanding_x_Doc_Attrib!AY203,Detailed_Demanding_x_Doc_Attrib!I203:L203)</f>
        <v>4</v>
      </c>
      <c r="Z155" s="195">
        <f>MAX(Detailed_Demanding_x_Doc_Attrib!BC203:BE203,Detailed_Demanding_x_Doc_Attrib!I203:L203,Detailed_Demanding_x_Doc_Attrib!T203, Detailed_Demanding_x_Doc_Attrib!W203, Detailed_Demanding_x_Doc_Attrib!BP203)</f>
        <v>4</v>
      </c>
      <c r="AA155" s="195">
        <f>MAX(Detailed_Demanding_x_Doc_Attrib!BJ203:BQ203,Detailed_Demanding_x_Doc_Attrib!I203:L203,Detailed_Demanding_x_Doc_Attrib!BV203,Detailed_Demanding_x_Doc_Attrib!BS203:BT203)</f>
        <v>4</v>
      </c>
      <c r="AB155" s="195">
        <f>MAX(Detailed_Demanding_x_Doc_Attrib!BO203:BV203,Detailed_Demanding_x_Doc_Attrib!I203:L203, Detailed_Demanding_x_Doc_Attrib!T203, Detailed_Demanding_x_Doc_Attrib!BS203:BT203)</f>
        <v>4</v>
      </c>
      <c r="AC155" s="195">
        <f>MAX(Detailed_Demanding_x_Doc_Attrib!BF203:BI203, Detailed_Demanding_x_Doc_Attrib!BP203:BQ203, Detailed_Demanding_x_Doc_Attrib!BW203:BX203, Detailed_Demanding_x_Doc_Attrib!BV203, Detailed_Demanding_x_Doc_Attrib!BS203:BT203, Detailed_Demanding_x_Doc_Attrib!S203, Detailed_Demanding_x_Doc_Attrib!T203, Detailed_Demanding_x_Doc_Attrib!I203:L203)</f>
        <v>4</v>
      </c>
      <c r="AD155" s="195">
        <f>MAX(Detailed_Demanding_x_Doc_Attrib!BF203:BX203,Detailed_Demanding_x_Doc_Attrib!I203:L203, Detailed_Demanding_x_Doc_Attrib!S203, Detailed_Demanding_x_Doc_Attrib!T203)</f>
        <v>4</v>
      </c>
      <c r="AE155" s="195">
        <f>Detailed_Demanding_x_Doc_Attrib!BY203</f>
        <v>0</v>
      </c>
      <c r="AF155" s="195">
        <f>MAX(Detailed_Demanding_x_Doc_Attrib!BZ203, Detailed_Demanding_x_Doc_Attrib!BR203)</f>
        <v>0</v>
      </c>
      <c r="AG155" s="195">
        <f>MAX(Detailed_Demanding_x_Doc_Attrib!CA203, Detailed_Demanding_x_Doc_Attrib!BS203)</f>
        <v>0</v>
      </c>
      <c r="AH155" s="195">
        <f>MAX(Detailed_Demanding_x_Doc_Attrib!CB203,Detailed_Demanding_x_Doc_Attrib!I203, Detailed_Demanding_x_Doc_Attrib!S203, Detailed_Demanding_x_Doc_Attrib!W203)</f>
        <v>4</v>
      </c>
      <c r="AI155" s="195">
        <f>MAX(Detailed_Demanding_x_Doc_Attrib!CC203)</f>
        <v>0</v>
      </c>
      <c r="AJ155" s="195">
        <f>MAX(Detailed_Demanding_x_Doc_Attrib!CD203,Detailed_Demanding_x_Doc_Attrib!S203)</f>
        <v>0</v>
      </c>
      <c r="AK155" s="195">
        <f>MAX(Detailed_Demanding_x_Doc_Attrib!CE203, Detailed_Demanding_x_Doc_Attrib!I203:Q203, Detailed_Demanding_x_Doc_Attrib!S203, Detailed_Demanding_x_Doc_Attrib!T203, Detailed_Demanding_x_Doc_Attrib!W203)</f>
        <v>6</v>
      </c>
      <c r="AL155" s="195">
        <f>MAX(Detailed_Demanding_x_Doc_Attrib!CF203:CF203)</f>
        <v>0</v>
      </c>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row>
    <row r="156" spans="1:102">
      <c r="A156" s="82" t="s">
        <v>433</v>
      </c>
      <c r="B156" s="82" t="s">
        <v>565</v>
      </c>
      <c r="C156" s="82" t="s">
        <v>364</v>
      </c>
      <c r="D156" s="82" t="s">
        <v>618</v>
      </c>
      <c r="E156" s="165" t="s">
        <v>395</v>
      </c>
      <c r="F156" s="195">
        <f>MAX(Detailed_Demanding_x_Doc_Attrib!I204:L204)</f>
        <v>4</v>
      </c>
      <c r="G156" s="195">
        <f>MAX(Detailed_Demanding_x_Doc_Attrib!N204:O204)</f>
        <v>4</v>
      </c>
      <c r="H156" s="195">
        <f>Detailed_Demanding_x_Doc_Attrib!P204</f>
        <v>0</v>
      </c>
      <c r="I156" s="195">
        <f>MAX(Detailed_Demanding_x_Doc_Attrib!Q204, F156, G156, H156, K156, L156, M156, P156)</f>
        <v>6</v>
      </c>
      <c r="J156" s="195">
        <f t="shared" si="2"/>
        <v>6</v>
      </c>
      <c r="K156" s="195">
        <f>Detailed_Demanding_x_Doc_Attrib!R204</f>
        <v>0</v>
      </c>
      <c r="L156" s="195">
        <f>Detailed_Demanding_x_Doc_Attrib!S204</f>
        <v>0</v>
      </c>
      <c r="M156" s="195">
        <f>Detailed_Demanding_x_Doc_Attrib!T204</f>
        <v>0</v>
      </c>
      <c r="N156" s="195">
        <f>Detailed_Demanding_x_Doc_Attrib!U204</f>
        <v>0</v>
      </c>
      <c r="O156" s="195">
        <f>Detailed_Demanding_x_Doc_Attrib!V204</f>
        <v>0</v>
      </c>
      <c r="P156" s="195">
        <f>Detailed_Demanding_x_Doc_Attrib!W204</f>
        <v>0</v>
      </c>
      <c r="Q156" s="195">
        <f>Detailed_Demanding_x_Doc_Attrib!X204</f>
        <v>0</v>
      </c>
      <c r="R156" s="195">
        <f>MAX(Detailed_Demanding_x_Doc_Attrib!Z204:AB204,Detailed_Demanding_x_Doc_Attrib!I204:L204,M156,Q156)</f>
        <v>4</v>
      </c>
      <c r="S156" s="195">
        <f>MAX(Detailed_Demanding_x_Doc_Attrib!AC204,Detailed_Demanding_x_Doc_Attrib!I204:L204)</f>
        <v>4</v>
      </c>
      <c r="T156" s="195">
        <f>MAX(Detailed_Demanding_x_Doc_Attrib!AD204:AF204,P156,K156)</f>
        <v>0</v>
      </c>
      <c r="U156" s="195">
        <f>MAX(Detailed_Demanding_x_Doc_Attrib!AG204:AH204, Detailed_Demanding_x_Doc_Attrib!I204:L204, Detailed_Demanding_x_Doc_Attrib!R204)</f>
        <v>4</v>
      </c>
      <c r="V156" s="195">
        <f>MAX(Detailed_Demanding_x_Doc_Attrib!AJ204,Detailed_Demanding_x_Doc_Attrib!I204:L204)</f>
        <v>4</v>
      </c>
      <c r="W156" s="195">
        <f>MAX(Detailed_Demanding_x_Doc_Attrib!AM204:AW204,Detailed_Demanding_x_Doc_Attrib!I204:L204,K156)</f>
        <v>4</v>
      </c>
      <c r="X156" s="195">
        <f>MAX(Detailed_Demanding_x_Doc_Attrib!AX204,Detailed_Demanding_x_Doc_Attrib!I204:L204)</f>
        <v>4</v>
      </c>
      <c r="Y156" s="195">
        <f>MAX(Detailed_Demanding_x_Doc_Attrib!AY204,Detailed_Demanding_x_Doc_Attrib!I204:L204)</f>
        <v>4</v>
      </c>
      <c r="Z156" s="195">
        <f>MAX(Detailed_Demanding_x_Doc_Attrib!BC204:BE204,Detailed_Demanding_x_Doc_Attrib!I204:L204,Detailed_Demanding_x_Doc_Attrib!T204, Detailed_Demanding_x_Doc_Attrib!W204, Detailed_Demanding_x_Doc_Attrib!BP204)</f>
        <v>4</v>
      </c>
      <c r="AA156" s="195">
        <f>MAX(Detailed_Demanding_x_Doc_Attrib!BJ204:BQ204,Detailed_Demanding_x_Doc_Attrib!I204:L204,Detailed_Demanding_x_Doc_Attrib!BV204,Detailed_Demanding_x_Doc_Attrib!BS204:BT204)</f>
        <v>4</v>
      </c>
      <c r="AB156" s="195">
        <f>MAX(Detailed_Demanding_x_Doc_Attrib!BO204:BV204,Detailed_Demanding_x_Doc_Attrib!I204:L204, Detailed_Demanding_x_Doc_Attrib!T204, Detailed_Demanding_x_Doc_Attrib!BS204:BT204)</f>
        <v>4</v>
      </c>
      <c r="AC156" s="195">
        <f>MAX(Detailed_Demanding_x_Doc_Attrib!BF204:BI204, Detailed_Demanding_x_Doc_Attrib!BP204:BQ204, Detailed_Demanding_x_Doc_Attrib!BW204:BX204, Detailed_Demanding_x_Doc_Attrib!BV204, Detailed_Demanding_x_Doc_Attrib!BS204:BT204, Detailed_Demanding_x_Doc_Attrib!S204, Detailed_Demanding_x_Doc_Attrib!T204, Detailed_Demanding_x_Doc_Attrib!I204:L204)</f>
        <v>4</v>
      </c>
      <c r="AD156" s="195">
        <f>MAX(Detailed_Demanding_x_Doc_Attrib!BF204:BX204,Detailed_Demanding_x_Doc_Attrib!I204:L204, Detailed_Demanding_x_Doc_Attrib!S204, Detailed_Demanding_x_Doc_Attrib!T204)</f>
        <v>4</v>
      </c>
      <c r="AE156" s="195">
        <f>Detailed_Demanding_x_Doc_Attrib!BY204</f>
        <v>0</v>
      </c>
      <c r="AF156" s="195">
        <f>MAX(Detailed_Demanding_x_Doc_Attrib!BZ204, Detailed_Demanding_x_Doc_Attrib!BR204)</f>
        <v>0</v>
      </c>
      <c r="AG156" s="195">
        <f>MAX(Detailed_Demanding_x_Doc_Attrib!CA204, Detailed_Demanding_x_Doc_Attrib!BS204)</f>
        <v>0</v>
      </c>
      <c r="AH156" s="195">
        <f>MAX(Detailed_Demanding_x_Doc_Attrib!CB204,Detailed_Demanding_x_Doc_Attrib!I204, Detailed_Demanding_x_Doc_Attrib!S204, Detailed_Demanding_x_Doc_Attrib!W204)</f>
        <v>4</v>
      </c>
      <c r="AI156" s="195">
        <f>MAX(Detailed_Demanding_x_Doc_Attrib!CC204)</f>
        <v>0</v>
      </c>
      <c r="AJ156" s="195">
        <f>MAX(Detailed_Demanding_x_Doc_Attrib!CD204,Detailed_Demanding_x_Doc_Attrib!S204)</f>
        <v>0</v>
      </c>
      <c r="AK156" s="195">
        <f>MAX(Detailed_Demanding_x_Doc_Attrib!CE204, Detailed_Demanding_x_Doc_Attrib!I204:Q204, Detailed_Demanding_x_Doc_Attrib!S204, Detailed_Demanding_x_Doc_Attrib!T204, Detailed_Demanding_x_Doc_Attrib!W204)</f>
        <v>6</v>
      </c>
      <c r="AL156" s="195">
        <f>MAX(Detailed_Demanding_x_Doc_Attrib!CF204:CF204)</f>
        <v>0</v>
      </c>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row>
    <row r="157" spans="1:102">
      <c r="A157" s="82" t="s">
        <v>638</v>
      </c>
      <c r="B157" s="82" t="s">
        <v>645</v>
      </c>
      <c r="C157" s="82" t="s">
        <v>607</v>
      </c>
      <c r="D157" s="82" t="s">
        <v>638</v>
      </c>
      <c r="E157" s="165" t="s">
        <v>646</v>
      </c>
      <c r="F157" s="195">
        <f>MAX(Detailed_Demanding_x_Doc_Attrib!I205:L205)</f>
        <v>0</v>
      </c>
      <c r="G157" s="195">
        <f>MAX(Detailed_Demanding_x_Doc_Attrib!N205:O205)</f>
        <v>0</v>
      </c>
      <c r="H157" s="195">
        <f>Detailed_Demanding_x_Doc_Attrib!P205</f>
        <v>0</v>
      </c>
      <c r="I157" s="195">
        <f>MAX(Detailed_Demanding_x_Doc_Attrib!Q205, F157, G157, H157, K157, L157, M157, P157)</f>
        <v>0</v>
      </c>
      <c r="J157" s="195">
        <f t="shared" si="2"/>
        <v>0</v>
      </c>
      <c r="K157" s="195">
        <f>Detailed_Demanding_x_Doc_Attrib!R205</f>
        <v>0</v>
      </c>
      <c r="L157" s="195">
        <f>Detailed_Demanding_x_Doc_Attrib!S205</f>
        <v>0</v>
      </c>
      <c r="M157" s="195">
        <f>Detailed_Demanding_x_Doc_Attrib!T205</f>
        <v>0</v>
      </c>
      <c r="N157" s="195">
        <f>Detailed_Demanding_x_Doc_Attrib!U205</f>
        <v>0</v>
      </c>
      <c r="O157" s="195">
        <f>Detailed_Demanding_x_Doc_Attrib!V205</f>
        <v>0</v>
      </c>
      <c r="P157" s="195">
        <f>Detailed_Demanding_x_Doc_Attrib!W205</f>
        <v>0</v>
      </c>
      <c r="Q157" s="195">
        <f>Detailed_Demanding_x_Doc_Attrib!X205</f>
        <v>0</v>
      </c>
      <c r="R157" s="195">
        <f>MAX(Detailed_Demanding_x_Doc_Attrib!Z205:AB205,Detailed_Demanding_x_Doc_Attrib!I205:L205,M157,Q157)</f>
        <v>0</v>
      </c>
      <c r="S157" s="195">
        <f>MAX(Detailed_Demanding_x_Doc_Attrib!AC205,Detailed_Demanding_x_Doc_Attrib!I205:L205)</f>
        <v>0</v>
      </c>
      <c r="T157" s="195">
        <f>MAX(Detailed_Demanding_x_Doc_Attrib!AD205:AF205,P157,K157)</f>
        <v>0</v>
      </c>
      <c r="U157" s="195">
        <f>MAX(Detailed_Demanding_x_Doc_Attrib!AG205:AH205, Detailed_Demanding_x_Doc_Attrib!I205:L205, Detailed_Demanding_x_Doc_Attrib!R205)</f>
        <v>0</v>
      </c>
      <c r="V157" s="195">
        <f>MAX(Detailed_Demanding_x_Doc_Attrib!AJ205,Detailed_Demanding_x_Doc_Attrib!I205:L205)</f>
        <v>0</v>
      </c>
      <c r="W157" s="195">
        <f>MAX(Detailed_Demanding_x_Doc_Attrib!AM205:AW205,Detailed_Demanding_x_Doc_Attrib!I205:L205,K157)</f>
        <v>0</v>
      </c>
      <c r="X157" s="195">
        <f>MAX(Detailed_Demanding_x_Doc_Attrib!AX205,Detailed_Demanding_x_Doc_Attrib!I205:L205)</f>
        <v>0</v>
      </c>
      <c r="Y157" s="195">
        <f>MAX(Detailed_Demanding_x_Doc_Attrib!AY205,Detailed_Demanding_x_Doc_Attrib!I205:L205)</f>
        <v>0</v>
      </c>
      <c r="Z157" s="195">
        <f>MAX(Detailed_Demanding_x_Doc_Attrib!BC205:BE205,Detailed_Demanding_x_Doc_Attrib!I205:L205,Detailed_Demanding_x_Doc_Attrib!T205, Detailed_Demanding_x_Doc_Attrib!W205, Detailed_Demanding_x_Doc_Attrib!BP205)</f>
        <v>0</v>
      </c>
      <c r="AA157" s="195">
        <f>MAX(Detailed_Demanding_x_Doc_Attrib!BJ205:BQ205,Detailed_Demanding_x_Doc_Attrib!I205:L205,Detailed_Demanding_x_Doc_Attrib!BV205,Detailed_Demanding_x_Doc_Attrib!BS205:BT205)</f>
        <v>0.27267605633802822</v>
      </c>
      <c r="AB157" s="195">
        <f>MAX(Detailed_Demanding_x_Doc_Attrib!BO205:BV205,Detailed_Demanding_x_Doc_Attrib!I205:L205, Detailed_Demanding_x_Doc_Attrib!T205, Detailed_Demanding_x_Doc_Attrib!BS205:BT205)</f>
        <v>0</v>
      </c>
      <c r="AC157" s="195">
        <f>MAX(Detailed_Demanding_x_Doc_Attrib!BF205:BI205, Detailed_Demanding_x_Doc_Attrib!BP205:BQ205, Detailed_Demanding_x_Doc_Attrib!BW205:BX205, Detailed_Demanding_x_Doc_Attrib!BV205, Detailed_Demanding_x_Doc_Attrib!BS205:BT205, Detailed_Demanding_x_Doc_Attrib!S205, Detailed_Demanding_x_Doc_Attrib!T205, Detailed_Demanding_x_Doc_Attrib!I205:L205)</f>
        <v>2.028169014084507</v>
      </c>
      <c r="AD157" s="195">
        <f>MAX(Detailed_Demanding_x_Doc_Attrib!BF205:BX205,Detailed_Demanding_x_Doc_Attrib!I205:L205, Detailed_Demanding_x_Doc_Attrib!S205, Detailed_Demanding_x_Doc_Attrib!T205)</f>
        <v>2.028169014084507</v>
      </c>
      <c r="AE157" s="195">
        <f>Detailed_Demanding_x_Doc_Attrib!BY205</f>
        <v>0</v>
      </c>
      <c r="AF157" s="195">
        <f>MAX(Detailed_Demanding_x_Doc_Attrib!BZ205, Detailed_Demanding_x_Doc_Attrib!BR205)</f>
        <v>0</v>
      </c>
      <c r="AG157" s="195">
        <f>MAX(Detailed_Demanding_x_Doc_Attrib!CA205, Detailed_Demanding_x_Doc_Attrib!BS205)</f>
        <v>0</v>
      </c>
      <c r="AH157" s="195">
        <f>MAX(Detailed_Demanding_x_Doc_Attrib!CB205,Detailed_Demanding_x_Doc_Attrib!I205, Detailed_Demanding_x_Doc_Attrib!S205, Detailed_Demanding_x_Doc_Attrib!W205)</f>
        <v>0.2276056338028169</v>
      </c>
      <c r="AI157" s="195">
        <f>MAX(Detailed_Demanding_x_Doc_Attrib!CC205)</f>
        <v>0</v>
      </c>
      <c r="AJ157" s="195">
        <f>MAX(Detailed_Demanding_x_Doc_Attrib!CD205,Detailed_Demanding_x_Doc_Attrib!S205)</f>
        <v>0</v>
      </c>
      <c r="AK157" s="195">
        <f>MAX(Detailed_Demanding_x_Doc_Attrib!CE205, Detailed_Demanding_x_Doc_Attrib!I205:Q205, Detailed_Demanding_x_Doc_Attrib!S205, Detailed_Demanding_x_Doc_Attrib!T205, Detailed_Demanding_x_Doc_Attrib!W205)</f>
        <v>0</v>
      </c>
      <c r="AL157" s="195">
        <f>MAX(Detailed_Demanding_x_Doc_Attrib!CF205:CF205)</f>
        <v>0</v>
      </c>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row>
    <row r="158" spans="1:102">
      <c r="A158" s="82" t="s">
        <v>638</v>
      </c>
      <c r="B158" s="82" t="s">
        <v>645</v>
      </c>
      <c r="C158" s="82" t="s">
        <v>607</v>
      </c>
      <c r="D158" s="82" t="s">
        <v>358</v>
      </c>
      <c r="E158" s="165" t="s">
        <v>721</v>
      </c>
      <c r="F158" s="195">
        <f>MAX(Detailed_Demanding_x_Doc_Attrib!I206:L206)</f>
        <v>0</v>
      </c>
      <c r="G158" s="195">
        <f>MAX(Detailed_Demanding_x_Doc_Attrib!N206:O206)</f>
        <v>0</v>
      </c>
      <c r="H158" s="195">
        <f>Detailed_Demanding_x_Doc_Attrib!P206</f>
        <v>0</v>
      </c>
      <c r="I158" s="195">
        <f>MAX(Detailed_Demanding_x_Doc_Attrib!Q206, F158, G158, H158, K158, L158, M158, P158)</f>
        <v>0</v>
      </c>
      <c r="J158" s="195">
        <f t="shared" si="2"/>
        <v>0</v>
      </c>
      <c r="K158" s="195">
        <f>Detailed_Demanding_x_Doc_Attrib!R206</f>
        <v>0</v>
      </c>
      <c r="L158" s="195">
        <f>Detailed_Demanding_x_Doc_Attrib!S206</f>
        <v>0</v>
      </c>
      <c r="M158" s="195">
        <f>Detailed_Demanding_x_Doc_Attrib!T206</f>
        <v>0</v>
      </c>
      <c r="N158" s="195">
        <f>Detailed_Demanding_x_Doc_Attrib!U206</f>
        <v>0</v>
      </c>
      <c r="O158" s="195">
        <f>Detailed_Demanding_x_Doc_Attrib!V206</f>
        <v>0</v>
      </c>
      <c r="P158" s="195">
        <f>Detailed_Demanding_x_Doc_Attrib!W206</f>
        <v>0</v>
      </c>
      <c r="Q158" s="195">
        <f>Detailed_Demanding_x_Doc_Attrib!X206</f>
        <v>0</v>
      </c>
      <c r="R158" s="195">
        <f>MAX(Detailed_Demanding_x_Doc_Attrib!Z206:AB206,Detailed_Demanding_x_Doc_Attrib!I206:L206,M158,Q158)</f>
        <v>0</v>
      </c>
      <c r="S158" s="195">
        <f>MAX(Detailed_Demanding_x_Doc_Attrib!AC206,Detailed_Demanding_x_Doc_Attrib!I206:L206)</f>
        <v>0</v>
      </c>
      <c r="T158" s="195">
        <f>MAX(Detailed_Demanding_x_Doc_Attrib!AD206:AF206,P158,K158)</f>
        <v>0</v>
      </c>
      <c r="U158" s="195">
        <f>MAX(Detailed_Demanding_x_Doc_Attrib!AG206:AH206, Detailed_Demanding_x_Doc_Attrib!I206:L206, Detailed_Demanding_x_Doc_Attrib!R206)</f>
        <v>0</v>
      </c>
      <c r="V158" s="195">
        <f>MAX(Detailed_Demanding_x_Doc_Attrib!AJ206,Detailed_Demanding_x_Doc_Attrib!I206:L206)</f>
        <v>0</v>
      </c>
      <c r="W158" s="195">
        <f>MAX(Detailed_Demanding_x_Doc_Attrib!AM206:AW206,Detailed_Demanding_x_Doc_Attrib!I206:L206,K158)</f>
        <v>0</v>
      </c>
      <c r="X158" s="195">
        <f>MAX(Detailed_Demanding_x_Doc_Attrib!AX206,Detailed_Demanding_x_Doc_Attrib!I206:L206)</f>
        <v>0</v>
      </c>
      <c r="Y158" s="195">
        <f>MAX(Detailed_Demanding_x_Doc_Attrib!AY206,Detailed_Demanding_x_Doc_Attrib!I206:L206)</f>
        <v>0</v>
      </c>
      <c r="Z158" s="195">
        <f>MAX(Detailed_Demanding_x_Doc_Attrib!BC206:BE206,Detailed_Demanding_x_Doc_Attrib!I206:L206,Detailed_Demanding_x_Doc_Attrib!T206, Detailed_Demanding_x_Doc_Attrib!W206, Detailed_Demanding_x_Doc_Attrib!BP206)</f>
        <v>0</v>
      </c>
      <c r="AA158" s="195">
        <f>MAX(Detailed_Demanding_x_Doc_Attrib!BJ206:BQ206,Detailed_Demanding_x_Doc_Attrib!I206:L206,Detailed_Demanding_x_Doc_Attrib!BV206,Detailed_Demanding_x_Doc_Attrib!BS206:BT206)</f>
        <v>0</v>
      </c>
      <c r="AB158" s="195">
        <f>MAX(Detailed_Demanding_x_Doc_Attrib!BO206:BV206,Detailed_Demanding_x_Doc_Attrib!I206:L206, Detailed_Demanding_x_Doc_Attrib!T206, Detailed_Demanding_x_Doc_Attrib!BS206:BT206)</f>
        <v>0</v>
      </c>
      <c r="AC158" s="195">
        <f>MAX(Detailed_Demanding_x_Doc_Attrib!BF206:BI206, Detailed_Demanding_x_Doc_Attrib!BP206:BQ206, Detailed_Demanding_x_Doc_Attrib!BW206:BX206, Detailed_Demanding_x_Doc_Attrib!BV206, Detailed_Demanding_x_Doc_Attrib!BS206:BT206, Detailed_Demanding_x_Doc_Attrib!S206, Detailed_Demanding_x_Doc_Attrib!T206, Detailed_Demanding_x_Doc_Attrib!I206:L206)</f>
        <v>0</v>
      </c>
      <c r="AD158" s="195">
        <f>MAX(Detailed_Demanding_x_Doc_Attrib!BF206:BX206,Detailed_Demanding_x_Doc_Attrib!I206:L206, Detailed_Demanding_x_Doc_Attrib!S206, Detailed_Demanding_x_Doc_Attrib!T206)</f>
        <v>0</v>
      </c>
      <c r="AE158" s="195">
        <f>Detailed_Demanding_x_Doc_Attrib!BY206</f>
        <v>0</v>
      </c>
      <c r="AF158" s="195">
        <f>MAX(Detailed_Demanding_x_Doc_Attrib!BZ206, Detailed_Demanding_x_Doc_Attrib!BR206)</f>
        <v>0</v>
      </c>
      <c r="AG158" s="195">
        <f>MAX(Detailed_Demanding_x_Doc_Attrib!CA206, Detailed_Demanding_x_Doc_Attrib!BS206)</f>
        <v>0</v>
      </c>
      <c r="AH158" s="195">
        <f>MAX(Detailed_Demanding_x_Doc_Attrib!CB206,Detailed_Demanding_x_Doc_Attrib!I206, Detailed_Demanding_x_Doc_Attrib!S206, Detailed_Demanding_x_Doc_Attrib!W206)</f>
        <v>0.17070422535211269</v>
      </c>
      <c r="AI158" s="195">
        <f>MAX(Detailed_Demanding_x_Doc_Attrib!CC206)</f>
        <v>0</v>
      </c>
      <c r="AJ158" s="195">
        <f>MAX(Detailed_Demanding_x_Doc_Attrib!CD206,Detailed_Demanding_x_Doc_Attrib!S206)</f>
        <v>0</v>
      </c>
      <c r="AK158" s="195">
        <f>MAX(Detailed_Demanding_x_Doc_Attrib!CE206, Detailed_Demanding_x_Doc_Attrib!I206:Q206, Detailed_Demanding_x_Doc_Attrib!S206, Detailed_Demanding_x_Doc_Attrib!T206, Detailed_Demanding_x_Doc_Attrib!W206)</f>
        <v>0</v>
      </c>
      <c r="AL158" s="195">
        <f>MAX(Detailed_Demanding_x_Doc_Attrib!CF206:CF206)</f>
        <v>0</v>
      </c>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row>
    <row r="159" spans="1:102">
      <c r="A159" s="82" t="s">
        <v>638</v>
      </c>
      <c r="B159" s="82" t="s">
        <v>645</v>
      </c>
      <c r="C159" s="82" t="s">
        <v>607</v>
      </c>
      <c r="D159" s="82" t="s">
        <v>638</v>
      </c>
      <c r="E159" s="165" t="s">
        <v>705</v>
      </c>
      <c r="F159" s="195">
        <f>MAX(Detailed_Demanding_x_Doc_Attrib!I207:L207)</f>
        <v>0</v>
      </c>
      <c r="G159" s="195">
        <f>MAX(Detailed_Demanding_x_Doc_Attrib!N207:O207)</f>
        <v>0</v>
      </c>
      <c r="H159" s="195">
        <f>Detailed_Demanding_x_Doc_Attrib!P207</f>
        <v>0</v>
      </c>
      <c r="I159" s="195">
        <f>MAX(Detailed_Demanding_x_Doc_Attrib!Q207, F159, G159, H159, K159, L159, M159, P159)</f>
        <v>0</v>
      </c>
      <c r="J159" s="195">
        <f t="shared" si="2"/>
        <v>0</v>
      </c>
      <c r="K159" s="195">
        <f>Detailed_Demanding_x_Doc_Attrib!R207</f>
        <v>0</v>
      </c>
      <c r="L159" s="195">
        <f>Detailed_Demanding_x_Doc_Attrib!S207</f>
        <v>0</v>
      </c>
      <c r="M159" s="195">
        <f>Detailed_Demanding_x_Doc_Attrib!T207</f>
        <v>0</v>
      </c>
      <c r="N159" s="195">
        <f>Detailed_Demanding_x_Doc_Attrib!U207</f>
        <v>0</v>
      </c>
      <c r="O159" s="195">
        <f>Detailed_Demanding_x_Doc_Attrib!V207</f>
        <v>0</v>
      </c>
      <c r="P159" s="195">
        <f>Detailed_Demanding_x_Doc_Attrib!W207</f>
        <v>0</v>
      </c>
      <c r="Q159" s="195">
        <f>Detailed_Demanding_x_Doc_Attrib!X207</f>
        <v>0</v>
      </c>
      <c r="R159" s="195">
        <f>MAX(Detailed_Demanding_x_Doc_Attrib!Z207:AB207,Detailed_Demanding_x_Doc_Attrib!I207:L207,M159,Q159)</f>
        <v>0</v>
      </c>
      <c r="S159" s="195">
        <f>MAX(Detailed_Demanding_x_Doc_Attrib!AC207,Detailed_Demanding_x_Doc_Attrib!I207:L207)</f>
        <v>0</v>
      </c>
      <c r="T159" s="195">
        <f>MAX(Detailed_Demanding_x_Doc_Attrib!AD207:AF207,P159,K159)</f>
        <v>0</v>
      </c>
      <c r="U159" s="195">
        <f>MAX(Detailed_Demanding_x_Doc_Attrib!AG207:AH207, Detailed_Demanding_x_Doc_Attrib!I207:L207, Detailed_Demanding_x_Doc_Attrib!R207)</f>
        <v>0</v>
      </c>
      <c r="V159" s="195">
        <f>MAX(Detailed_Demanding_x_Doc_Attrib!AJ207,Detailed_Demanding_x_Doc_Attrib!I207:L207)</f>
        <v>0</v>
      </c>
      <c r="W159" s="195">
        <f>MAX(Detailed_Demanding_x_Doc_Attrib!AM207:AW207,Detailed_Demanding_x_Doc_Attrib!I207:L207,K159)</f>
        <v>0</v>
      </c>
      <c r="X159" s="195">
        <f>MAX(Detailed_Demanding_x_Doc_Attrib!AX207,Detailed_Demanding_x_Doc_Attrib!I207:L207)</f>
        <v>0</v>
      </c>
      <c r="Y159" s="195">
        <f>MAX(Detailed_Demanding_x_Doc_Attrib!AY207,Detailed_Demanding_x_Doc_Attrib!I207:L207)</f>
        <v>0</v>
      </c>
      <c r="Z159" s="195">
        <f>MAX(Detailed_Demanding_x_Doc_Attrib!BC207:BE207,Detailed_Demanding_x_Doc_Attrib!I207:L207,Detailed_Demanding_x_Doc_Attrib!T207, Detailed_Demanding_x_Doc_Attrib!W207, Detailed_Demanding_x_Doc_Attrib!BP207)</f>
        <v>0</v>
      </c>
      <c r="AA159" s="195">
        <f>MAX(Detailed_Demanding_x_Doc_Attrib!BJ207:BQ207,Detailed_Demanding_x_Doc_Attrib!I207:L207,Detailed_Demanding_x_Doc_Attrib!BV207,Detailed_Demanding_x_Doc_Attrib!BS207:BT207)</f>
        <v>0</v>
      </c>
      <c r="AB159" s="195">
        <f>MAX(Detailed_Demanding_x_Doc_Attrib!BO207:BV207,Detailed_Demanding_x_Doc_Attrib!I207:L207, Detailed_Demanding_x_Doc_Attrib!T207, Detailed_Demanding_x_Doc_Attrib!BS207:BT207)</f>
        <v>0</v>
      </c>
      <c r="AC159" s="195">
        <f>MAX(Detailed_Demanding_x_Doc_Attrib!BF207:BI207, Detailed_Demanding_x_Doc_Attrib!BP207:BQ207, Detailed_Demanding_x_Doc_Attrib!BW207:BX207, Detailed_Demanding_x_Doc_Attrib!BV207, Detailed_Demanding_x_Doc_Attrib!BS207:BT207, Detailed_Demanding_x_Doc_Attrib!S207, Detailed_Demanding_x_Doc_Attrib!T207, Detailed_Demanding_x_Doc_Attrib!I207:L207)</f>
        <v>0</v>
      </c>
      <c r="AD159" s="195">
        <f>MAX(Detailed_Demanding_x_Doc_Attrib!BF207:BX207,Detailed_Demanding_x_Doc_Attrib!I207:L207, Detailed_Demanding_x_Doc_Attrib!S207, Detailed_Demanding_x_Doc_Attrib!T207)</f>
        <v>0</v>
      </c>
      <c r="AE159" s="195">
        <f>Detailed_Demanding_x_Doc_Attrib!BY207</f>
        <v>0</v>
      </c>
      <c r="AF159" s="195">
        <f>MAX(Detailed_Demanding_x_Doc_Attrib!BZ207, Detailed_Demanding_x_Doc_Attrib!BR207)</f>
        <v>0</v>
      </c>
      <c r="AG159" s="195">
        <f>MAX(Detailed_Demanding_x_Doc_Attrib!CA207, Detailed_Demanding_x_Doc_Attrib!BS207)</f>
        <v>0</v>
      </c>
      <c r="AH159" s="195">
        <f>MAX(Detailed_Demanding_x_Doc_Attrib!CB207,Detailed_Demanding_x_Doc_Attrib!I207, Detailed_Demanding_x_Doc_Attrib!S207, Detailed_Demanding_x_Doc_Attrib!W207)</f>
        <v>0.17070422535211269</v>
      </c>
      <c r="AI159" s="195">
        <f>MAX(Detailed_Demanding_x_Doc_Attrib!CC207)</f>
        <v>0</v>
      </c>
      <c r="AJ159" s="195">
        <f>MAX(Detailed_Demanding_x_Doc_Attrib!CD207,Detailed_Demanding_x_Doc_Attrib!S207)</f>
        <v>0</v>
      </c>
      <c r="AK159" s="195">
        <f>MAX(Detailed_Demanding_x_Doc_Attrib!CE207, Detailed_Demanding_x_Doc_Attrib!I207:Q207, Detailed_Demanding_x_Doc_Attrib!S207, Detailed_Demanding_x_Doc_Attrib!T207, Detailed_Demanding_x_Doc_Attrib!W207)</f>
        <v>0</v>
      </c>
      <c r="AL159" s="195">
        <f>MAX(Detailed_Demanding_x_Doc_Attrib!CF207:CF207)</f>
        <v>0</v>
      </c>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row>
    <row r="160" spans="1:102">
      <c r="A160" s="82" t="s">
        <v>638</v>
      </c>
      <c r="B160" s="82" t="s">
        <v>645</v>
      </c>
      <c r="C160" s="82" t="s">
        <v>607</v>
      </c>
      <c r="D160" s="82" t="s">
        <v>638</v>
      </c>
      <c r="E160" s="165" t="s">
        <v>652</v>
      </c>
      <c r="F160" s="195">
        <f>MAX(Detailed_Demanding_x_Doc_Attrib!I208:L208)</f>
        <v>0</v>
      </c>
      <c r="G160" s="195">
        <f>MAX(Detailed_Demanding_x_Doc_Attrib!N208:O208)</f>
        <v>0</v>
      </c>
      <c r="H160" s="195">
        <f>Detailed_Demanding_x_Doc_Attrib!P208</f>
        <v>0</v>
      </c>
      <c r="I160" s="195">
        <f>MAX(Detailed_Demanding_x_Doc_Attrib!Q208, F160, G160, H160, K160, L160, M160, P160)</f>
        <v>0</v>
      </c>
      <c r="J160" s="195">
        <f t="shared" si="2"/>
        <v>0</v>
      </c>
      <c r="K160" s="195">
        <f>Detailed_Demanding_x_Doc_Attrib!R208</f>
        <v>0</v>
      </c>
      <c r="L160" s="195">
        <f>Detailed_Demanding_x_Doc_Attrib!S208</f>
        <v>0</v>
      </c>
      <c r="M160" s="195">
        <f>Detailed_Demanding_x_Doc_Attrib!T208</f>
        <v>0</v>
      </c>
      <c r="N160" s="195">
        <f>Detailed_Demanding_x_Doc_Attrib!U208</f>
        <v>0</v>
      </c>
      <c r="O160" s="195">
        <f>Detailed_Demanding_x_Doc_Attrib!V208</f>
        <v>0</v>
      </c>
      <c r="P160" s="195">
        <f>Detailed_Demanding_x_Doc_Attrib!W208</f>
        <v>0</v>
      </c>
      <c r="Q160" s="195">
        <f>Detailed_Demanding_x_Doc_Attrib!X208</f>
        <v>0</v>
      </c>
      <c r="R160" s="195">
        <f>MAX(Detailed_Demanding_x_Doc_Attrib!Z208:AB208,Detailed_Demanding_x_Doc_Attrib!I208:L208,M160,Q160)</f>
        <v>0</v>
      </c>
      <c r="S160" s="195">
        <f>MAX(Detailed_Demanding_x_Doc_Attrib!AC208,Detailed_Demanding_x_Doc_Attrib!I208:L208)</f>
        <v>0</v>
      </c>
      <c r="T160" s="195">
        <f>MAX(Detailed_Demanding_x_Doc_Attrib!AD208:AF208,P160,K160)</f>
        <v>0</v>
      </c>
      <c r="U160" s="195">
        <f>MAX(Detailed_Demanding_x_Doc_Attrib!AG208:AH208, Detailed_Demanding_x_Doc_Attrib!I208:L208, Detailed_Demanding_x_Doc_Attrib!R208)</f>
        <v>0</v>
      </c>
      <c r="V160" s="195">
        <f>MAX(Detailed_Demanding_x_Doc_Attrib!AJ208,Detailed_Demanding_x_Doc_Attrib!I208:L208)</f>
        <v>0</v>
      </c>
      <c r="W160" s="195">
        <f>MAX(Detailed_Demanding_x_Doc_Attrib!AM208:AW208,Detailed_Demanding_x_Doc_Attrib!I208:L208,K160)</f>
        <v>0</v>
      </c>
      <c r="X160" s="195">
        <f>MAX(Detailed_Demanding_x_Doc_Attrib!AX208,Detailed_Demanding_x_Doc_Attrib!I208:L208)</f>
        <v>0</v>
      </c>
      <c r="Y160" s="195">
        <f>MAX(Detailed_Demanding_x_Doc_Attrib!AY208,Detailed_Demanding_x_Doc_Attrib!I208:L208)</f>
        <v>0</v>
      </c>
      <c r="Z160" s="195">
        <f>MAX(Detailed_Demanding_x_Doc_Attrib!BC208:BE208,Detailed_Demanding_x_Doc_Attrib!I208:L208,Detailed_Demanding_x_Doc_Attrib!T208, Detailed_Demanding_x_Doc_Attrib!W208, Detailed_Demanding_x_Doc_Attrib!BP208)</f>
        <v>0</v>
      </c>
      <c r="AA160" s="195">
        <f>MAX(Detailed_Demanding_x_Doc_Attrib!BJ208:BQ208,Detailed_Demanding_x_Doc_Attrib!I208:L208,Detailed_Demanding_x_Doc_Attrib!BV208,Detailed_Demanding_x_Doc_Attrib!BS208:BT208)</f>
        <v>0</v>
      </c>
      <c r="AB160" s="195">
        <f>MAX(Detailed_Demanding_x_Doc_Attrib!BO208:BV208,Detailed_Demanding_x_Doc_Attrib!I208:L208, Detailed_Demanding_x_Doc_Attrib!T208, Detailed_Demanding_x_Doc_Attrib!BS208:BT208)</f>
        <v>0</v>
      </c>
      <c r="AC160" s="195">
        <f>MAX(Detailed_Demanding_x_Doc_Attrib!BF208:BI208, Detailed_Demanding_x_Doc_Attrib!BP208:BQ208, Detailed_Demanding_x_Doc_Attrib!BW208:BX208, Detailed_Demanding_x_Doc_Attrib!BV208, Detailed_Demanding_x_Doc_Attrib!BS208:BT208, Detailed_Demanding_x_Doc_Attrib!S208, Detailed_Demanding_x_Doc_Attrib!T208, Detailed_Demanding_x_Doc_Attrib!I208:L208)</f>
        <v>0</v>
      </c>
      <c r="AD160" s="195">
        <f>MAX(Detailed_Demanding_x_Doc_Attrib!BF208:BX208,Detailed_Demanding_x_Doc_Attrib!I208:L208, Detailed_Demanding_x_Doc_Attrib!S208, Detailed_Demanding_x_Doc_Attrib!T208)</f>
        <v>0</v>
      </c>
      <c r="AE160" s="195">
        <f>Detailed_Demanding_x_Doc_Attrib!BY208</f>
        <v>0</v>
      </c>
      <c r="AF160" s="195">
        <f>MAX(Detailed_Demanding_x_Doc_Attrib!BZ208, Detailed_Demanding_x_Doc_Attrib!BR208)</f>
        <v>0</v>
      </c>
      <c r="AG160" s="195">
        <f>MAX(Detailed_Demanding_x_Doc_Attrib!CA208, Detailed_Demanding_x_Doc_Attrib!BS208)</f>
        <v>0</v>
      </c>
      <c r="AH160" s="195">
        <f>MAX(Detailed_Demanding_x_Doc_Attrib!CB208,Detailed_Demanding_x_Doc_Attrib!I208, Detailed_Demanding_x_Doc_Attrib!S208, Detailed_Demanding_x_Doc_Attrib!W208)</f>
        <v>0.676056338028169</v>
      </c>
      <c r="AI160" s="195">
        <f>MAX(Detailed_Demanding_x_Doc_Attrib!CC208)</f>
        <v>0</v>
      </c>
      <c r="AJ160" s="195">
        <f>MAX(Detailed_Demanding_x_Doc_Attrib!CD208,Detailed_Demanding_x_Doc_Attrib!S208)</f>
        <v>0</v>
      </c>
      <c r="AK160" s="195">
        <f>MAX(Detailed_Demanding_x_Doc_Attrib!CE208, Detailed_Demanding_x_Doc_Attrib!I208:Q208, Detailed_Demanding_x_Doc_Attrib!S208, Detailed_Demanding_x_Doc_Attrib!T208, Detailed_Demanding_x_Doc_Attrib!W208)</f>
        <v>0</v>
      </c>
      <c r="AL160" s="195">
        <f>MAX(Detailed_Demanding_x_Doc_Attrib!CF208:CF208)</f>
        <v>0</v>
      </c>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row>
    <row r="161" spans="1:102">
      <c r="A161" s="82" t="s">
        <v>638</v>
      </c>
      <c r="B161" s="82" t="s">
        <v>645</v>
      </c>
      <c r="C161" s="82" t="s">
        <v>607</v>
      </c>
      <c r="D161" s="82" t="s">
        <v>358</v>
      </c>
      <c r="E161" s="165" t="s">
        <v>701</v>
      </c>
      <c r="F161" s="195">
        <f>MAX(Detailed_Demanding_x_Doc_Attrib!I209:L209)</f>
        <v>0</v>
      </c>
      <c r="G161" s="195">
        <f>MAX(Detailed_Demanding_x_Doc_Attrib!N209:O209)</f>
        <v>0</v>
      </c>
      <c r="H161" s="195">
        <f>Detailed_Demanding_x_Doc_Attrib!P209</f>
        <v>0</v>
      </c>
      <c r="I161" s="195">
        <f>MAX(Detailed_Demanding_x_Doc_Attrib!Q209, F161, G161, H161, K161, L161, M161, P161)</f>
        <v>0</v>
      </c>
      <c r="J161" s="195">
        <f t="shared" si="2"/>
        <v>0</v>
      </c>
      <c r="K161" s="195">
        <f>Detailed_Demanding_x_Doc_Attrib!R209</f>
        <v>0</v>
      </c>
      <c r="L161" s="195">
        <f>Detailed_Demanding_x_Doc_Attrib!S209</f>
        <v>0</v>
      </c>
      <c r="M161" s="195">
        <f>Detailed_Demanding_x_Doc_Attrib!T209</f>
        <v>0</v>
      </c>
      <c r="N161" s="195">
        <f>Detailed_Demanding_x_Doc_Attrib!U209</f>
        <v>0</v>
      </c>
      <c r="O161" s="195">
        <f>Detailed_Demanding_x_Doc_Attrib!V209</f>
        <v>0</v>
      </c>
      <c r="P161" s="195">
        <f>Detailed_Demanding_x_Doc_Attrib!W209</f>
        <v>0</v>
      </c>
      <c r="Q161" s="195">
        <f>Detailed_Demanding_x_Doc_Attrib!X209</f>
        <v>0</v>
      </c>
      <c r="R161" s="195">
        <f>MAX(Detailed_Demanding_x_Doc_Attrib!Z209:AB209,Detailed_Demanding_x_Doc_Attrib!I209:L209,M161,Q161)</f>
        <v>0</v>
      </c>
      <c r="S161" s="195">
        <f>MAX(Detailed_Demanding_x_Doc_Attrib!AC209,Detailed_Demanding_x_Doc_Attrib!I209:L209)</f>
        <v>0</v>
      </c>
      <c r="T161" s="195">
        <f>MAX(Detailed_Demanding_x_Doc_Attrib!AD209:AF209,P161,K161)</f>
        <v>0</v>
      </c>
      <c r="U161" s="195">
        <f>MAX(Detailed_Demanding_x_Doc_Attrib!AG209:AH209, Detailed_Demanding_x_Doc_Attrib!I209:L209, Detailed_Demanding_x_Doc_Attrib!R209)</f>
        <v>0</v>
      </c>
      <c r="V161" s="195">
        <f>MAX(Detailed_Demanding_x_Doc_Attrib!AJ209,Detailed_Demanding_x_Doc_Attrib!I209:L209)</f>
        <v>0</v>
      </c>
      <c r="W161" s="195">
        <f>MAX(Detailed_Demanding_x_Doc_Attrib!AM209:AW209,Detailed_Demanding_x_Doc_Attrib!I209:L209,K161)</f>
        <v>0.16901408450704225</v>
      </c>
      <c r="X161" s="195">
        <f>MAX(Detailed_Demanding_x_Doc_Attrib!AX209,Detailed_Demanding_x_Doc_Attrib!I209:L209)</f>
        <v>0</v>
      </c>
      <c r="Y161" s="195">
        <f>MAX(Detailed_Demanding_x_Doc_Attrib!AY209,Detailed_Demanding_x_Doc_Attrib!I209:L209)</f>
        <v>0</v>
      </c>
      <c r="Z161" s="195">
        <f>MAX(Detailed_Demanding_x_Doc_Attrib!BC209:BE209,Detailed_Demanding_x_Doc_Attrib!I209:L209,Detailed_Demanding_x_Doc_Attrib!T209, Detailed_Demanding_x_Doc_Attrib!W209, Detailed_Demanding_x_Doc_Attrib!BP209)</f>
        <v>0</v>
      </c>
      <c r="AA161" s="195">
        <f>MAX(Detailed_Demanding_x_Doc_Attrib!BJ209:BQ209,Detailed_Demanding_x_Doc_Attrib!I209:L209,Detailed_Demanding_x_Doc_Attrib!BV209,Detailed_Demanding_x_Doc_Attrib!BS209:BT209)</f>
        <v>0</v>
      </c>
      <c r="AB161" s="195">
        <f>MAX(Detailed_Demanding_x_Doc_Attrib!BO209:BV209,Detailed_Demanding_x_Doc_Attrib!I209:L209, Detailed_Demanding_x_Doc_Attrib!T209, Detailed_Demanding_x_Doc_Attrib!BS209:BT209)</f>
        <v>0</v>
      </c>
      <c r="AC161" s="195">
        <f>MAX(Detailed_Demanding_x_Doc_Attrib!BF209:BI209, Detailed_Demanding_x_Doc_Attrib!BP209:BQ209, Detailed_Demanding_x_Doc_Attrib!BW209:BX209, Detailed_Demanding_x_Doc_Attrib!BV209, Detailed_Demanding_x_Doc_Attrib!BS209:BT209, Detailed_Demanding_x_Doc_Attrib!S209, Detailed_Demanding_x_Doc_Attrib!T209, Detailed_Demanding_x_Doc_Attrib!I209:L209)</f>
        <v>0</v>
      </c>
      <c r="AD161" s="195">
        <f>MAX(Detailed_Demanding_x_Doc_Attrib!BF209:BX209,Detailed_Demanding_x_Doc_Attrib!I209:L209, Detailed_Demanding_x_Doc_Attrib!S209, Detailed_Demanding_x_Doc_Attrib!T209)</f>
        <v>0</v>
      </c>
      <c r="AE161" s="195">
        <f>Detailed_Demanding_x_Doc_Attrib!BY209</f>
        <v>0</v>
      </c>
      <c r="AF161" s="195">
        <f>MAX(Detailed_Demanding_x_Doc_Attrib!BZ209, Detailed_Demanding_x_Doc_Attrib!BR209)</f>
        <v>0</v>
      </c>
      <c r="AG161" s="195">
        <f>MAX(Detailed_Demanding_x_Doc_Attrib!CA209, Detailed_Demanding_x_Doc_Attrib!BS209)</f>
        <v>0</v>
      </c>
      <c r="AH161" s="195">
        <f>MAX(Detailed_Demanding_x_Doc_Attrib!CB209,Detailed_Demanding_x_Doc_Attrib!I209, Detailed_Demanding_x_Doc_Attrib!S209, Detailed_Demanding_x_Doc_Attrib!W209)</f>
        <v>0</v>
      </c>
      <c r="AI161" s="195">
        <f>MAX(Detailed_Demanding_x_Doc_Attrib!CC209)</f>
        <v>0</v>
      </c>
      <c r="AJ161" s="195">
        <f>MAX(Detailed_Demanding_x_Doc_Attrib!CD209,Detailed_Demanding_x_Doc_Attrib!S209)</f>
        <v>0</v>
      </c>
      <c r="AK161" s="195">
        <f>MAX(Detailed_Demanding_x_Doc_Attrib!CE209, Detailed_Demanding_x_Doc_Attrib!I209:Q209, Detailed_Demanding_x_Doc_Attrib!S209, Detailed_Demanding_x_Doc_Attrib!T209, Detailed_Demanding_x_Doc_Attrib!W209)</f>
        <v>0</v>
      </c>
      <c r="AL161" s="195">
        <f>MAX(Detailed_Demanding_x_Doc_Attrib!CF209:CF209)</f>
        <v>0</v>
      </c>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row>
    <row r="162" spans="1:102">
      <c r="A162" s="82" t="s">
        <v>638</v>
      </c>
      <c r="B162" s="82" t="s">
        <v>645</v>
      </c>
      <c r="C162" s="82" t="s">
        <v>607</v>
      </c>
      <c r="D162" s="82" t="s">
        <v>638</v>
      </c>
      <c r="E162" s="165" t="s">
        <v>696</v>
      </c>
      <c r="F162" s="195">
        <f>MAX(Detailed_Demanding_x_Doc_Attrib!I210:L210)</f>
        <v>0</v>
      </c>
      <c r="G162" s="195">
        <f>MAX(Detailed_Demanding_x_Doc_Attrib!N210:O210)</f>
        <v>0</v>
      </c>
      <c r="H162" s="195">
        <f>Detailed_Demanding_x_Doc_Attrib!P210</f>
        <v>0</v>
      </c>
      <c r="I162" s="195">
        <f>MAX(Detailed_Demanding_x_Doc_Attrib!Q210, F162, G162, H162, K162, L162, M162, P162)</f>
        <v>0</v>
      </c>
      <c r="J162" s="195">
        <f t="shared" si="2"/>
        <v>0</v>
      </c>
      <c r="K162" s="195">
        <f>Detailed_Demanding_x_Doc_Attrib!R210</f>
        <v>0</v>
      </c>
      <c r="L162" s="195">
        <f>Detailed_Demanding_x_Doc_Attrib!S210</f>
        <v>0</v>
      </c>
      <c r="M162" s="195">
        <f>Detailed_Demanding_x_Doc_Attrib!T210</f>
        <v>0</v>
      </c>
      <c r="N162" s="195">
        <f>Detailed_Demanding_x_Doc_Attrib!U210</f>
        <v>0</v>
      </c>
      <c r="O162" s="195">
        <f>Detailed_Demanding_x_Doc_Attrib!V210</f>
        <v>0</v>
      </c>
      <c r="P162" s="195">
        <f>Detailed_Demanding_x_Doc_Attrib!W210</f>
        <v>0</v>
      </c>
      <c r="Q162" s="195">
        <f>Detailed_Demanding_x_Doc_Attrib!X210</f>
        <v>0</v>
      </c>
      <c r="R162" s="195">
        <f>MAX(Detailed_Demanding_x_Doc_Attrib!Z210:AB210,Detailed_Demanding_x_Doc_Attrib!I210:L210,M162,Q162)</f>
        <v>0</v>
      </c>
      <c r="S162" s="195">
        <f>MAX(Detailed_Demanding_x_Doc_Attrib!AC210,Detailed_Demanding_x_Doc_Attrib!I210:L210)</f>
        <v>0</v>
      </c>
      <c r="T162" s="195">
        <f>MAX(Detailed_Demanding_x_Doc_Attrib!AD210:AF210,P162,K162)</f>
        <v>0</v>
      </c>
      <c r="U162" s="195">
        <f>MAX(Detailed_Demanding_x_Doc_Attrib!AG210:AH210, Detailed_Demanding_x_Doc_Attrib!I210:L210, Detailed_Demanding_x_Doc_Attrib!R210)</f>
        <v>0</v>
      </c>
      <c r="V162" s="195">
        <f>MAX(Detailed_Demanding_x_Doc_Attrib!AJ210,Detailed_Demanding_x_Doc_Attrib!I210:L210)</f>
        <v>0</v>
      </c>
      <c r="W162" s="195">
        <f>MAX(Detailed_Demanding_x_Doc_Attrib!AM210:AW210,Detailed_Demanding_x_Doc_Attrib!I210:L210,K162)</f>
        <v>0</v>
      </c>
      <c r="X162" s="195">
        <f>MAX(Detailed_Demanding_x_Doc_Attrib!AX210,Detailed_Demanding_x_Doc_Attrib!I210:L210)</f>
        <v>0</v>
      </c>
      <c r="Y162" s="195">
        <f>MAX(Detailed_Demanding_x_Doc_Attrib!AY210,Detailed_Demanding_x_Doc_Attrib!I210:L210)</f>
        <v>0</v>
      </c>
      <c r="Z162" s="195">
        <f>MAX(Detailed_Demanding_x_Doc_Attrib!BC210:BE210,Detailed_Demanding_x_Doc_Attrib!I210:L210,Detailed_Demanding_x_Doc_Attrib!T210, Detailed_Demanding_x_Doc_Attrib!W210, Detailed_Demanding_x_Doc_Attrib!BP210)</f>
        <v>0</v>
      </c>
      <c r="AA162" s="195">
        <f>MAX(Detailed_Demanding_x_Doc_Attrib!BJ210:BQ210,Detailed_Demanding_x_Doc_Attrib!I210:L210,Detailed_Demanding_x_Doc_Attrib!BV210,Detailed_Demanding_x_Doc_Attrib!BS210:BT210)</f>
        <v>0</v>
      </c>
      <c r="AB162" s="195">
        <f>MAX(Detailed_Demanding_x_Doc_Attrib!BO210:BV210,Detailed_Demanding_x_Doc_Attrib!I210:L210, Detailed_Demanding_x_Doc_Attrib!T210, Detailed_Demanding_x_Doc_Attrib!BS210:BT210)</f>
        <v>0</v>
      </c>
      <c r="AC162" s="195">
        <f>MAX(Detailed_Demanding_x_Doc_Attrib!BF210:BI210, Detailed_Demanding_x_Doc_Attrib!BP210:BQ210, Detailed_Demanding_x_Doc_Attrib!BW210:BX210, Detailed_Demanding_x_Doc_Attrib!BV210, Detailed_Demanding_x_Doc_Attrib!BS210:BT210, Detailed_Demanding_x_Doc_Attrib!S210, Detailed_Demanding_x_Doc_Attrib!T210, Detailed_Demanding_x_Doc_Attrib!I210:L210)</f>
        <v>0</v>
      </c>
      <c r="AD162" s="195">
        <f>MAX(Detailed_Demanding_x_Doc_Attrib!BF210:BX210,Detailed_Demanding_x_Doc_Attrib!I210:L210, Detailed_Demanding_x_Doc_Attrib!S210, Detailed_Demanding_x_Doc_Attrib!T210)</f>
        <v>0</v>
      </c>
      <c r="AE162" s="195">
        <f>Detailed_Demanding_x_Doc_Attrib!BY210</f>
        <v>0</v>
      </c>
      <c r="AF162" s="195">
        <f>MAX(Detailed_Demanding_x_Doc_Attrib!BZ210, Detailed_Demanding_x_Doc_Attrib!BR210)</f>
        <v>0</v>
      </c>
      <c r="AG162" s="195">
        <f>MAX(Detailed_Demanding_x_Doc_Attrib!CA210, Detailed_Demanding_x_Doc_Attrib!BS210)</f>
        <v>0</v>
      </c>
      <c r="AH162" s="195">
        <f>MAX(Detailed_Demanding_x_Doc_Attrib!CB210,Detailed_Demanding_x_Doc_Attrib!I210, Detailed_Demanding_x_Doc_Attrib!S210, Detailed_Demanding_x_Doc_Attrib!W210)</f>
        <v>0.90140845070422537</v>
      </c>
      <c r="AI162" s="195">
        <f>MAX(Detailed_Demanding_x_Doc_Attrib!CC210)</f>
        <v>0</v>
      </c>
      <c r="AJ162" s="195">
        <f>MAX(Detailed_Demanding_x_Doc_Attrib!CD210,Detailed_Demanding_x_Doc_Attrib!S210)</f>
        <v>0</v>
      </c>
      <c r="AK162" s="195">
        <f>MAX(Detailed_Demanding_x_Doc_Attrib!CE210, Detailed_Demanding_x_Doc_Attrib!I210:Q210, Detailed_Demanding_x_Doc_Attrib!S210, Detailed_Demanding_x_Doc_Attrib!T210, Detailed_Demanding_x_Doc_Attrib!W210)</f>
        <v>2.028169014084507</v>
      </c>
      <c r="AL162" s="195">
        <f>MAX(Detailed_Demanding_x_Doc_Attrib!CF210:CF210)</f>
        <v>0</v>
      </c>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row>
    <row r="163" spans="1:102">
      <c r="A163" s="82" t="s">
        <v>638</v>
      </c>
      <c r="B163" s="82" t="s">
        <v>567</v>
      </c>
      <c r="C163" s="82" t="s">
        <v>273</v>
      </c>
      <c r="D163" s="82" t="s">
        <v>354</v>
      </c>
      <c r="E163" s="165" t="s">
        <v>639</v>
      </c>
      <c r="F163" s="195">
        <f>MAX(Detailed_Demanding_x_Doc_Attrib!I211:L211)</f>
        <v>0</v>
      </c>
      <c r="G163" s="195">
        <f>MAX(Detailed_Demanding_x_Doc_Attrib!N211:O211)</f>
        <v>0</v>
      </c>
      <c r="H163" s="195">
        <f>Detailed_Demanding_x_Doc_Attrib!P211</f>
        <v>0</v>
      </c>
      <c r="I163" s="195">
        <f>MAX(Detailed_Demanding_x_Doc_Attrib!Q211, F163, G163, H163, K163, L163, M163, P163)</f>
        <v>0</v>
      </c>
      <c r="J163" s="195">
        <f t="shared" si="2"/>
        <v>0</v>
      </c>
      <c r="K163" s="195">
        <f>Detailed_Demanding_x_Doc_Attrib!R211</f>
        <v>0</v>
      </c>
      <c r="L163" s="195">
        <f>Detailed_Demanding_x_Doc_Attrib!S211</f>
        <v>0</v>
      </c>
      <c r="M163" s="195">
        <f>Detailed_Demanding_x_Doc_Attrib!T211</f>
        <v>0</v>
      </c>
      <c r="N163" s="195">
        <f>Detailed_Demanding_x_Doc_Attrib!U211</f>
        <v>0</v>
      </c>
      <c r="O163" s="195">
        <f>Detailed_Demanding_x_Doc_Attrib!V211</f>
        <v>0</v>
      </c>
      <c r="P163" s="195">
        <f>Detailed_Demanding_x_Doc_Attrib!W211</f>
        <v>0</v>
      </c>
      <c r="Q163" s="195">
        <f>Detailed_Demanding_x_Doc_Attrib!X211</f>
        <v>0</v>
      </c>
      <c r="R163" s="195">
        <f>MAX(Detailed_Demanding_x_Doc_Attrib!Z211:AB211,Detailed_Demanding_x_Doc_Attrib!I211:L211,M163,Q163)</f>
        <v>0</v>
      </c>
      <c r="S163" s="195">
        <f>MAX(Detailed_Demanding_x_Doc_Attrib!AC211,Detailed_Demanding_x_Doc_Attrib!I211:L211)</f>
        <v>0</v>
      </c>
      <c r="T163" s="195">
        <f>MAX(Detailed_Demanding_x_Doc_Attrib!AD211:AF211,P163,K163)</f>
        <v>0</v>
      </c>
      <c r="U163" s="195">
        <f>MAX(Detailed_Demanding_x_Doc_Attrib!AG211:AH211, Detailed_Demanding_x_Doc_Attrib!I211:L211, Detailed_Demanding_x_Doc_Attrib!R211)</f>
        <v>0</v>
      </c>
      <c r="V163" s="195">
        <f>MAX(Detailed_Demanding_x_Doc_Attrib!AJ211,Detailed_Demanding_x_Doc_Attrib!I211:L211)</f>
        <v>0</v>
      </c>
      <c r="W163" s="195">
        <f>MAX(Detailed_Demanding_x_Doc_Attrib!AM211:AW211,Detailed_Demanding_x_Doc_Attrib!I211:L211,K163)</f>
        <v>0</v>
      </c>
      <c r="X163" s="195">
        <f>MAX(Detailed_Demanding_x_Doc_Attrib!AX211,Detailed_Demanding_x_Doc_Attrib!I211:L211)</f>
        <v>0</v>
      </c>
      <c r="Y163" s="195">
        <f>MAX(Detailed_Demanding_x_Doc_Attrib!AY211,Detailed_Demanding_x_Doc_Attrib!I211:L211)</f>
        <v>0</v>
      </c>
      <c r="Z163" s="195">
        <f>MAX(Detailed_Demanding_x_Doc_Attrib!BC211:BE211,Detailed_Demanding_x_Doc_Attrib!I211:L211,Detailed_Demanding_x_Doc_Attrib!T211, Detailed_Demanding_x_Doc_Attrib!W211, Detailed_Demanding_x_Doc_Attrib!BP211)</f>
        <v>0</v>
      </c>
      <c r="AA163" s="195">
        <f>MAX(Detailed_Demanding_x_Doc_Attrib!BJ211:BQ211,Detailed_Demanding_x_Doc_Attrib!I211:L211,Detailed_Demanding_x_Doc_Attrib!BV211,Detailed_Demanding_x_Doc_Attrib!BS211:BT211)</f>
        <v>0</v>
      </c>
      <c r="AB163" s="195">
        <f>MAX(Detailed_Demanding_x_Doc_Attrib!BO211:BV211,Detailed_Demanding_x_Doc_Attrib!I211:L211, Detailed_Demanding_x_Doc_Attrib!T211, Detailed_Demanding_x_Doc_Attrib!BS211:BT211)</f>
        <v>0</v>
      </c>
      <c r="AC163" s="195">
        <f>MAX(Detailed_Demanding_x_Doc_Attrib!BF211:BI211, Detailed_Demanding_x_Doc_Attrib!BP211:BQ211, Detailed_Demanding_x_Doc_Attrib!BW211:BX211, Detailed_Demanding_x_Doc_Attrib!BV211, Detailed_Demanding_x_Doc_Attrib!BS211:BT211, Detailed_Demanding_x_Doc_Attrib!S211, Detailed_Demanding_x_Doc_Attrib!T211, Detailed_Demanding_x_Doc_Attrib!I211:L211)</f>
        <v>0</v>
      </c>
      <c r="AD163" s="195">
        <f>MAX(Detailed_Demanding_x_Doc_Attrib!BF211:BX211,Detailed_Demanding_x_Doc_Attrib!I211:L211, Detailed_Demanding_x_Doc_Attrib!S211, Detailed_Demanding_x_Doc_Attrib!T211)</f>
        <v>0</v>
      </c>
      <c r="AE163" s="195">
        <f>Detailed_Demanding_x_Doc_Attrib!BY211</f>
        <v>0</v>
      </c>
      <c r="AF163" s="195">
        <f>MAX(Detailed_Demanding_x_Doc_Attrib!BZ211, Detailed_Demanding_x_Doc_Attrib!BR211)</f>
        <v>0</v>
      </c>
      <c r="AG163" s="195">
        <f>MAX(Detailed_Demanding_x_Doc_Attrib!CA211, Detailed_Demanding_x_Doc_Attrib!BS211)</f>
        <v>0</v>
      </c>
      <c r="AH163" s="195">
        <f>MAX(Detailed_Demanding_x_Doc_Attrib!CB211,Detailed_Demanding_x_Doc_Attrib!I211, Detailed_Demanding_x_Doc_Attrib!S211, Detailed_Demanding_x_Doc_Attrib!W211)</f>
        <v>2.028169014084507</v>
      </c>
      <c r="AI163" s="195">
        <f>MAX(Detailed_Demanding_x_Doc_Attrib!CC211)</f>
        <v>0</v>
      </c>
      <c r="AJ163" s="195">
        <f>MAX(Detailed_Demanding_x_Doc_Attrib!CD211,Detailed_Demanding_x_Doc_Attrib!S211)</f>
        <v>0</v>
      </c>
      <c r="AK163" s="195">
        <f>MAX(Detailed_Demanding_x_Doc_Attrib!CE211, Detailed_Demanding_x_Doc_Attrib!I211:Q211, Detailed_Demanding_x_Doc_Attrib!S211, Detailed_Demanding_x_Doc_Attrib!T211, Detailed_Demanding_x_Doc_Attrib!W211)</f>
        <v>0</v>
      </c>
      <c r="AL163" s="195">
        <f>MAX(Detailed_Demanding_x_Doc_Attrib!CF211:CF211)</f>
        <v>0</v>
      </c>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row>
    <row r="164" spans="1:102">
      <c r="A164" s="82" t="s">
        <v>638</v>
      </c>
      <c r="B164" s="82" t="s">
        <v>645</v>
      </c>
      <c r="C164" s="82" t="s">
        <v>607</v>
      </c>
      <c r="D164" s="82" t="s">
        <v>638</v>
      </c>
      <c r="E164" s="165" t="s">
        <v>717</v>
      </c>
      <c r="F164" s="195">
        <f>MAX(Detailed_Demanding_x_Doc_Attrib!I212:L212)</f>
        <v>0</v>
      </c>
      <c r="G164" s="195">
        <f>MAX(Detailed_Demanding_x_Doc_Attrib!N212:O212)</f>
        <v>0</v>
      </c>
      <c r="H164" s="195">
        <f>Detailed_Demanding_x_Doc_Attrib!P212</f>
        <v>0</v>
      </c>
      <c r="I164" s="195">
        <f>MAX(Detailed_Demanding_x_Doc_Attrib!Q212, F164, G164, H164, K164, L164, M164, P164)</f>
        <v>0</v>
      </c>
      <c r="J164" s="195">
        <f t="shared" si="2"/>
        <v>0</v>
      </c>
      <c r="K164" s="195">
        <f>Detailed_Demanding_x_Doc_Attrib!R212</f>
        <v>0</v>
      </c>
      <c r="L164" s="195">
        <f>Detailed_Demanding_x_Doc_Attrib!S212</f>
        <v>0</v>
      </c>
      <c r="M164" s="195">
        <f>Detailed_Demanding_x_Doc_Attrib!T212</f>
        <v>0</v>
      </c>
      <c r="N164" s="195">
        <f>Detailed_Demanding_x_Doc_Attrib!U212</f>
        <v>0</v>
      </c>
      <c r="O164" s="195">
        <f>Detailed_Demanding_x_Doc_Attrib!V212</f>
        <v>4.507042253521127</v>
      </c>
      <c r="P164" s="195">
        <f>Detailed_Demanding_x_Doc_Attrib!W212</f>
        <v>0</v>
      </c>
      <c r="Q164" s="195">
        <f>Detailed_Demanding_x_Doc_Attrib!X212</f>
        <v>0</v>
      </c>
      <c r="R164" s="195">
        <f>MAX(Detailed_Demanding_x_Doc_Attrib!Z212:AB212,Detailed_Demanding_x_Doc_Attrib!I212:L212,M164,Q164)</f>
        <v>0</v>
      </c>
      <c r="S164" s="195">
        <f>MAX(Detailed_Demanding_x_Doc_Attrib!AC212,Detailed_Demanding_x_Doc_Attrib!I212:L212)</f>
        <v>0</v>
      </c>
      <c r="T164" s="195">
        <f>MAX(Detailed_Demanding_x_Doc_Attrib!AD212:AF212,P164,K164)</f>
        <v>0</v>
      </c>
      <c r="U164" s="195">
        <f>MAX(Detailed_Demanding_x_Doc_Attrib!AG212:AH212, Detailed_Demanding_x_Doc_Attrib!I212:L212, Detailed_Demanding_x_Doc_Attrib!R212)</f>
        <v>0</v>
      </c>
      <c r="V164" s="195">
        <f>MAX(Detailed_Demanding_x_Doc_Attrib!AJ212,Detailed_Demanding_x_Doc_Attrib!I212:L212)</f>
        <v>0</v>
      </c>
      <c r="W164" s="195">
        <f>MAX(Detailed_Demanding_x_Doc_Attrib!AM212:AW212,Detailed_Demanding_x_Doc_Attrib!I212:L212,K164)</f>
        <v>0</v>
      </c>
      <c r="X164" s="195">
        <f>MAX(Detailed_Demanding_x_Doc_Attrib!AX212,Detailed_Demanding_x_Doc_Attrib!I212:L212)</f>
        <v>0</v>
      </c>
      <c r="Y164" s="195">
        <f>MAX(Detailed_Demanding_x_Doc_Attrib!AY212,Detailed_Demanding_x_Doc_Attrib!I212:L212)</f>
        <v>0</v>
      </c>
      <c r="Z164" s="195">
        <f>MAX(Detailed_Demanding_x_Doc_Attrib!BC212:BE212,Detailed_Demanding_x_Doc_Attrib!I212:L212,Detailed_Demanding_x_Doc_Attrib!T212, Detailed_Demanding_x_Doc_Attrib!W212, Detailed_Demanding_x_Doc_Attrib!BP212)</f>
        <v>0</v>
      </c>
      <c r="AA164" s="195">
        <f>MAX(Detailed_Demanding_x_Doc_Attrib!BJ212:BQ212,Detailed_Demanding_x_Doc_Attrib!I212:L212,Detailed_Demanding_x_Doc_Attrib!BV212,Detailed_Demanding_x_Doc_Attrib!BS212:BT212)</f>
        <v>0</v>
      </c>
      <c r="AB164" s="195">
        <f>MAX(Detailed_Demanding_x_Doc_Attrib!BO212:BV212,Detailed_Demanding_x_Doc_Attrib!I212:L212, Detailed_Demanding_x_Doc_Attrib!T212, Detailed_Demanding_x_Doc_Attrib!BS212:BT212)</f>
        <v>0</v>
      </c>
      <c r="AC164" s="195">
        <f>MAX(Detailed_Demanding_x_Doc_Attrib!BF212:BI212, Detailed_Demanding_x_Doc_Attrib!BP212:BQ212, Detailed_Demanding_x_Doc_Attrib!BW212:BX212, Detailed_Demanding_x_Doc_Attrib!BV212, Detailed_Demanding_x_Doc_Attrib!BS212:BT212, Detailed_Demanding_x_Doc_Attrib!S212, Detailed_Demanding_x_Doc_Attrib!T212, Detailed_Demanding_x_Doc_Attrib!I212:L212)</f>
        <v>0</v>
      </c>
      <c r="AD164" s="195">
        <f>MAX(Detailed_Demanding_x_Doc_Attrib!BF212:BX212,Detailed_Demanding_x_Doc_Attrib!I212:L212, Detailed_Demanding_x_Doc_Attrib!S212, Detailed_Demanding_x_Doc_Attrib!T212)</f>
        <v>0</v>
      </c>
      <c r="AE164" s="195">
        <f>Detailed_Demanding_x_Doc_Attrib!BY212</f>
        <v>0</v>
      </c>
      <c r="AF164" s="195">
        <f>MAX(Detailed_Demanding_x_Doc_Attrib!BZ212, Detailed_Demanding_x_Doc_Attrib!BR212)</f>
        <v>0</v>
      </c>
      <c r="AG164" s="195">
        <f>MAX(Detailed_Demanding_x_Doc_Attrib!CA212, Detailed_Demanding_x_Doc_Attrib!BS212)</f>
        <v>0</v>
      </c>
      <c r="AH164" s="195">
        <f>MAX(Detailed_Demanding_x_Doc_Attrib!CB212,Detailed_Demanding_x_Doc_Attrib!I212, Detailed_Demanding_x_Doc_Attrib!S212, Detailed_Demanding_x_Doc_Attrib!W212)</f>
        <v>2.535211267605634</v>
      </c>
      <c r="AI164" s="195">
        <f>MAX(Detailed_Demanding_x_Doc_Attrib!CC212)</f>
        <v>0</v>
      </c>
      <c r="AJ164" s="195">
        <f>MAX(Detailed_Demanding_x_Doc_Attrib!CD212,Detailed_Demanding_x_Doc_Attrib!S212)</f>
        <v>0</v>
      </c>
      <c r="AK164" s="195">
        <f>MAX(Detailed_Demanding_x_Doc_Attrib!CE212, Detailed_Demanding_x_Doc_Attrib!I212:Q212, Detailed_Demanding_x_Doc_Attrib!S212, Detailed_Demanding_x_Doc_Attrib!T212, Detailed_Demanding_x_Doc_Attrib!W212)</f>
        <v>0</v>
      </c>
      <c r="AL164" s="195">
        <f>MAX(Detailed_Demanding_x_Doc_Attrib!CF212:CF212)</f>
        <v>0</v>
      </c>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row>
    <row r="165" spans="1:102">
      <c r="A165" s="82" t="s">
        <v>638</v>
      </c>
      <c r="B165" s="82" t="s">
        <v>645</v>
      </c>
      <c r="C165" s="82" t="s">
        <v>607</v>
      </c>
      <c r="D165" s="82" t="s">
        <v>638</v>
      </c>
      <c r="E165" s="165" t="s">
        <v>715</v>
      </c>
      <c r="F165" s="195">
        <f>MAX(Detailed_Demanding_x_Doc_Attrib!I213:L213)</f>
        <v>0</v>
      </c>
      <c r="G165" s="195">
        <f>MAX(Detailed_Demanding_x_Doc_Attrib!N213:O213)</f>
        <v>0</v>
      </c>
      <c r="H165" s="195">
        <f>Detailed_Demanding_x_Doc_Attrib!P213</f>
        <v>0</v>
      </c>
      <c r="I165" s="195">
        <f>MAX(Detailed_Demanding_x_Doc_Attrib!Q213, F165, G165, H165, K165, L165, M165, P165)</f>
        <v>0</v>
      </c>
      <c r="J165" s="195">
        <f t="shared" si="2"/>
        <v>0</v>
      </c>
      <c r="K165" s="195">
        <f>Detailed_Demanding_x_Doc_Attrib!R213</f>
        <v>0</v>
      </c>
      <c r="L165" s="195">
        <f>Detailed_Demanding_x_Doc_Attrib!S213</f>
        <v>0</v>
      </c>
      <c r="M165" s="195">
        <f>Detailed_Demanding_x_Doc_Attrib!T213</f>
        <v>0</v>
      </c>
      <c r="N165" s="195">
        <f>Detailed_Demanding_x_Doc_Attrib!U213</f>
        <v>0</v>
      </c>
      <c r="O165" s="195">
        <f>Detailed_Demanding_x_Doc_Attrib!V213</f>
        <v>0</v>
      </c>
      <c r="P165" s="195">
        <f>Detailed_Demanding_x_Doc_Attrib!W213</f>
        <v>0</v>
      </c>
      <c r="Q165" s="195">
        <f>Detailed_Demanding_x_Doc_Attrib!X213</f>
        <v>0</v>
      </c>
      <c r="R165" s="195">
        <f>MAX(Detailed_Demanding_x_Doc_Attrib!Z213:AB213,Detailed_Demanding_x_Doc_Attrib!I213:L213,M165,Q165)</f>
        <v>0</v>
      </c>
      <c r="S165" s="195">
        <f>MAX(Detailed_Demanding_x_Doc_Attrib!AC213,Detailed_Demanding_x_Doc_Attrib!I213:L213)</f>
        <v>0</v>
      </c>
      <c r="T165" s="195">
        <f>MAX(Detailed_Demanding_x_Doc_Attrib!AD213:AF213,P165,K165)</f>
        <v>0</v>
      </c>
      <c r="U165" s="195">
        <f>MAX(Detailed_Demanding_x_Doc_Attrib!AG213:AH213, Detailed_Demanding_x_Doc_Attrib!I213:L213, Detailed_Demanding_x_Doc_Attrib!R213)</f>
        <v>0</v>
      </c>
      <c r="V165" s="195">
        <f>MAX(Detailed_Demanding_x_Doc_Attrib!AJ213,Detailed_Demanding_x_Doc_Attrib!I213:L213)</f>
        <v>0</v>
      </c>
      <c r="W165" s="195">
        <f>MAX(Detailed_Demanding_x_Doc_Attrib!AM213:AW213,Detailed_Demanding_x_Doc_Attrib!I213:L213,K165)</f>
        <v>0</v>
      </c>
      <c r="X165" s="195">
        <f>MAX(Detailed_Demanding_x_Doc_Attrib!AX213,Detailed_Demanding_x_Doc_Attrib!I213:L213)</f>
        <v>0</v>
      </c>
      <c r="Y165" s="195">
        <f>MAX(Detailed_Demanding_x_Doc_Attrib!AY213,Detailed_Demanding_x_Doc_Attrib!I213:L213)</f>
        <v>0</v>
      </c>
      <c r="Z165" s="195">
        <f>MAX(Detailed_Demanding_x_Doc_Attrib!BC213:BE213,Detailed_Demanding_x_Doc_Attrib!I213:L213,Detailed_Demanding_x_Doc_Attrib!T213, Detailed_Demanding_x_Doc_Attrib!W213, Detailed_Demanding_x_Doc_Attrib!BP213)</f>
        <v>0</v>
      </c>
      <c r="AA165" s="195">
        <f>MAX(Detailed_Demanding_x_Doc_Attrib!BJ213:BQ213,Detailed_Demanding_x_Doc_Attrib!I213:L213,Detailed_Demanding_x_Doc_Attrib!BV213,Detailed_Demanding_x_Doc_Attrib!BS213:BT213)</f>
        <v>0</v>
      </c>
      <c r="AB165" s="195">
        <f>MAX(Detailed_Demanding_x_Doc_Attrib!BO213:BV213,Detailed_Demanding_x_Doc_Attrib!I213:L213, Detailed_Demanding_x_Doc_Attrib!T213, Detailed_Demanding_x_Doc_Attrib!BS213:BT213)</f>
        <v>0</v>
      </c>
      <c r="AC165" s="195">
        <f>MAX(Detailed_Demanding_x_Doc_Attrib!BF213:BI213, Detailed_Demanding_x_Doc_Attrib!BP213:BQ213, Detailed_Demanding_x_Doc_Attrib!BW213:BX213, Detailed_Demanding_x_Doc_Attrib!BV213, Detailed_Demanding_x_Doc_Attrib!BS213:BT213, Detailed_Demanding_x_Doc_Attrib!S213, Detailed_Demanding_x_Doc_Attrib!T213, Detailed_Demanding_x_Doc_Attrib!I213:L213)</f>
        <v>0</v>
      </c>
      <c r="AD165" s="195">
        <f>MAX(Detailed_Demanding_x_Doc_Attrib!BF213:BX213,Detailed_Demanding_x_Doc_Attrib!I213:L213, Detailed_Demanding_x_Doc_Attrib!S213, Detailed_Demanding_x_Doc_Attrib!T213)</f>
        <v>0</v>
      </c>
      <c r="AE165" s="195">
        <f>Detailed_Demanding_x_Doc_Attrib!BY213</f>
        <v>0</v>
      </c>
      <c r="AF165" s="195">
        <f>MAX(Detailed_Demanding_x_Doc_Attrib!BZ213, Detailed_Demanding_x_Doc_Attrib!BR213)</f>
        <v>0</v>
      </c>
      <c r="AG165" s="195">
        <f>MAX(Detailed_Demanding_x_Doc_Attrib!CA213, Detailed_Demanding_x_Doc_Attrib!BS213)</f>
        <v>0</v>
      </c>
      <c r="AH165" s="195">
        <f>MAX(Detailed_Demanding_x_Doc_Attrib!CB213,Detailed_Demanding_x_Doc_Attrib!I213, Detailed_Demanding_x_Doc_Attrib!S213, Detailed_Demanding_x_Doc_Attrib!W213)</f>
        <v>0.90140845070422537</v>
      </c>
      <c r="AI165" s="195">
        <f>MAX(Detailed_Demanding_x_Doc_Attrib!CC213)</f>
        <v>0</v>
      </c>
      <c r="AJ165" s="195">
        <f>MAX(Detailed_Demanding_x_Doc_Attrib!CD213,Detailed_Demanding_x_Doc_Attrib!S213)</f>
        <v>0</v>
      </c>
      <c r="AK165" s="195">
        <f>MAX(Detailed_Demanding_x_Doc_Attrib!CE213, Detailed_Demanding_x_Doc_Attrib!I213:Q213, Detailed_Demanding_x_Doc_Attrib!S213, Detailed_Demanding_x_Doc_Attrib!T213, Detailed_Demanding_x_Doc_Attrib!W213)</f>
        <v>0</v>
      </c>
      <c r="AL165" s="195">
        <f>MAX(Detailed_Demanding_x_Doc_Attrib!CF213:CF213)</f>
        <v>0</v>
      </c>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row>
    <row r="166" spans="1:102">
      <c r="A166" s="82" t="s">
        <v>638</v>
      </c>
      <c r="B166" s="82" t="s">
        <v>645</v>
      </c>
      <c r="C166" s="82" t="s">
        <v>273</v>
      </c>
      <c r="D166" s="82" t="s">
        <v>638</v>
      </c>
      <c r="E166" s="165" t="s">
        <v>649</v>
      </c>
      <c r="F166" s="195">
        <f>MAX(Detailed_Demanding_x_Doc_Attrib!I214:L214)</f>
        <v>0</v>
      </c>
      <c r="G166" s="195">
        <f>MAX(Detailed_Demanding_x_Doc_Attrib!N214:O214)</f>
        <v>0</v>
      </c>
      <c r="H166" s="195">
        <f>Detailed_Demanding_x_Doc_Attrib!P214</f>
        <v>0</v>
      </c>
      <c r="I166" s="195">
        <f>MAX(Detailed_Demanding_x_Doc_Attrib!Q214, F166, G166, H166, K166, L166, M166, P166)</f>
        <v>0</v>
      </c>
      <c r="J166" s="195">
        <f t="shared" si="2"/>
        <v>0</v>
      </c>
      <c r="K166" s="195">
        <f>Detailed_Demanding_x_Doc_Attrib!R214</f>
        <v>0</v>
      </c>
      <c r="L166" s="195">
        <f>Detailed_Demanding_x_Doc_Attrib!S214</f>
        <v>0</v>
      </c>
      <c r="M166" s="195">
        <f>Detailed_Demanding_x_Doc_Attrib!T214</f>
        <v>0</v>
      </c>
      <c r="N166" s="195">
        <f>Detailed_Demanding_x_Doc_Attrib!U214</f>
        <v>0</v>
      </c>
      <c r="O166" s="195">
        <f>Detailed_Demanding_x_Doc_Attrib!V214</f>
        <v>0</v>
      </c>
      <c r="P166" s="195">
        <f>Detailed_Demanding_x_Doc_Attrib!W214</f>
        <v>0</v>
      </c>
      <c r="Q166" s="195">
        <f>Detailed_Demanding_x_Doc_Attrib!X214</f>
        <v>0</v>
      </c>
      <c r="R166" s="195">
        <f>MAX(Detailed_Demanding_x_Doc_Attrib!Z214:AB214,Detailed_Demanding_x_Doc_Attrib!I214:L214,M166,Q166)</f>
        <v>0</v>
      </c>
      <c r="S166" s="195">
        <f>MAX(Detailed_Demanding_x_Doc_Attrib!AC214,Detailed_Demanding_x_Doc_Attrib!I214:L214)</f>
        <v>0</v>
      </c>
      <c r="T166" s="195">
        <f>MAX(Detailed_Demanding_x_Doc_Attrib!AD214:AF214,P166,K166)</f>
        <v>0</v>
      </c>
      <c r="U166" s="195">
        <f>MAX(Detailed_Demanding_x_Doc_Attrib!AG214:AH214, Detailed_Demanding_x_Doc_Attrib!I214:L214, Detailed_Demanding_x_Doc_Attrib!R214)</f>
        <v>0</v>
      </c>
      <c r="V166" s="195">
        <f>MAX(Detailed_Demanding_x_Doc_Attrib!AJ214,Detailed_Demanding_x_Doc_Attrib!I214:L214)</f>
        <v>0</v>
      </c>
      <c r="W166" s="195">
        <f>MAX(Detailed_Demanding_x_Doc_Attrib!AM214:AW214,Detailed_Demanding_x_Doc_Attrib!I214:L214,K166)</f>
        <v>0</v>
      </c>
      <c r="X166" s="195">
        <f>MAX(Detailed_Demanding_x_Doc_Attrib!AX214,Detailed_Demanding_x_Doc_Attrib!I214:L214)</f>
        <v>0</v>
      </c>
      <c r="Y166" s="195">
        <f>MAX(Detailed_Demanding_x_Doc_Attrib!AY214,Detailed_Demanding_x_Doc_Attrib!I214:L214)</f>
        <v>0</v>
      </c>
      <c r="Z166" s="195">
        <f>MAX(Detailed_Demanding_x_Doc_Attrib!BC214:BE214,Detailed_Demanding_x_Doc_Attrib!I214:L214,Detailed_Demanding_x_Doc_Attrib!T214, Detailed_Demanding_x_Doc_Attrib!W214, Detailed_Demanding_x_Doc_Attrib!BP214)</f>
        <v>0</v>
      </c>
      <c r="AA166" s="195">
        <f>MAX(Detailed_Demanding_x_Doc_Attrib!BJ214:BQ214,Detailed_Demanding_x_Doc_Attrib!I214:L214,Detailed_Demanding_x_Doc_Attrib!BV214,Detailed_Demanding_x_Doc_Attrib!BS214:BT214)</f>
        <v>0</v>
      </c>
      <c r="AB166" s="195">
        <f>MAX(Detailed_Demanding_x_Doc_Attrib!BO214:BV214,Detailed_Demanding_x_Doc_Attrib!I214:L214, Detailed_Demanding_x_Doc_Attrib!T214, Detailed_Demanding_x_Doc_Attrib!BS214:BT214)</f>
        <v>0</v>
      </c>
      <c r="AC166" s="195">
        <f>MAX(Detailed_Demanding_x_Doc_Attrib!BF214:BI214, Detailed_Demanding_x_Doc_Attrib!BP214:BQ214, Detailed_Demanding_x_Doc_Attrib!BW214:BX214, Detailed_Demanding_x_Doc_Attrib!BV214, Detailed_Demanding_x_Doc_Attrib!BS214:BT214, Detailed_Demanding_x_Doc_Attrib!S214, Detailed_Demanding_x_Doc_Attrib!T214, Detailed_Demanding_x_Doc_Attrib!I214:L214)</f>
        <v>0</v>
      </c>
      <c r="AD166" s="195">
        <f>MAX(Detailed_Demanding_x_Doc_Attrib!BF214:BX214,Detailed_Demanding_x_Doc_Attrib!I214:L214, Detailed_Demanding_x_Doc_Attrib!S214, Detailed_Demanding_x_Doc_Attrib!T214)</f>
        <v>0</v>
      </c>
      <c r="AE166" s="195">
        <f>Detailed_Demanding_x_Doc_Attrib!BY214</f>
        <v>0</v>
      </c>
      <c r="AF166" s="195">
        <f>MAX(Detailed_Demanding_x_Doc_Attrib!BZ214, Detailed_Demanding_x_Doc_Attrib!BR214)</f>
        <v>0</v>
      </c>
      <c r="AG166" s="195">
        <f>MAX(Detailed_Demanding_x_Doc_Attrib!CA214, Detailed_Demanding_x_Doc_Attrib!BS214)</f>
        <v>0</v>
      </c>
      <c r="AH166" s="195">
        <f>MAX(Detailed_Demanding_x_Doc_Attrib!CB214,Detailed_Demanding_x_Doc_Attrib!I214, Detailed_Demanding_x_Doc_Attrib!S214, Detailed_Demanding_x_Doc_Attrib!W214)</f>
        <v>0.90140845070422537</v>
      </c>
      <c r="AI166" s="195">
        <f>MAX(Detailed_Demanding_x_Doc_Attrib!CC214)</f>
        <v>0</v>
      </c>
      <c r="AJ166" s="195">
        <f>MAX(Detailed_Demanding_x_Doc_Attrib!CD214,Detailed_Demanding_x_Doc_Attrib!S214)</f>
        <v>0</v>
      </c>
      <c r="AK166" s="195">
        <f>MAX(Detailed_Demanding_x_Doc_Attrib!CE214, Detailed_Demanding_x_Doc_Attrib!I214:Q214, Detailed_Demanding_x_Doc_Attrib!S214, Detailed_Demanding_x_Doc_Attrib!T214, Detailed_Demanding_x_Doc_Attrib!W214)</f>
        <v>0</v>
      </c>
      <c r="AL166" s="195">
        <f>MAX(Detailed_Demanding_x_Doc_Attrib!CF214:CF214)</f>
        <v>0</v>
      </c>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row>
    <row r="167" spans="1:102">
      <c r="A167" s="82" t="s">
        <v>638</v>
      </c>
      <c r="B167" s="82" t="s">
        <v>645</v>
      </c>
      <c r="C167" s="82" t="s">
        <v>607</v>
      </c>
      <c r="D167" s="82" t="s">
        <v>638</v>
      </c>
      <c r="E167" s="165" t="s">
        <v>651</v>
      </c>
      <c r="F167" s="195">
        <f>MAX(Detailed_Demanding_x_Doc_Attrib!I215:L215)</f>
        <v>0</v>
      </c>
      <c r="G167" s="195">
        <f>MAX(Detailed_Demanding_x_Doc_Attrib!N215:O215)</f>
        <v>0</v>
      </c>
      <c r="H167" s="195">
        <f>Detailed_Demanding_x_Doc_Attrib!P215</f>
        <v>0</v>
      </c>
      <c r="I167" s="195">
        <f>MAX(Detailed_Demanding_x_Doc_Attrib!Q215, F167, G167, H167, K167, L167, M167, P167)</f>
        <v>0</v>
      </c>
      <c r="J167" s="195">
        <f t="shared" si="2"/>
        <v>0</v>
      </c>
      <c r="K167" s="195">
        <f>Detailed_Demanding_x_Doc_Attrib!R215</f>
        <v>0</v>
      </c>
      <c r="L167" s="195">
        <f>Detailed_Demanding_x_Doc_Attrib!S215</f>
        <v>0</v>
      </c>
      <c r="M167" s="195">
        <f>Detailed_Demanding_x_Doc_Attrib!T215</f>
        <v>0</v>
      </c>
      <c r="N167" s="195">
        <f>Detailed_Demanding_x_Doc_Attrib!U215</f>
        <v>0</v>
      </c>
      <c r="O167" s="195">
        <f>Detailed_Demanding_x_Doc_Attrib!V215</f>
        <v>0</v>
      </c>
      <c r="P167" s="195">
        <f>Detailed_Demanding_x_Doc_Attrib!W215</f>
        <v>0</v>
      </c>
      <c r="Q167" s="195">
        <f>Detailed_Demanding_x_Doc_Attrib!X215</f>
        <v>0</v>
      </c>
      <c r="R167" s="195">
        <f>MAX(Detailed_Demanding_x_Doc_Attrib!Z215:AB215,Detailed_Demanding_x_Doc_Attrib!I215:L215,M167,Q167)</f>
        <v>0</v>
      </c>
      <c r="S167" s="195">
        <f>MAX(Detailed_Demanding_x_Doc_Attrib!AC215,Detailed_Demanding_x_Doc_Attrib!I215:L215)</f>
        <v>0</v>
      </c>
      <c r="T167" s="195">
        <f>MAX(Detailed_Demanding_x_Doc_Attrib!AD215:AF215,P167,K167)</f>
        <v>0</v>
      </c>
      <c r="U167" s="195">
        <f>MAX(Detailed_Demanding_x_Doc_Attrib!AG215:AH215, Detailed_Demanding_x_Doc_Attrib!I215:L215, Detailed_Demanding_x_Doc_Attrib!R215)</f>
        <v>0</v>
      </c>
      <c r="V167" s="195">
        <f>MAX(Detailed_Demanding_x_Doc_Attrib!AJ215,Detailed_Demanding_x_Doc_Attrib!I215:L215)</f>
        <v>0</v>
      </c>
      <c r="W167" s="195">
        <f>MAX(Detailed_Demanding_x_Doc_Attrib!AM215:AW215,Detailed_Demanding_x_Doc_Attrib!I215:L215,K167)</f>
        <v>0</v>
      </c>
      <c r="X167" s="195">
        <f>MAX(Detailed_Demanding_x_Doc_Attrib!AX215,Detailed_Demanding_x_Doc_Attrib!I215:L215)</f>
        <v>0</v>
      </c>
      <c r="Y167" s="195">
        <f>MAX(Detailed_Demanding_x_Doc_Attrib!AY215,Detailed_Demanding_x_Doc_Attrib!I215:L215)</f>
        <v>0</v>
      </c>
      <c r="Z167" s="195">
        <f>MAX(Detailed_Demanding_x_Doc_Attrib!BC215:BE215,Detailed_Demanding_x_Doc_Attrib!I215:L215,Detailed_Demanding_x_Doc_Attrib!T215, Detailed_Demanding_x_Doc_Attrib!W215, Detailed_Demanding_x_Doc_Attrib!BP215)</f>
        <v>0</v>
      </c>
      <c r="AA167" s="195">
        <f>MAX(Detailed_Demanding_x_Doc_Attrib!BJ215:BQ215,Detailed_Demanding_x_Doc_Attrib!I215:L215,Detailed_Demanding_x_Doc_Attrib!BV215,Detailed_Demanding_x_Doc_Attrib!BS215:BT215)</f>
        <v>0</v>
      </c>
      <c r="AB167" s="195">
        <f>MAX(Detailed_Demanding_x_Doc_Attrib!BO215:BV215,Detailed_Demanding_x_Doc_Attrib!I215:L215, Detailed_Demanding_x_Doc_Attrib!T215, Detailed_Demanding_x_Doc_Attrib!BS215:BT215)</f>
        <v>0</v>
      </c>
      <c r="AC167" s="195">
        <f>MAX(Detailed_Demanding_x_Doc_Attrib!BF215:BI215, Detailed_Demanding_x_Doc_Attrib!BP215:BQ215, Detailed_Demanding_x_Doc_Attrib!BW215:BX215, Detailed_Demanding_x_Doc_Attrib!BV215, Detailed_Demanding_x_Doc_Attrib!BS215:BT215, Detailed_Demanding_x_Doc_Attrib!S215, Detailed_Demanding_x_Doc_Attrib!T215, Detailed_Demanding_x_Doc_Attrib!I215:L215)</f>
        <v>0</v>
      </c>
      <c r="AD167" s="195">
        <f>MAX(Detailed_Demanding_x_Doc_Attrib!BF215:BX215,Detailed_Demanding_x_Doc_Attrib!I215:L215, Detailed_Demanding_x_Doc_Attrib!S215, Detailed_Demanding_x_Doc_Attrib!T215)</f>
        <v>0</v>
      </c>
      <c r="AE167" s="195">
        <f>Detailed_Demanding_x_Doc_Attrib!BY215</f>
        <v>0</v>
      </c>
      <c r="AF167" s="195">
        <f>MAX(Detailed_Demanding_x_Doc_Attrib!BZ215, Detailed_Demanding_x_Doc_Attrib!BR215)</f>
        <v>0</v>
      </c>
      <c r="AG167" s="195">
        <f>MAX(Detailed_Demanding_x_Doc_Attrib!CA215, Detailed_Demanding_x_Doc_Attrib!BS215)</f>
        <v>0</v>
      </c>
      <c r="AH167" s="195">
        <f>MAX(Detailed_Demanding_x_Doc_Attrib!CB215,Detailed_Demanding_x_Doc_Attrib!I215, Detailed_Demanding_x_Doc_Attrib!S215, Detailed_Demanding_x_Doc_Attrib!W215)</f>
        <v>1.5211267605633803</v>
      </c>
      <c r="AI167" s="195">
        <f>MAX(Detailed_Demanding_x_Doc_Attrib!CC215)</f>
        <v>0</v>
      </c>
      <c r="AJ167" s="195">
        <f>MAX(Detailed_Demanding_x_Doc_Attrib!CD215,Detailed_Demanding_x_Doc_Attrib!S215)</f>
        <v>0</v>
      </c>
      <c r="AK167" s="195">
        <f>MAX(Detailed_Demanding_x_Doc_Attrib!CE215, Detailed_Demanding_x_Doc_Attrib!I215:Q215, Detailed_Demanding_x_Doc_Attrib!S215, Detailed_Demanding_x_Doc_Attrib!T215, Detailed_Demanding_x_Doc_Attrib!W215)</f>
        <v>0</v>
      </c>
      <c r="AL167" s="195">
        <f>MAX(Detailed_Demanding_x_Doc_Attrib!CF215:CF215)</f>
        <v>0</v>
      </c>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row>
    <row r="168" spans="1:102">
      <c r="A168" s="82" t="s">
        <v>638</v>
      </c>
      <c r="B168" s="82" t="s">
        <v>645</v>
      </c>
      <c r="C168" s="82" t="s">
        <v>607</v>
      </c>
      <c r="D168" s="82" t="s">
        <v>638</v>
      </c>
      <c r="E168" s="165" t="s">
        <v>695</v>
      </c>
      <c r="F168" s="195">
        <f>MAX(Detailed_Demanding_x_Doc_Attrib!I216:L216)</f>
        <v>0</v>
      </c>
      <c r="G168" s="195">
        <f>MAX(Detailed_Demanding_x_Doc_Attrib!N216:O216)</f>
        <v>0</v>
      </c>
      <c r="H168" s="195">
        <f>Detailed_Demanding_x_Doc_Attrib!P216</f>
        <v>0</v>
      </c>
      <c r="I168" s="195">
        <f>MAX(Detailed_Demanding_x_Doc_Attrib!Q216, F168, G168, H168, K168, L168, M168, P168)</f>
        <v>0</v>
      </c>
      <c r="J168" s="195">
        <f t="shared" si="2"/>
        <v>0</v>
      </c>
      <c r="K168" s="195">
        <f>Detailed_Demanding_x_Doc_Attrib!R216</f>
        <v>0</v>
      </c>
      <c r="L168" s="195">
        <f>Detailed_Demanding_x_Doc_Attrib!S216</f>
        <v>0</v>
      </c>
      <c r="M168" s="195">
        <f>Detailed_Demanding_x_Doc_Attrib!T216</f>
        <v>0</v>
      </c>
      <c r="N168" s="195">
        <f>Detailed_Demanding_x_Doc_Attrib!U216</f>
        <v>0</v>
      </c>
      <c r="O168" s="195">
        <f>Detailed_Demanding_x_Doc_Attrib!V216</f>
        <v>0</v>
      </c>
      <c r="P168" s="195">
        <f>Detailed_Demanding_x_Doc_Attrib!W216</f>
        <v>0</v>
      </c>
      <c r="Q168" s="195">
        <f>Detailed_Demanding_x_Doc_Attrib!X216</f>
        <v>0</v>
      </c>
      <c r="R168" s="195">
        <f>MAX(Detailed_Demanding_x_Doc_Attrib!Z216:AB216,Detailed_Demanding_x_Doc_Attrib!I216:L216,M168,Q168)</f>
        <v>0</v>
      </c>
      <c r="S168" s="195">
        <f>MAX(Detailed_Demanding_x_Doc_Attrib!AC216,Detailed_Demanding_x_Doc_Attrib!I216:L216)</f>
        <v>0</v>
      </c>
      <c r="T168" s="195">
        <f>MAX(Detailed_Demanding_x_Doc_Attrib!AD216:AF216,P168,K168)</f>
        <v>0</v>
      </c>
      <c r="U168" s="195">
        <f>MAX(Detailed_Demanding_x_Doc_Attrib!AG216:AH216, Detailed_Demanding_x_Doc_Attrib!I216:L216, Detailed_Demanding_x_Doc_Attrib!R216)</f>
        <v>0</v>
      </c>
      <c r="V168" s="195">
        <f>MAX(Detailed_Demanding_x_Doc_Attrib!AJ216,Detailed_Demanding_x_Doc_Attrib!I216:L216)</f>
        <v>0</v>
      </c>
      <c r="W168" s="195">
        <f>MAX(Detailed_Demanding_x_Doc_Attrib!AM216:AW216,Detailed_Demanding_x_Doc_Attrib!I216:L216,K168)</f>
        <v>0</v>
      </c>
      <c r="X168" s="195">
        <f>MAX(Detailed_Demanding_x_Doc_Attrib!AX216,Detailed_Demanding_x_Doc_Attrib!I216:L216)</f>
        <v>0</v>
      </c>
      <c r="Y168" s="195">
        <f>MAX(Detailed_Demanding_x_Doc_Attrib!AY216,Detailed_Demanding_x_Doc_Attrib!I216:L216)</f>
        <v>0</v>
      </c>
      <c r="Z168" s="195">
        <f>MAX(Detailed_Demanding_x_Doc_Attrib!BC216:BE216,Detailed_Demanding_x_Doc_Attrib!I216:L216,Detailed_Demanding_x_Doc_Attrib!T216, Detailed_Demanding_x_Doc_Attrib!W216, Detailed_Demanding_x_Doc_Attrib!BP216)</f>
        <v>0</v>
      </c>
      <c r="AA168" s="195">
        <f>MAX(Detailed_Demanding_x_Doc_Attrib!BJ216:BQ216,Detailed_Demanding_x_Doc_Attrib!I216:L216,Detailed_Demanding_x_Doc_Attrib!BV216,Detailed_Demanding_x_Doc_Attrib!BS216:BT216)</f>
        <v>0</v>
      </c>
      <c r="AB168" s="195">
        <f>MAX(Detailed_Demanding_x_Doc_Attrib!BO216:BV216,Detailed_Demanding_x_Doc_Attrib!I216:L216, Detailed_Demanding_x_Doc_Attrib!T216, Detailed_Demanding_x_Doc_Attrib!BS216:BT216)</f>
        <v>0</v>
      </c>
      <c r="AC168" s="195">
        <f>MAX(Detailed_Demanding_x_Doc_Attrib!BF216:BI216, Detailed_Demanding_x_Doc_Attrib!BP216:BQ216, Detailed_Demanding_x_Doc_Attrib!BW216:BX216, Detailed_Demanding_x_Doc_Attrib!BV216, Detailed_Demanding_x_Doc_Attrib!BS216:BT216, Detailed_Demanding_x_Doc_Attrib!S216, Detailed_Demanding_x_Doc_Attrib!T216, Detailed_Demanding_x_Doc_Attrib!I216:L216)</f>
        <v>0</v>
      </c>
      <c r="AD168" s="195">
        <f>MAX(Detailed_Demanding_x_Doc_Attrib!BF216:BX216,Detailed_Demanding_x_Doc_Attrib!I216:L216, Detailed_Demanding_x_Doc_Attrib!S216, Detailed_Demanding_x_Doc_Attrib!T216)</f>
        <v>0</v>
      </c>
      <c r="AE168" s="195">
        <f>Detailed_Demanding_x_Doc_Attrib!BY216</f>
        <v>0</v>
      </c>
      <c r="AF168" s="195">
        <f>MAX(Detailed_Demanding_x_Doc_Attrib!BZ216, Detailed_Demanding_x_Doc_Attrib!BR216)</f>
        <v>0</v>
      </c>
      <c r="AG168" s="195">
        <f>MAX(Detailed_Demanding_x_Doc_Attrib!CA216, Detailed_Demanding_x_Doc_Attrib!BS216)</f>
        <v>0</v>
      </c>
      <c r="AH168" s="195">
        <f>MAX(Detailed_Demanding_x_Doc_Attrib!CB216,Detailed_Demanding_x_Doc_Attrib!I216, Detailed_Demanding_x_Doc_Attrib!S216, Detailed_Demanding_x_Doc_Attrib!W216)</f>
        <v>0.90140845070422537</v>
      </c>
      <c r="AI168" s="195">
        <f>MAX(Detailed_Demanding_x_Doc_Attrib!CC216)</f>
        <v>0</v>
      </c>
      <c r="AJ168" s="195">
        <f>MAX(Detailed_Demanding_x_Doc_Attrib!CD216,Detailed_Demanding_x_Doc_Attrib!S216)</f>
        <v>0</v>
      </c>
      <c r="AK168" s="195">
        <f>MAX(Detailed_Demanding_x_Doc_Attrib!CE216, Detailed_Demanding_x_Doc_Attrib!I216:Q216, Detailed_Demanding_x_Doc_Attrib!S216, Detailed_Demanding_x_Doc_Attrib!T216, Detailed_Demanding_x_Doc_Attrib!W216)</f>
        <v>0</v>
      </c>
      <c r="AL168" s="195">
        <f>MAX(Detailed_Demanding_x_Doc_Attrib!CF216:CF216)</f>
        <v>0</v>
      </c>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row>
    <row r="169" spans="1:102">
      <c r="A169" s="82" t="s">
        <v>638</v>
      </c>
      <c r="B169" s="82" t="s">
        <v>645</v>
      </c>
      <c r="C169" s="82" t="s">
        <v>607</v>
      </c>
      <c r="D169" s="82" t="s">
        <v>638</v>
      </c>
      <c r="E169" s="165" t="s">
        <v>712</v>
      </c>
      <c r="F169" s="195">
        <f>MAX(Detailed_Demanding_x_Doc_Attrib!I217:L217)</f>
        <v>0</v>
      </c>
      <c r="G169" s="195">
        <f>MAX(Detailed_Demanding_x_Doc_Attrib!N217:O217)</f>
        <v>0</v>
      </c>
      <c r="H169" s="195">
        <f>Detailed_Demanding_x_Doc_Attrib!P217</f>
        <v>0</v>
      </c>
      <c r="I169" s="195">
        <f>MAX(Detailed_Demanding_x_Doc_Attrib!Q217, F169, G169, H169, K169, L169, M169, P169)</f>
        <v>0</v>
      </c>
      <c r="J169" s="195">
        <f t="shared" si="2"/>
        <v>0</v>
      </c>
      <c r="K169" s="195">
        <f>Detailed_Demanding_x_Doc_Attrib!R217</f>
        <v>0</v>
      </c>
      <c r="L169" s="195">
        <f>Detailed_Demanding_x_Doc_Attrib!S217</f>
        <v>0</v>
      </c>
      <c r="M169" s="195">
        <f>Detailed_Demanding_x_Doc_Attrib!T217</f>
        <v>0</v>
      </c>
      <c r="N169" s="195">
        <f>Detailed_Demanding_x_Doc_Attrib!U217</f>
        <v>0</v>
      </c>
      <c r="O169" s="195">
        <f>Detailed_Demanding_x_Doc_Attrib!V217</f>
        <v>0</v>
      </c>
      <c r="P169" s="195">
        <f>Detailed_Demanding_x_Doc_Attrib!W217</f>
        <v>0</v>
      </c>
      <c r="Q169" s="195">
        <f>Detailed_Demanding_x_Doc_Attrib!X217</f>
        <v>0</v>
      </c>
      <c r="R169" s="195">
        <f>MAX(Detailed_Demanding_x_Doc_Attrib!Z217:AB217,Detailed_Demanding_x_Doc_Attrib!I217:L217,M169,Q169)</f>
        <v>0</v>
      </c>
      <c r="S169" s="195">
        <f>MAX(Detailed_Demanding_x_Doc_Attrib!AC217,Detailed_Demanding_x_Doc_Attrib!I217:L217)</f>
        <v>0</v>
      </c>
      <c r="T169" s="195">
        <f>MAX(Detailed_Demanding_x_Doc_Attrib!AD217:AF217,P169,K169)</f>
        <v>0</v>
      </c>
      <c r="U169" s="195">
        <f>MAX(Detailed_Demanding_x_Doc_Attrib!AG217:AH217, Detailed_Demanding_x_Doc_Attrib!I217:L217, Detailed_Demanding_x_Doc_Attrib!R217)</f>
        <v>0</v>
      </c>
      <c r="V169" s="195">
        <f>MAX(Detailed_Demanding_x_Doc_Attrib!AJ217,Detailed_Demanding_x_Doc_Attrib!I217:L217)</f>
        <v>0</v>
      </c>
      <c r="W169" s="195">
        <f>MAX(Detailed_Demanding_x_Doc_Attrib!AM217:AW217,Detailed_Demanding_x_Doc_Attrib!I217:L217,K169)</f>
        <v>7.0422535211267609E-2</v>
      </c>
      <c r="X169" s="195">
        <f>MAX(Detailed_Demanding_x_Doc_Attrib!AX217,Detailed_Demanding_x_Doc_Attrib!I217:L217)</f>
        <v>0</v>
      </c>
      <c r="Y169" s="195">
        <f>MAX(Detailed_Demanding_x_Doc_Attrib!AY217,Detailed_Demanding_x_Doc_Attrib!I217:L217)</f>
        <v>0</v>
      </c>
      <c r="Z169" s="195">
        <f>MAX(Detailed_Demanding_x_Doc_Attrib!BC217:BE217,Detailed_Demanding_x_Doc_Attrib!I217:L217,Detailed_Demanding_x_Doc_Attrib!T217, Detailed_Demanding_x_Doc_Attrib!W217, Detailed_Demanding_x_Doc_Attrib!BP217)</f>
        <v>0</v>
      </c>
      <c r="AA169" s="195">
        <f>MAX(Detailed_Demanding_x_Doc_Attrib!BJ217:BQ217,Detailed_Demanding_x_Doc_Attrib!I217:L217,Detailed_Demanding_x_Doc_Attrib!BV217,Detailed_Demanding_x_Doc_Attrib!BS217:BT217)</f>
        <v>0</v>
      </c>
      <c r="AB169" s="195">
        <f>MAX(Detailed_Demanding_x_Doc_Attrib!BO217:BV217,Detailed_Demanding_x_Doc_Attrib!I217:L217, Detailed_Demanding_x_Doc_Attrib!T217, Detailed_Demanding_x_Doc_Attrib!BS217:BT217)</f>
        <v>0</v>
      </c>
      <c r="AC169" s="195">
        <f>MAX(Detailed_Demanding_x_Doc_Attrib!BF217:BI217, Detailed_Demanding_x_Doc_Attrib!BP217:BQ217, Detailed_Demanding_x_Doc_Attrib!BW217:BX217, Detailed_Demanding_x_Doc_Attrib!BV217, Detailed_Demanding_x_Doc_Attrib!BS217:BT217, Detailed_Demanding_x_Doc_Attrib!S217, Detailed_Demanding_x_Doc_Attrib!T217, Detailed_Demanding_x_Doc_Attrib!I217:L217)</f>
        <v>0</v>
      </c>
      <c r="AD169" s="195">
        <f>MAX(Detailed_Demanding_x_Doc_Attrib!BF217:BX217,Detailed_Demanding_x_Doc_Attrib!I217:L217, Detailed_Demanding_x_Doc_Attrib!S217, Detailed_Demanding_x_Doc_Attrib!T217)</f>
        <v>0</v>
      </c>
      <c r="AE169" s="195">
        <f>Detailed_Demanding_x_Doc_Attrib!BY217</f>
        <v>0</v>
      </c>
      <c r="AF169" s="195">
        <f>MAX(Detailed_Demanding_x_Doc_Attrib!BZ217, Detailed_Demanding_x_Doc_Attrib!BR217)</f>
        <v>0</v>
      </c>
      <c r="AG169" s="195">
        <f>MAX(Detailed_Demanding_x_Doc_Attrib!CA217, Detailed_Demanding_x_Doc_Attrib!BS217)</f>
        <v>0</v>
      </c>
      <c r="AH169" s="195">
        <f>MAX(Detailed_Demanding_x_Doc_Attrib!CB217,Detailed_Demanding_x_Doc_Attrib!I217, Detailed_Demanding_x_Doc_Attrib!S217, Detailed_Demanding_x_Doc_Attrib!W217)</f>
        <v>0.28450704225352114</v>
      </c>
      <c r="AI169" s="195">
        <f>MAX(Detailed_Demanding_x_Doc_Attrib!CC217)</f>
        <v>0</v>
      </c>
      <c r="AJ169" s="195">
        <f>MAX(Detailed_Demanding_x_Doc_Attrib!CD217,Detailed_Demanding_x_Doc_Attrib!S217)</f>
        <v>0</v>
      </c>
      <c r="AK169" s="195">
        <f>MAX(Detailed_Demanding_x_Doc_Attrib!CE217, Detailed_Demanding_x_Doc_Attrib!I217:Q217, Detailed_Demanding_x_Doc_Attrib!S217, Detailed_Demanding_x_Doc_Attrib!T217, Detailed_Demanding_x_Doc_Attrib!W217)</f>
        <v>0</v>
      </c>
      <c r="AL169" s="195">
        <f>MAX(Detailed_Demanding_x_Doc_Attrib!CF217:CF217)</f>
        <v>0</v>
      </c>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row>
    <row r="170" spans="1:102">
      <c r="A170" s="82" t="s">
        <v>638</v>
      </c>
      <c r="B170" s="82" t="s">
        <v>645</v>
      </c>
      <c r="C170" s="82" t="s">
        <v>607</v>
      </c>
      <c r="D170" s="82" t="s">
        <v>638</v>
      </c>
      <c r="E170" s="165" t="s">
        <v>704</v>
      </c>
      <c r="F170" s="195">
        <f>MAX(Detailed_Demanding_x_Doc_Attrib!I218:L218)</f>
        <v>0</v>
      </c>
      <c r="G170" s="195">
        <f>MAX(Detailed_Demanding_x_Doc_Attrib!N218:O218)</f>
        <v>0</v>
      </c>
      <c r="H170" s="195">
        <f>Detailed_Demanding_x_Doc_Attrib!P218</f>
        <v>0</v>
      </c>
      <c r="I170" s="195">
        <f>MAX(Detailed_Demanding_x_Doc_Attrib!Q218, F170, G170, H170, K170, L170, M170, P170)</f>
        <v>0</v>
      </c>
      <c r="J170" s="195">
        <f t="shared" si="2"/>
        <v>0</v>
      </c>
      <c r="K170" s="195">
        <f>Detailed_Demanding_x_Doc_Attrib!R218</f>
        <v>0</v>
      </c>
      <c r="L170" s="195">
        <f>Detailed_Demanding_x_Doc_Attrib!S218</f>
        <v>0</v>
      </c>
      <c r="M170" s="195">
        <f>Detailed_Demanding_x_Doc_Attrib!T218</f>
        <v>0</v>
      </c>
      <c r="N170" s="195">
        <f>Detailed_Demanding_x_Doc_Attrib!U218</f>
        <v>0</v>
      </c>
      <c r="O170" s="195">
        <f>Detailed_Demanding_x_Doc_Attrib!V218</f>
        <v>0</v>
      </c>
      <c r="P170" s="195">
        <f>Detailed_Demanding_x_Doc_Attrib!W218</f>
        <v>0</v>
      </c>
      <c r="Q170" s="195">
        <f>Detailed_Demanding_x_Doc_Attrib!X218</f>
        <v>0</v>
      </c>
      <c r="R170" s="195">
        <f>MAX(Detailed_Demanding_x_Doc_Attrib!Z218:AB218,Detailed_Demanding_x_Doc_Attrib!I218:L218,M170,Q170)</f>
        <v>0</v>
      </c>
      <c r="S170" s="195">
        <f>MAX(Detailed_Demanding_x_Doc_Attrib!AC218,Detailed_Demanding_x_Doc_Attrib!I218:L218)</f>
        <v>0</v>
      </c>
      <c r="T170" s="195">
        <f>MAX(Detailed_Demanding_x_Doc_Attrib!AD218:AF218,P170,K170)</f>
        <v>0</v>
      </c>
      <c r="U170" s="195">
        <f>MAX(Detailed_Demanding_x_Doc_Attrib!AG218:AH218, Detailed_Demanding_x_Doc_Attrib!I218:L218, Detailed_Demanding_x_Doc_Attrib!R218)</f>
        <v>0</v>
      </c>
      <c r="V170" s="195">
        <f>MAX(Detailed_Demanding_x_Doc_Attrib!AJ218,Detailed_Demanding_x_Doc_Attrib!I218:L218)</f>
        <v>0</v>
      </c>
      <c r="W170" s="195">
        <f>MAX(Detailed_Demanding_x_Doc_Attrib!AM218:AW218,Detailed_Demanding_x_Doc_Attrib!I218:L218,K170)</f>
        <v>0</v>
      </c>
      <c r="X170" s="195">
        <f>MAX(Detailed_Demanding_x_Doc_Attrib!AX218,Detailed_Demanding_x_Doc_Attrib!I218:L218)</f>
        <v>0</v>
      </c>
      <c r="Y170" s="195">
        <f>MAX(Detailed_Demanding_x_Doc_Attrib!AY218,Detailed_Demanding_x_Doc_Attrib!I218:L218)</f>
        <v>0</v>
      </c>
      <c r="Z170" s="195">
        <f>MAX(Detailed_Demanding_x_Doc_Attrib!BC218:BE218,Detailed_Demanding_x_Doc_Attrib!I218:L218,Detailed_Demanding_x_Doc_Attrib!T218, Detailed_Demanding_x_Doc_Attrib!W218, Detailed_Demanding_x_Doc_Attrib!BP218)</f>
        <v>0</v>
      </c>
      <c r="AA170" s="195">
        <f>MAX(Detailed_Demanding_x_Doc_Attrib!BJ218:BQ218,Detailed_Demanding_x_Doc_Attrib!I218:L218,Detailed_Demanding_x_Doc_Attrib!BV218,Detailed_Demanding_x_Doc_Attrib!BS218:BT218)</f>
        <v>0</v>
      </c>
      <c r="AB170" s="195">
        <f>MAX(Detailed_Demanding_x_Doc_Attrib!BO218:BV218,Detailed_Demanding_x_Doc_Attrib!I218:L218, Detailed_Demanding_x_Doc_Attrib!T218, Detailed_Demanding_x_Doc_Attrib!BS218:BT218)</f>
        <v>0</v>
      </c>
      <c r="AC170" s="195">
        <f>MAX(Detailed_Demanding_x_Doc_Attrib!BF218:BI218, Detailed_Demanding_x_Doc_Attrib!BP218:BQ218, Detailed_Demanding_x_Doc_Attrib!BW218:BX218, Detailed_Demanding_x_Doc_Attrib!BV218, Detailed_Demanding_x_Doc_Attrib!BS218:BT218, Detailed_Demanding_x_Doc_Attrib!S218, Detailed_Demanding_x_Doc_Attrib!T218, Detailed_Demanding_x_Doc_Attrib!I218:L218)</f>
        <v>0</v>
      </c>
      <c r="AD170" s="195">
        <f>MAX(Detailed_Demanding_x_Doc_Attrib!BF218:BX218,Detailed_Demanding_x_Doc_Attrib!I218:L218, Detailed_Demanding_x_Doc_Attrib!S218, Detailed_Demanding_x_Doc_Attrib!T218)</f>
        <v>0</v>
      </c>
      <c r="AE170" s="195">
        <f>Detailed_Demanding_x_Doc_Attrib!BY218</f>
        <v>0</v>
      </c>
      <c r="AF170" s="195">
        <f>MAX(Detailed_Demanding_x_Doc_Attrib!BZ218, Detailed_Demanding_x_Doc_Attrib!BR218)</f>
        <v>0</v>
      </c>
      <c r="AG170" s="195">
        <f>MAX(Detailed_Demanding_x_Doc_Attrib!CA218, Detailed_Demanding_x_Doc_Attrib!BS218)</f>
        <v>0</v>
      </c>
      <c r="AH170" s="195">
        <f>MAX(Detailed_Demanding_x_Doc_Attrib!CB218,Detailed_Demanding_x_Doc_Attrib!I218, Detailed_Demanding_x_Doc_Attrib!S218, Detailed_Demanding_x_Doc_Attrib!W218)</f>
        <v>0</v>
      </c>
      <c r="AI170" s="195">
        <f>MAX(Detailed_Demanding_x_Doc_Attrib!CC218)</f>
        <v>0</v>
      </c>
      <c r="AJ170" s="195">
        <f>MAX(Detailed_Demanding_x_Doc_Attrib!CD218,Detailed_Demanding_x_Doc_Attrib!S218)</f>
        <v>0</v>
      </c>
      <c r="AK170" s="195">
        <f>MAX(Detailed_Demanding_x_Doc_Attrib!CE218, Detailed_Demanding_x_Doc_Attrib!I218:Q218, Detailed_Demanding_x_Doc_Attrib!S218, Detailed_Demanding_x_Doc_Attrib!T218, Detailed_Demanding_x_Doc_Attrib!W218)</f>
        <v>0</v>
      </c>
      <c r="AL170" s="195">
        <f>MAX(Detailed_Demanding_x_Doc_Attrib!CF218:CF218)</f>
        <v>0</v>
      </c>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row>
    <row r="171" spans="1:102">
      <c r="A171" s="82" t="s">
        <v>638</v>
      </c>
      <c r="B171" s="82" t="s">
        <v>642</v>
      </c>
      <c r="C171" s="82" t="s">
        <v>273</v>
      </c>
      <c r="D171" s="82" t="s">
        <v>1239</v>
      </c>
      <c r="E171" s="165" t="s">
        <v>1241</v>
      </c>
      <c r="F171" s="195">
        <f>MAX(Detailed_Demanding_x_Doc_Attrib!I219:L219)</f>
        <v>0</v>
      </c>
      <c r="G171" s="195">
        <f>MAX(Detailed_Demanding_x_Doc_Attrib!N219:O219)</f>
        <v>0</v>
      </c>
      <c r="H171" s="195">
        <f>Detailed_Demanding_x_Doc_Attrib!P219</f>
        <v>0</v>
      </c>
      <c r="I171" s="195">
        <f>MAX(Detailed_Demanding_x_Doc_Attrib!Q219, F171, G171, H171, K171, L171, M171, P171)</f>
        <v>0</v>
      </c>
      <c r="J171" s="195">
        <f t="shared" si="2"/>
        <v>0</v>
      </c>
      <c r="K171" s="195">
        <f>Detailed_Demanding_x_Doc_Attrib!R219</f>
        <v>0</v>
      </c>
      <c r="L171" s="195">
        <f>Detailed_Demanding_x_Doc_Attrib!S219</f>
        <v>0</v>
      </c>
      <c r="M171" s="195">
        <f>Detailed_Demanding_x_Doc_Attrib!T219</f>
        <v>0</v>
      </c>
      <c r="N171" s="195">
        <f>Detailed_Demanding_x_Doc_Attrib!U219</f>
        <v>0</v>
      </c>
      <c r="O171" s="195">
        <f>Detailed_Demanding_x_Doc_Attrib!V219</f>
        <v>0</v>
      </c>
      <c r="P171" s="195">
        <f>Detailed_Demanding_x_Doc_Attrib!W219</f>
        <v>0</v>
      </c>
      <c r="Q171" s="195">
        <f>Detailed_Demanding_x_Doc_Attrib!X219</f>
        <v>0</v>
      </c>
      <c r="R171" s="195">
        <f>MAX(Detailed_Demanding_x_Doc_Attrib!Z219:AB219,Detailed_Demanding_x_Doc_Attrib!I219:L219,M171,Q171)</f>
        <v>0</v>
      </c>
      <c r="S171" s="195">
        <f>MAX(Detailed_Demanding_x_Doc_Attrib!AC219,Detailed_Demanding_x_Doc_Attrib!I219:L219)</f>
        <v>0</v>
      </c>
      <c r="T171" s="195">
        <f>MAX(Detailed_Demanding_x_Doc_Attrib!AD219:AF219,P171,K171)</f>
        <v>0</v>
      </c>
      <c r="U171" s="195">
        <f>MAX(Detailed_Demanding_x_Doc_Attrib!AG219:AH219, Detailed_Demanding_x_Doc_Attrib!I219:L219, Detailed_Demanding_x_Doc_Attrib!R219)</f>
        <v>0</v>
      </c>
      <c r="V171" s="195">
        <f>MAX(Detailed_Demanding_x_Doc_Attrib!AJ219,Detailed_Demanding_x_Doc_Attrib!I219:L219)</f>
        <v>0</v>
      </c>
      <c r="W171" s="195">
        <f>MAX(Detailed_Demanding_x_Doc_Attrib!AM219:AW219,Detailed_Demanding_x_Doc_Attrib!I219:L219,K171)</f>
        <v>1.1267605633802817</v>
      </c>
      <c r="X171" s="195">
        <f>MAX(Detailed_Demanding_x_Doc_Attrib!AX219,Detailed_Demanding_x_Doc_Attrib!I219:L219)</f>
        <v>0</v>
      </c>
      <c r="Y171" s="195">
        <f>MAX(Detailed_Demanding_x_Doc_Attrib!AY219,Detailed_Demanding_x_Doc_Attrib!I219:L219)</f>
        <v>0</v>
      </c>
      <c r="Z171" s="195">
        <f>MAX(Detailed_Demanding_x_Doc_Attrib!BC219:BE219,Detailed_Demanding_x_Doc_Attrib!I219:L219,Detailed_Demanding_x_Doc_Attrib!T219, Detailed_Demanding_x_Doc_Attrib!W219, Detailed_Demanding_x_Doc_Attrib!BP219)</f>
        <v>0</v>
      </c>
      <c r="AA171" s="195">
        <f>MAX(Detailed_Demanding_x_Doc_Attrib!BJ219:BQ219,Detailed_Demanding_x_Doc_Attrib!I219:L219,Detailed_Demanding_x_Doc_Attrib!BV219,Detailed_Demanding_x_Doc_Attrib!BS219:BT219)</f>
        <v>0</v>
      </c>
      <c r="AB171" s="195">
        <f>MAX(Detailed_Demanding_x_Doc_Attrib!BO219:BV219,Detailed_Demanding_x_Doc_Attrib!I219:L219, Detailed_Demanding_x_Doc_Attrib!T219, Detailed_Demanding_x_Doc_Attrib!BS219:BT219)</f>
        <v>0</v>
      </c>
      <c r="AC171" s="195">
        <f>MAX(Detailed_Demanding_x_Doc_Attrib!BF219:BI219, Detailed_Demanding_x_Doc_Attrib!BP219:BQ219, Detailed_Demanding_x_Doc_Attrib!BW219:BX219, Detailed_Demanding_x_Doc_Attrib!BV219, Detailed_Demanding_x_Doc_Attrib!BS219:BT219, Detailed_Demanding_x_Doc_Attrib!S219, Detailed_Demanding_x_Doc_Attrib!T219, Detailed_Demanding_x_Doc_Attrib!I219:L219)</f>
        <v>0</v>
      </c>
      <c r="AD171" s="195">
        <f>MAX(Detailed_Demanding_x_Doc_Attrib!BF219:BX219,Detailed_Demanding_x_Doc_Attrib!I219:L219, Detailed_Demanding_x_Doc_Attrib!S219, Detailed_Demanding_x_Doc_Attrib!T219)</f>
        <v>0</v>
      </c>
      <c r="AE171" s="195">
        <f>Detailed_Demanding_x_Doc_Attrib!BY219</f>
        <v>0</v>
      </c>
      <c r="AF171" s="195">
        <f>MAX(Detailed_Demanding_x_Doc_Attrib!BZ219, Detailed_Demanding_x_Doc_Attrib!BR219)</f>
        <v>0</v>
      </c>
      <c r="AG171" s="195">
        <f>MAX(Detailed_Demanding_x_Doc_Attrib!CA219, Detailed_Demanding_x_Doc_Attrib!BS219)</f>
        <v>0</v>
      </c>
      <c r="AH171" s="195">
        <f>MAX(Detailed_Demanding_x_Doc_Attrib!CB219,Detailed_Demanding_x_Doc_Attrib!I219, Detailed_Demanding_x_Doc_Attrib!S219, Detailed_Demanding_x_Doc_Attrib!W219)</f>
        <v>1.1267605633802817</v>
      </c>
      <c r="AI171" s="195">
        <f>MAX(Detailed_Demanding_x_Doc_Attrib!CC219)</f>
        <v>0</v>
      </c>
      <c r="AJ171" s="195">
        <f>MAX(Detailed_Demanding_x_Doc_Attrib!CD219,Detailed_Demanding_x_Doc_Attrib!S219)</f>
        <v>0</v>
      </c>
      <c r="AK171" s="195">
        <f>MAX(Detailed_Demanding_x_Doc_Attrib!CE219, Detailed_Demanding_x_Doc_Attrib!I219:Q219, Detailed_Demanding_x_Doc_Attrib!S219, Detailed_Demanding_x_Doc_Attrib!T219, Detailed_Demanding_x_Doc_Attrib!W219)</f>
        <v>0</v>
      </c>
      <c r="AL171" s="195">
        <f>MAX(Detailed_Demanding_x_Doc_Attrib!CF219:CF219)</f>
        <v>0</v>
      </c>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row>
    <row r="172" spans="1:102">
      <c r="A172" s="82" t="s">
        <v>638</v>
      </c>
      <c r="B172" s="82" t="s">
        <v>645</v>
      </c>
      <c r="C172" s="82" t="s">
        <v>607</v>
      </c>
      <c r="D172" s="82" t="s">
        <v>638</v>
      </c>
      <c r="E172" s="165" t="s">
        <v>702</v>
      </c>
      <c r="F172" s="195">
        <f>MAX(Detailed_Demanding_x_Doc_Attrib!I220:L220)</f>
        <v>0</v>
      </c>
      <c r="G172" s="195">
        <f>MAX(Detailed_Demanding_x_Doc_Attrib!N220:O220)</f>
        <v>0</v>
      </c>
      <c r="H172" s="195">
        <f>Detailed_Demanding_x_Doc_Attrib!P220</f>
        <v>0</v>
      </c>
      <c r="I172" s="195">
        <f>MAX(Detailed_Demanding_x_Doc_Attrib!Q220, F172, G172, H172, K172, L172, M172, P172)</f>
        <v>0</v>
      </c>
      <c r="J172" s="195">
        <f t="shared" si="2"/>
        <v>0</v>
      </c>
      <c r="K172" s="195">
        <f>Detailed_Demanding_x_Doc_Attrib!R220</f>
        <v>0</v>
      </c>
      <c r="L172" s="195">
        <f>Detailed_Demanding_x_Doc_Attrib!S220</f>
        <v>0</v>
      </c>
      <c r="M172" s="195">
        <f>Detailed_Demanding_x_Doc_Attrib!T220</f>
        <v>0</v>
      </c>
      <c r="N172" s="195">
        <f>Detailed_Demanding_x_Doc_Attrib!U220</f>
        <v>0</v>
      </c>
      <c r="O172" s="195">
        <f>Detailed_Demanding_x_Doc_Attrib!V220</f>
        <v>0</v>
      </c>
      <c r="P172" s="195">
        <f>Detailed_Demanding_x_Doc_Attrib!W220</f>
        <v>0</v>
      </c>
      <c r="Q172" s="195">
        <f>Detailed_Demanding_x_Doc_Attrib!X220</f>
        <v>0</v>
      </c>
      <c r="R172" s="195">
        <f>MAX(Detailed_Demanding_x_Doc_Attrib!Z220:AB220,Detailed_Demanding_x_Doc_Attrib!I220:L220,M172,Q172)</f>
        <v>0</v>
      </c>
      <c r="S172" s="195">
        <f>MAX(Detailed_Demanding_x_Doc_Attrib!AC220,Detailed_Demanding_x_Doc_Attrib!I220:L220)</f>
        <v>0</v>
      </c>
      <c r="T172" s="195">
        <f>MAX(Detailed_Demanding_x_Doc_Attrib!AD220:AF220,P172,K172)</f>
        <v>0</v>
      </c>
      <c r="U172" s="195">
        <f>MAX(Detailed_Demanding_x_Doc_Attrib!AG220:AH220, Detailed_Demanding_x_Doc_Attrib!I220:L220, Detailed_Demanding_x_Doc_Attrib!R220)</f>
        <v>0</v>
      </c>
      <c r="V172" s="195">
        <f>MAX(Detailed_Demanding_x_Doc_Attrib!AJ220,Detailed_Demanding_x_Doc_Attrib!I220:L220)</f>
        <v>0</v>
      </c>
      <c r="W172" s="195">
        <f>MAX(Detailed_Demanding_x_Doc_Attrib!AM220:AW220,Detailed_Demanding_x_Doc_Attrib!I220:L220,K172)</f>
        <v>0</v>
      </c>
      <c r="X172" s="195">
        <f>MAX(Detailed_Demanding_x_Doc_Attrib!AX220,Detailed_Demanding_x_Doc_Attrib!I220:L220)</f>
        <v>0</v>
      </c>
      <c r="Y172" s="195">
        <f>MAX(Detailed_Demanding_x_Doc_Attrib!AY220,Detailed_Demanding_x_Doc_Attrib!I220:L220)</f>
        <v>0</v>
      </c>
      <c r="Z172" s="195">
        <f>MAX(Detailed_Demanding_x_Doc_Attrib!BC220:BE220,Detailed_Demanding_x_Doc_Attrib!I220:L220,Detailed_Demanding_x_Doc_Attrib!T220, Detailed_Demanding_x_Doc_Attrib!W220, Detailed_Demanding_x_Doc_Attrib!BP220)</f>
        <v>0</v>
      </c>
      <c r="AA172" s="195">
        <f>MAX(Detailed_Demanding_x_Doc_Attrib!BJ220:BQ220,Detailed_Demanding_x_Doc_Attrib!I220:L220,Detailed_Demanding_x_Doc_Attrib!BV220,Detailed_Demanding_x_Doc_Attrib!BS220:BT220)</f>
        <v>0</v>
      </c>
      <c r="AB172" s="195">
        <f>MAX(Detailed_Demanding_x_Doc_Attrib!BO220:BV220,Detailed_Demanding_x_Doc_Attrib!I220:L220, Detailed_Demanding_x_Doc_Attrib!T220, Detailed_Demanding_x_Doc_Attrib!BS220:BT220)</f>
        <v>0</v>
      </c>
      <c r="AC172" s="195">
        <f>MAX(Detailed_Demanding_x_Doc_Attrib!BF220:BI220, Detailed_Demanding_x_Doc_Attrib!BP220:BQ220, Detailed_Demanding_x_Doc_Attrib!BW220:BX220, Detailed_Demanding_x_Doc_Attrib!BV220, Detailed_Demanding_x_Doc_Attrib!BS220:BT220, Detailed_Demanding_x_Doc_Attrib!S220, Detailed_Demanding_x_Doc_Attrib!T220, Detailed_Demanding_x_Doc_Attrib!I220:L220)</f>
        <v>0</v>
      </c>
      <c r="AD172" s="195">
        <f>MAX(Detailed_Demanding_x_Doc_Attrib!BF220:BX220,Detailed_Demanding_x_Doc_Attrib!I220:L220, Detailed_Demanding_x_Doc_Attrib!S220, Detailed_Demanding_x_Doc_Attrib!T220)</f>
        <v>0</v>
      </c>
      <c r="AE172" s="195">
        <f>Detailed_Demanding_x_Doc_Attrib!BY220</f>
        <v>0</v>
      </c>
      <c r="AF172" s="195">
        <f>MAX(Detailed_Demanding_x_Doc_Attrib!BZ220, Detailed_Demanding_x_Doc_Attrib!BR220)</f>
        <v>0</v>
      </c>
      <c r="AG172" s="195">
        <f>MAX(Detailed_Demanding_x_Doc_Attrib!CA220, Detailed_Demanding_x_Doc_Attrib!BS220)</f>
        <v>0</v>
      </c>
      <c r="AH172" s="195">
        <f>MAX(Detailed_Demanding_x_Doc_Attrib!CB220,Detailed_Demanding_x_Doc_Attrib!I220, Detailed_Demanding_x_Doc_Attrib!S220, Detailed_Demanding_x_Doc_Attrib!W220)</f>
        <v>0.3380281690140845</v>
      </c>
      <c r="AI172" s="195">
        <f>MAX(Detailed_Demanding_x_Doc_Attrib!CC220)</f>
        <v>0</v>
      </c>
      <c r="AJ172" s="195">
        <f>MAX(Detailed_Demanding_x_Doc_Attrib!CD220,Detailed_Demanding_x_Doc_Attrib!S220)</f>
        <v>0</v>
      </c>
      <c r="AK172" s="195">
        <f>MAX(Detailed_Demanding_x_Doc_Attrib!CE220, Detailed_Demanding_x_Doc_Attrib!I220:Q220, Detailed_Demanding_x_Doc_Attrib!S220, Detailed_Demanding_x_Doc_Attrib!T220, Detailed_Demanding_x_Doc_Attrib!W220)</f>
        <v>0</v>
      </c>
      <c r="AL172" s="195">
        <f>MAX(Detailed_Demanding_x_Doc_Attrib!CF220:CF220)</f>
        <v>0</v>
      </c>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row>
    <row r="173" spans="1:102">
      <c r="A173" s="82" t="s">
        <v>638</v>
      </c>
      <c r="B173" s="82" t="s">
        <v>645</v>
      </c>
      <c r="C173" s="82" t="s">
        <v>607</v>
      </c>
      <c r="D173" s="82" t="s">
        <v>638</v>
      </c>
      <c r="E173" s="165" t="s">
        <v>713</v>
      </c>
      <c r="F173" s="195">
        <f>MAX(Detailed_Demanding_x_Doc_Attrib!I221:L221)</f>
        <v>0</v>
      </c>
      <c r="G173" s="195">
        <f>MAX(Detailed_Demanding_x_Doc_Attrib!N221:O221)</f>
        <v>0</v>
      </c>
      <c r="H173" s="195">
        <f>Detailed_Demanding_x_Doc_Attrib!P221</f>
        <v>0</v>
      </c>
      <c r="I173" s="195">
        <f>MAX(Detailed_Demanding_x_Doc_Attrib!Q221, F173, G173, H173, K173, L173, M173, P173)</f>
        <v>0</v>
      </c>
      <c r="J173" s="195">
        <f t="shared" si="2"/>
        <v>0</v>
      </c>
      <c r="K173" s="195">
        <f>Detailed_Demanding_x_Doc_Attrib!R221</f>
        <v>0</v>
      </c>
      <c r="L173" s="195">
        <f>Detailed_Demanding_x_Doc_Attrib!S221</f>
        <v>0</v>
      </c>
      <c r="M173" s="195">
        <f>Detailed_Demanding_x_Doc_Attrib!T221</f>
        <v>0</v>
      </c>
      <c r="N173" s="195">
        <f>Detailed_Demanding_x_Doc_Attrib!U221</f>
        <v>0</v>
      </c>
      <c r="O173" s="195">
        <f>Detailed_Demanding_x_Doc_Attrib!V221</f>
        <v>0</v>
      </c>
      <c r="P173" s="195">
        <f>Detailed_Demanding_x_Doc_Attrib!W221</f>
        <v>0</v>
      </c>
      <c r="Q173" s="195">
        <f>Detailed_Demanding_x_Doc_Attrib!X221</f>
        <v>0</v>
      </c>
      <c r="R173" s="195">
        <f>MAX(Detailed_Demanding_x_Doc_Attrib!Z221:AB221,Detailed_Demanding_x_Doc_Attrib!I221:L221,M173,Q173)</f>
        <v>0</v>
      </c>
      <c r="S173" s="195">
        <f>MAX(Detailed_Demanding_x_Doc_Attrib!AC221,Detailed_Demanding_x_Doc_Attrib!I221:L221)</f>
        <v>0</v>
      </c>
      <c r="T173" s="195">
        <f>MAX(Detailed_Demanding_x_Doc_Attrib!AD221:AF221,P173,K173)</f>
        <v>0</v>
      </c>
      <c r="U173" s="195">
        <f>MAX(Detailed_Demanding_x_Doc_Attrib!AG221:AH221, Detailed_Demanding_x_Doc_Attrib!I221:L221, Detailed_Demanding_x_Doc_Attrib!R221)</f>
        <v>0</v>
      </c>
      <c r="V173" s="195">
        <f>MAX(Detailed_Demanding_x_Doc_Attrib!AJ221,Detailed_Demanding_x_Doc_Attrib!I221:L221)</f>
        <v>0</v>
      </c>
      <c r="W173" s="195">
        <f>MAX(Detailed_Demanding_x_Doc_Attrib!AM221:AW221,Detailed_Demanding_x_Doc_Attrib!I221:L221,K173)</f>
        <v>0</v>
      </c>
      <c r="X173" s="195">
        <f>MAX(Detailed_Demanding_x_Doc_Attrib!AX221,Detailed_Demanding_x_Doc_Attrib!I221:L221)</f>
        <v>0</v>
      </c>
      <c r="Y173" s="195">
        <f>MAX(Detailed_Demanding_x_Doc_Attrib!AY221,Detailed_Demanding_x_Doc_Attrib!I221:L221)</f>
        <v>0</v>
      </c>
      <c r="Z173" s="195">
        <f>MAX(Detailed_Demanding_x_Doc_Attrib!BC221:BE221,Detailed_Demanding_x_Doc_Attrib!I221:L221,Detailed_Demanding_x_Doc_Attrib!T221, Detailed_Demanding_x_Doc_Attrib!W221, Detailed_Demanding_x_Doc_Attrib!BP221)</f>
        <v>0</v>
      </c>
      <c r="AA173" s="195">
        <f>MAX(Detailed_Demanding_x_Doc_Attrib!BJ221:BQ221,Detailed_Demanding_x_Doc_Attrib!I221:L221,Detailed_Demanding_x_Doc_Attrib!BV221,Detailed_Demanding_x_Doc_Attrib!BS221:BT221)</f>
        <v>0</v>
      </c>
      <c r="AB173" s="195">
        <f>MAX(Detailed_Demanding_x_Doc_Attrib!BO221:BV221,Detailed_Demanding_x_Doc_Attrib!I221:L221, Detailed_Demanding_x_Doc_Attrib!T221, Detailed_Demanding_x_Doc_Attrib!BS221:BT221)</f>
        <v>0</v>
      </c>
      <c r="AC173" s="195">
        <f>MAX(Detailed_Demanding_x_Doc_Attrib!BF221:BI221, Detailed_Demanding_x_Doc_Attrib!BP221:BQ221, Detailed_Demanding_x_Doc_Attrib!BW221:BX221, Detailed_Demanding_x_Doc_Attrib!BV221, Detailed_Demanding_x_Doc_Attrib!BS221:BT221, Detailed_Demanding_x_Doc_Attrib!S221, Detailed_Demanding_x_Doc_Attrib!T221, Detailed_Demanding_x_Doc_Attrib!I221:L221)</f>
        <v>0</v>
      </c>
      <c r="AD173" s="195">
        <f>MAX(Detailed_Demanding_x_Doc_Attrib!BF221:BX221,Detailed_Demanding_x_Doc_Attrib!I221:L221, Detailed_Demanding_x_Doc_Attrib!S221, Detailed_Demanding_x_Doc_Attrib!T221)</f>
        <v>0</v>
      </c>
      <c r="AE173" s="195">
        <f>Detailed_Demanding_x_Doc_Attrib!BY221</f>
        <v>0</v>
      </c>
      <c r="AF173" s="195">
        <f>MAX(Detailed_Demanding_x_Doc_Attrib!BZ221, Detailed_Demanding_x_Doc_Attrib!BR221)</f>
        <v>0</v>
      </c>
      <c r="AG173" s="195">
        <f>MAX(Detailed_Demanding_x_Doc_Attrib!CA221, Detailed_Demanding_x_Doc_Attrib!BS221)</f>
        <v>0</v>
      </c>
      <c r="AH173" s="195">
        <f>MAX(Detailed_Demanding_x_Doc_Attrib!CB221,Detailed_Demanding_x_Doc_Attrib!I221, Detailed_Demanding_x_Doc_Attrib!S221, Detailed_Demanding_x_Doc_Attrib!W221)</f>
        <v>2.535211267605634</v>
      </c>
      <c r="AI173" s="195">
        <f>MAX(Detailed_Demanding_x_Doc_Attrib!CC221)</f>
        <v>0</v>
      </c>
      <c r="AJ173" s="195">
        <f>MAX(Detailed_Demanding_x_Doc_Attrib!CD221,Detailed_Demanding_x_Doc_Attrib!S221)</f>
        <v>0</v>
      </c>
      <c r="AK173" s="195">
        <f>MAX(Detailed_Demanding_x_Doc_Attrib!CE221, Detailed_Demanding_x_Doc_Attrib!I221:Q221, Detailed_Demanding_x_Doc_Attrib!S221, Detailed_Demanding_x_Doc_Attrib!T221, Detailed_Demanding_x_Doc_Attrib!W221)</f>
        <v>0</v>
      </c>
      <c r="AL173" s="195">
        <f>MAX(Detailed_Demanding_x_Doc_Attrib!CF221:CF221)</f>
        <v>0</v>
      </c>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row>
    <row r="174" spans="1:102">
      <c r="A174" s="82" t="s">
        <v>638</v>
      </c>
      <c r="B174" s="82" t="s">
        <v>645</v>
      </c>
      <c r="C174" s="82" t="s">
        <v>607</v>
      </c>
      <c r="D174" s="82" t="s">
        <v>638</v>
      </c>
      <c r="E174" s="165" t="s">
        <v>707</v>
      </c>
      <c r="F174" s="195">
        <f>MAX(Detailed_Demanding_x_Doc_Attrib!I222:L222)</f>
        <v>0</v>
      </c>
      <c r="G174" s="195">
        <f>MAX(Detailed_Demanding_x_Doc_Attrib!N222:O222)</f>
        <v>0</v>
      </c>
      <c r="H174" s="195">
        <f>Detailed_Demanding_x_Doc_Attrib!P222</f>
        <v>0</v>
      </c>
      <c r="I174" s="195">
        <f>MAX(Detailed_Demanding_x_Doc_Attrib!Q222, F174, G174, H174, K174, L174, M174, P174)</f>
        <v>0</v>
      </c>
      <c r="J174" s="195">
        <f t="shared" si="2"/>
        <v>0</v>
      </c>
      <c r="K174" s="195">
        <f>Detailed_Demanding_x_Doc_Attrib!R222</f>
        <v>0</v>
      </c>
      <c r="L174" s="195">
        <f>Detailed_Demanding_x_Doc_Attrib!S222</f>
        <v>0</v>
      </c>
      <c r="M174" s="195">
        <f>Detailed_Demanding_x_Doc_Attrib!T222</f>
        <v>0</v>
      </c>
      <c r="N174" s="195">
        <f>Detailed_Demanding_x_Doc_Attrib!U222</f>
        <v>0</v>
      </c>
      <c r="O174" s="195">
        <f>Detailed_Demanding_x_Doc_Attrib!V222</f>
        <v>0</v>
      </c>
      <c r="P174" s="195">
        <f>Detailed_Demanding_x_Doc_Attrib!W222</f>
        <v>0</v>
      </c>
      <c r="Q174" s="195">
        <f>Detailed_Demanding_x_Doc_Attrib!X222</f>
        <v>0</v>
      </c>
      <c r="R174" s="195">
        <f>MAX(Detailed_Demanding_x_Doc_Attrib!Z222:AB222,Detailed_Demanding_x_Doc_Attrib!I222:L222,M174,Q174)</f>
        <v>0</v>
      </c>
      <c r="S174" s="195">
        <f>MAX(Detailed_Demanding_x_Doc_Attrib!AC222,Detailed_Demanding_x_Doc_Attrib!I222:L222)</f>
        <v>0</v>
      </c>
      <c r="T174" s="195">
        <f>MAX(Detailed_Demanding_x_Doc_Attrib!AD222:AF222,P174,K174)</f>
        <v>0</v>
      </c>
      <c r="U174" s="195">
        <f>MAX(Detailed_Demanding_x_Doc_Attrib!AG222:AH222, Detailed_Demanding_x_Doc_Attrib!I222:L222, Detailed_Demanding_x_Doc_Attrib!R222)</f>
        <v>0</v>
      </c>
      <c r="V174" s="195">
        <f>MAX(Detailed_Demanding_x_Doc_Attrib!AJ222,Detailed_Demanding_x_Doc_Attrib!I222:L222)</f>
        <v>0</v>
      </c>
      <c r="W174" s="195">
        <f>MAX(Detailed_Demanding_x_Doc_Attrib!AM222:AW222,Detailed_Demanding_x_Doc_Attrib!I222:L222,K174)</f>
        <v>0</v>
      </c>
      <c r="X174" s="195">
        <f>MAX(Detailed_Demanding_x_Doc_Attrib!AX222,Detailed_Demanding_x_Doc_Attrib!I222:L222)</f>
        <v>0</v>
      </c>
      <c r="Y174" s="195">
        <f>MAX(Detailed_Demanding_x_Doc_Attrib!AY222,Detailed_Demanding_x_Doc_Attrib!I222:L222)</f>
        <v>0</v>
      </c>
      <c r="Z174" s="195">
        <f>MAX(Detailed_Demanding_x_Doc_Attrib!BC222:BE222,Detailed_Demanding_x_Doc_Attrib!I222:L222,Detailed_Demanding_x_Doc_Attrib!T222, Detailed_Demanding_x_Doc_Attrib!W222, Detailed_Demanding_x_Doc_Attrib!BP222)</f>
        <v>0</v>
      </c>
      <c r="AA174" s="195">
        <f>MAX(Detailed_Demanding_x_Doc_Attrib!BJ222:BQ222,Detailed_Demanding_x_Doc_Attrib!I222:L222,Detailed_Demanding_x_Doc_Attrib!BV222,Detailed_Demanding_x_Doc_Attrib!BS222:BT222)</f>
        <v>0</v>
      </c>
      <c r="AB174" s="195">
        <f>MAX(Detailed_Demanding_x_Doc_Attrib!BO222:BV222,Detailed_Demanding_x_Doc_Attrib!I222:L222, Detailed_Demanding_x_Doc_Attrib!T222, Detailed_Demanding_x_Doc_Attrib!BS222:BT222)</f>
        <v>0</v>
      </c>
      <c r="AC174" s="195">
        <f>MAX(Detailed_Demanding_x_Doc_Attrib!BF222:BI222, Detailed_Demanding_x_Doc_Attrib!BP222:BQ222, Detailed_Demanding_x_Doc_Attrib!BW222:BX222, Detailed_Demanding_x_Doc_Attrib!BV222, Detailed_Demanding_x_Doc_Attrib!BS222:BT222, Detailed_Demanding_x_Doc_Attrib!S222, Detailed_Demanding_x_Doc_Attrib!T222, Detailed_Demanding_x_Doc_Attrib!I222:L222)</f>
        <v>0</v>
      </c>
      <c r="AD174" s="195">
        <f>MAX(Detailed_Demanding_x_Doc_Attrib!BF222:BX222,Detailed_Demanding_x_Doc_Attrib!I222:L222, Detailed_Demanding_x_Doc_Attrib!S222, Detailed_Demanding_x_Doc_Attrib!T222)</f>
        <v>0</v>
      </c>
      <c r="AE174" s="195">
        <f>Detailed_Demanding_x_Doc_Attrib!BY222</f>
        <v>0</v>
      </c>
      <c r="AF174" s="195">
        <f>MAX(Detailed_Demanding_x_Doc_Attrib!BZ222, Detailed_Demanding_x_Doc_Attrib!BR222)</f>
        <v>0</v>
      </c>
      <c r="AG174" s="195">
        <f>MAX(Detailed_Demanding_x_Doc_Attrib!CA222, Detailed_Demanding_x_Doc_Attrib!BS222)</f>
        <v>0</v>
      </c>
      <c r="AH174" s="195">
        <f>MAX(Detailed_Demanding_x_Doc_Attrib!CB222,Detailed_Demanding_x_Doc_Attrib!I222, Detailed_Demanding_x_Doc_Attrib!S222, Detailed_Demanding_x_Doc_Attrib!W222)</f>
        <v>2.535211267605634</v>
      </c>
      <c r="AI174" s="195">
        <f>MAX(Detailed_Demanding_x_Doc_Attrib!CC222)</f>
        <v>0</v>
      </c>
      <c r="AJ174" s="195">
        <f>MAX(Detailed_Demanding_x_Doc_Attrib!CD222,Detailed_Demanding_x_Doc_Attrib!S222)</f>
        <v>0</v>
      </c>
      <c r="AK174" s="195">
        <f>MAX(Detailed_Demanding_x_Doc_Attrib!CE222, Detailed_Demanding_x_Doc_Attrib!I222:Q222, Detailed_Demanding_x_Doc_Attrib!S222, Detailed_Demanding_x_Doc_Attrib!T222, Detailed_Demanding_x_Doc_Attrib!W222)</f>
        <v>0</v>
      </c>
      <c r="AL174" s="195">
        <f>MAX(Detailed_Demanding_x_Doc_Attrib!CF222:CF222)</f>
        <v>0</v>
      </c>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row>
    <row r="175" spans="1:102">
      <c r="A175" s="82" t="s">
        <v>1106</v>
      </c>
      <c r="B175" s="82" t="s">
        <v>567</v>
      </c>
      <c r="C175" s="82" t="s">
        <v>607</v>
      </c>
      <c r="D175" s="82" t="s">
        <v>1130</v>
      </c>
      <c r="E175" s="165" t="s">
        <v>1128</v>
      </c>
      <c r="F175" s="195">
        <f>MAX(Detailed_Demanding_x_Doc_Attrib!I223:L223)</f>
        <v>0</v>
      </c>
      <c r="G175" s="195">
        <f>MAX(Detailed_Demanding_x_Doc_Attrib!N223:O223)</f>
        <v>0</v>
      </c>
      <c r="H175" s="195">
        <f>Detailed_Demanding_x_Doc_Attrib!P223</f>
        <v>0</v>
      </c>
      <c r="I175" s="195">
        <f>MAX(Detailed_Demanding_x_Doc_Attrib!Q223, F175, G175, H175, K175, L175, M175, P175)</f>
        <v>0</v>
      </c>
      <c r="J175" s="195">
        <f t="shared" si="2"/>
        <v>0</v>
      </c>
      <c r="K175" s="195">
        <f>Detailed_Demanding_x_Doc_Attrib!R223</f>
        <v>0</v>
      </c>
      <c r="L175" s="195">
        <f>Detailed_Demanding_x_Doc_Attrib!S223</f>
        <v>0</v>
      </c>
      <c r="M175" s="195">
        <f>Detailed_Demanding_x_Doc_Attrib!T223</f>
        <v>0</v>
      </c>
      <c r="N175" s="195">
        <f>Detailed_Demanding_x_Doc_Attrib!U223</f>
        <v>0</v>
      </c>
      <c r="O175" s="195">
        <f>Detailed_Demanding_x_Doc_Attrib!V223</f>
        <v>0</v>
      </c>
      <c r="P175" s="195">
        <f>Detailed_Demanding_x_Doc_Attrib!W223</f>
        <v>0</v>
      </c>
      <c r="Q175" s="195">
        <f>Detailed_Demanding_x_Doc_Attrib!X223</f>
        <v>0</v>
      </c>
      <c r="R175" s="195">
        <f>MAX(Detailed_Demanding_x_Doc_Attrib!Z223:AB223,Detailed_Demanding_x_Doc_Attrib!I223:L223,M175,Q175)</f>
        <v>0</v>
      </c>
      <c r="S175" s="195">
        <f>MAX(Detailed_Demanding_x_Doc_Attrib!AC223,Detailed_Demanding_x_Doc_Attrib!I223:L223)</f>
        <v>0</v>
      </c>
      <c r="T175" s="195">
        <f>MAX(Detailed_Demanding_x_Doc_Attrib!AD223:AF223,P175,K175)</f>
        <v>0</v>
      </c>
      <c r="U175" s="195">
        <f>MAX(Detailed_Demanding_x_Doc_Attrib!AG223:AH223, Detailed_Demanding_x_Doc_Attrib!I223:L223, Detailed_Demanding_x_Doc_Attrib!R223)</f>
        <v>0</v>
      </c>
      <c r="V175" s="195">
        <f>MAX(Detailed_Demanding_x_Doc_Attrib!AJ223,Detailed_Demanding_x_Doc_Attrib!I223:L223)</f>
        <v>0</v>
      </c>
      <c r="W175" s="195">
        <f>MAX(Detailed_Demanding_x_Doc_Attrib!AM223:AW223,Detailed_Demanding_x_Doc_Attrib!I223:L223,K175)</f>
        <v>0</v>
      </c>
      <c r="X175" s="195">
        <f>MAX(Detailed_Demanding_x_Doc_Attrib!AX223,Detailed_Demanding_x_Doc_Attrib!I223:L223)</f>
        <v>0</v>
      </c>
      <c r="Y175" s="195">
        <f>MAX(Detailed_Demanding_x_Doc_Attrib!AY223,Detailed_Demanding_x_Doc_Attrib!I223:L223)</f>
        <v>0</v>
      </c>
      <c r="Z175" s="195">
        <f>MAX(Detailed_Demanding_x_Doc_Attrib!BC223:BE223,Detailed_Demanding_x_Doc_Attrib!I223:L223,Detailed_Demanding_x_Doc_Attrib!T223, Detailed_Demanding_x_Doc_Attrib!W223, Detailed_Demanding_x_Doc_Attrib!BP223)</f>
        <v>0</v>
      </c>
      <c r="AA175" s="195">
        <f>MAX(Detailed_Demanding_x_Doc_Attrib!BJ223:BQ223,Detailed_Demanding_x_Doc_Attrib!I223:L223,Detailed_Demanding_x_Doc_Attrib!BV223,Detailed_Demanding_x_Doc_Attrib!BS223:BT223)</f>
        <v>28.636363636363633</v>
      </c>
      <c r="AB175" s="195">
        <f>MAX(Detailed_Demanding_x_Doc_Attrib!BO223:BV223,Detailed_Demanding_x_Doc_Attrib!I223:L223, Detailed_Demanding_x_Doc_Attrib!T223, Detailed_Demanding_x_Doc_Attrib!BS223:BT223)</f>
        <v>0</v>
      </c>
      <c r="AC175" s="195">
        <f>MAX(Detailed_Demanding_x_Doc_Attrib!BF223:BI223, Detailed_Demanding_x_Doc_Attrib!BP223:BQ223, Detailed_Demanding_x_Doc_Attrib!BW223:BX223, Detailed_Demanding_x_Doc_Attrib!BV223, Detailed_Demanding_x_Doc_Attrib!BS223:BT223, Detailed_Demanding_x_Doc_Attrib!S223, Detailed_Demanding_x_Doc_Attrib!T223, Detailed_Demanding_x_Doc_Attrib!I223:L223)</f>
        <v>21.818181818181817</v>
      </c>
      <c r="AD175" s="195">
        <f>MAX(Detailed_Demanding_x_Doc_Attrib!BF223:BX223,Detailed_Demanding_x_Doc_Attrib!I223:L223, Detailed_Demanding_x_Doc_Attrib!S223, Detailed_Demanding_x_Doc_Attrib!T223)</f>
        <v>28.636363636363633</v>
      </c>
      <c r="AE175" s="195">
        <f>Detailed_Demanding_x_Doc_Attrib!BY223</f>
        <v>0</v>
      </c>
      <c r="AF175" s="195">
        <f>MAX(Detailed_Demanding_x_Doc_Attrib!BZ223, Detailed_Demanding_x_Doc_Attrib!BR223)</f>
        <v>0</v>
      </c>
      <c r="AG175" s="195">
        <f>MAX(Detailed_Demanding_x_Doc_Attrib!CA223, Detailed_Demanding_x_Doc_Attrib!BS223)</f>
        <v>0</v>
      </c>
      <c r="AH175" s="195">
        <f>MAX(Detailed_Demanding_x_Doc_Attrib!CB223,Detailed_Demanding_x_Doc_Attrib!I223, Detailed_Demanding_x_Doc_Attrib!S223, Detailed_Demanding_x_Doc_Attrib!W223)</f>
        <v>0</v>
      </c>
      <c r="AI175" s="195">
        <f>MAX(Detailed_Demanding_x_Doc_Attrib!CC223)</f>
        <v>0</v>
      </c>
      <c r="AJ175" s="195">
        <f>MAX(Detailed_Demanding_x_Doc_Attrib!CD223,Detailed_Demanding_x_Doc_Attrib!S223)</f>
        <v>0</v>
      </c>
      <c r="AK175" s="195">
        <f>MAX(Detailed_Demanding_x_Doc_Attrib!CE223, Detailed_Demanding_x_Doc_Attrib!I223:Q223, Detailed_Demanding_x_Doc_Attrib!S223, Detailed_Demanding_x_Doc_Attrib!T223, Detailed_Demanding_x_Doc_Attrib!W223)</f>
        <v>0</v>
      </c>
      <c r="AL175" s="195">
        <f>MAX(Detailed_Demanding_x_Doc_Attrib!CF223:CF223)</f>
        <v>0</v>
      </c>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row>
    <row r="176" spans="1:102">
      <c r="A176" s="82" t="s">
        <v>1106</v>
      </c>
      <c r="B176" s="82" t="s">
        <v>642</v>
      </c>
      <c r="C176" s="82" t="s">
        <v>607</v>
      </c>
      <c r="D176" s="82" t="s">
        <v>618</v>
      </c>
      <c r="E176" s="165" t="s">
        <v>1109</v>
      </c>
      <c r="F176" s="195">
        <f>MAX(Detailed_Demanding_x_Doc_Attrib!I224:L224)</f>
        <v>0</v>
      </c>
      <c r="G176" s="195">
        <f>MAX(Detailed_Demanding_x_Doc_Attrib!N224:O224)</f>
        <v>0</v>
      </c>
      <c r="H176" s="195">
        <f>Detailed_Demanding_x_Doc_Attrib!P224</f>
        <v>0</v>
      </c>
      <c r="I176" s="195">
        <f>MAX(Detailed_Demanding_x_Doc_Attrib!Q224, F176, G176, H176, K176, L176, M176, P176)</f>
        <v>1.4690909090909092</v>
      </c>
      <c r="J176" s="195">
        <f t="shared" si="2"/>
        <v>1.4690909090909092</v>
      </c>
      <c r="K176" s="195">
        <f>Detailed_Demanding_x_Doc_Attrib!R224</f>
        <v>0</v>
      </c>
      <c r="L176" s="195">
        <f>Detailed_Demanding_x_Doc_Attrib!S224</f>
        <v>0</v>
      </c>
      <c r="M176" s="195">
        <f>Detailed_Demanding_x_Doc_Attrib!T224</f>
        <v>0</v>
      </c>
      <c r="N176" s="195">
        <f>Detailed_Demanding_x_Doc_Attrib!U224</f>
        <v>0</v>
      </c>
      <c r="O176" s="195">
        <f>Detailed_Demanding_x_Doc_Attrib!V224</f>
        <v>0</v>
      </c>
      <c r="P176" s="195">
        <f>Detailed_Demanding_x_Doc_Attrib!W224</f>
        <v>0</v>
      </c>
      <c r="Q176" s="195">
        <f>Detailed_Demanding_x_Doc_Attrib!X224</f>
        <v>0</v>
      </c>
      <c r="R176" s="195">
        <f>MAX(Detailed_Demanding_x_Doc_Attrib!Z224:AB224,Detailed_Demanding_x_Doc_Attrib!I224:L224,M176,Q176)</f>
        <v>0</v>
      </c>
      <c r="S176" s="195">
        <f>MAX(Detailed_Demanding_x_Doc_Attrib!AC224,Detailed_Demanding_x_Doc_Attrib!I224:L224)</f>
        <v>0</v>
      </c>
      <c r="T176" s="195">
        <f>MAX(Detailed_Demanding_x_Doc_Attrib!AD224:AF224,P176,K176)</f>
        <v>0</v>
      </c>
      <c r="U176" s="195">
        <f>MAX(Detailed_Demanding_x_Doc_Attrib!AG224:AH224, Detailed_Demanding_x_Doc_Attrib!I224:L224, Detailed_Demanding_x_Doc_Attrib!R224)</f>
        <v>0</v>
      </c>
      <c r="V176" s="195">
        <f>MAX(Detailed_Demanding_x_Doc_Attrib!AJ224,Detailed_Demanding_x_Doc_Attrib!I224:L224)</f>
        <v>0</v>
      </c>
      <c r="W176" s="195">
        <f>MAX(Detailed_Demanding_x_Doc_Attrib!AM224:AW224,Detailed_Demanding_x_Doc_Attrib!I224:L224,K176)</f>
        <v>0</v>
      </c>
      <c r="X176" s="195">
        <f>MAX(Detailed_Demanding_x_Doc_Attrib!AX224,Detailed_Demanding_x_Doc_Attrib!I224:L224)</f>
        <v>0</v>
      </c>
      <c r="Y176" s="195">
        <f>MAX(Detailed_Demanding_x_Doc_Attrib!AY224,Detailed_Demanding_x_Doc_Attrib!I224:L224)</f>
        <v>0</v>
      </c>
      <c r="Z176" s="195">
        <f>MAX(Detailed_Demanding_x_Doc_Attrib!BC224:BE224,Detailed_Demanding_x_Doc_Attrib!I224:L224,Detailed_Demanding_x_Doc_Attrib!T224, Detailed_Demanding_x_Doc_Attrib!W224, Detailed_Demanding_x_Doc_Attrib!BP224)</f>
        <v>0</v>
      </c>
      <c r="AA176" s="195">
        <f>MAX(Detailed_Demanding_x_Doc_Attrib!BJ224:BQ224,Detailed_Demanding_x_Doc_Attrib!I224:L224,Detailed_Demanding_x_Doc_Attrib!BV224,Detailed_Demanding_x_Doc_Attrib!BS224:BT224)</f>
        <v>0</v>
      </c>
      <c r="AB176" s="195">
        <f>MAX(Detailed_Demanding_x_Doc_Attrib!BO224:BV224,Detailed_Demanding_x_Doc_Attrib!I224:L224, Detailed_Demanding_x_Doc_Attrib!T224, Detailed_Demanding_x_Doc_Attrib!BS224:BT224)</f>
        <v>0</v>
      </c>
      <c r="AC176" s="195">
        <f>MAX(Detailed_Demanding_x_Doc_Attrib!BF224:BI224, Detailed_Demanding_x_Doc_Attrib!BP224:BQ224, Detailed_Demanding_x_Doc_Attrib!BW224:BX224, Detailed_Demanding_x_Doc_Attrib!BV224, Detailed_Demanding_x_Doc_Attrib!BS224:BT224, Detailed_Demanding_x_Doc_Attrib!S224, Detailed_Demanding_x_Doc_Attrib!T224, Detailed_Demanding_x_Doc_Attrib!I224:L224)</f>
        <v>1.4690909090909092</v>
      </c>
      <c r="AD176" s="195">
        <f>MAX(Detailed_Demanding_x_Doc_Attrib!BF224:BX224,Detailed_Demanding_x_Doc_Attrib!I224:L224, Detailed_Demanding_x_Doc_Attrib!S224, Detailed_Demanding_x_Doc_Attrib!T224)</f>
        <v>1.4690909090909092</v>
      </c>
      <c r="AE176" s="195">
        <f>Detailed_Demanding_x_Doc_Attrib!BY224</f>
        <v>0</v>
      </c>
      <c r="AF176" s="195">
        <f>MAX(Detailed_Demanding_x_Doc_Attrib!BZ224, Detailed_Demanding_x_Doc_Attrib!BR224)</f>
        <v>0</v>
      </c>
      <c r="AG176" s="195">
        <f>MAX(Detailed_Demanding_x_Doc_Attrib!CA224, Detailed_Demanding_x_Doc_Attrib!BS224)</f>
        <v>0</v>
      </c>
      <c r="AH176" s="195">
        <f>MAX(Detailed_Demanding_x_Doc_Attrib!CB224,Detailed_Demanding_x_Doc_Attrib!I224, Detailed_Demanding_x_Doc_Attrib!S224, Detailed_Demanding_x_Doc_Attrib!W224)</f>
        <v>0</v>
      </c>
      <c r="AI176" s="195">
        <f>MAX(Detailed_Demanding_x_Doc_Attrib!CC224)</f>
        <v>0</v>
      </c>
      <c r="AJ176" s="195">
        <f>MAX(Detailed_Demanding_x_Doc_Attrib!CD224,Detailed_Demanding_x_Doc_Attrib!S224)</f>
        <v>0</v>
      </c>
      <c r="AK176" s="195">
        <f>MAX(Detailed_Demanding_x_Doc_Attrib!CE224, Detailed_Demanding_x_Doc_Attrib!I224:Q224, Detailed_Demanding_x_Doc_Attrib!S224, Detailed_Demanding_x_Doc_Attrib!T224, Detailed_Demanding_x_Doc_Attrib!W224)</f>
        <v>1.4690909090909092</v>
      </c>
      <c r="AL176" s="195">
        <f>MAX(Detailed_Demanding_x_Doc_Attrib!CF224:CF224)</f>
        <v>0</v>
      </c>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row>
    <row r="177" spans="1:102">
      <c r="A177" s="82" t="s">
        <v>1106</v>
      </c>
      <c r="B177" s="82" t="s">
        <v>642</v>
      </c>
      <c r="C177" s="82" t="s">
        <v>607</v>
      </c>
      <c r="D177" s="82" t="s">
        <v>618</v>
      </c>
      <c r="E177" s="165" t="s">
        <v>1348</v>
      </c>
      <c r="F177" s="195">
        <f>MAX(Detailed_Demanding_x_Doc_Attrib!I225:L225)</f>
        <v>0</v>
      </c>
      <c r="G177" s="195">
        <f>MAX(Detailed_Demanding_x_Doc_Attrib!N225:O225)</f>
        <v>0</v>
      </c>
      <c r="H177" s="195">
        <f>Detailed_Demanding_x_Doc_Attrib!P225</f>
        <v>0</v>
      </c>
      <c r="I177" s="195">
        <f>MAX(Detailed_Demanding_x_Doc_Attrib!Q225, F177, G177, H177, K177, L177, M177, P177)</f>
        <v>0</v>
      </c>
      <c r="J177" s="195">
        <f t="shared" si="2"/>
        <v>0</v>
      </c>
      <c r="K177" s="195">
        <f>Detailed_Demanding_x_Doc_Attrib!R225</f>
        <v>0</v>
      </c>
      <c r="L177" s="195">
        <f>Detailed_Demanding_x_Doc_Attrib!S225</f>
        <v>0</v>
      </c>
      <c r="M177" s="195">
        <f>Detailed_Demanding_x_Doc_Attrib!T225</f>
        <v>0</v>
      </c>
      <c r="N177" s="195">
        <f>Detailed_Demanding_x_Doc_Attrib!U225</f>
        <v>0</v>
      </c>
      <c r="O177" s="195">
        <f>Detailed_Demanding_x_Doc_Attrib!V225</f>
        <v>0</v>
      </c>
      <c r="P177" s="195">
        <f>Detailed_Demanding_x_Doc_Attrib!W225</f>
        <v>0</v>
      </c>
      <c r="Q177" s="195">
        <f>Detailed_Demanding_x_Doc_Attrib!X225</f>
        <v>0</v>
      </c>
      <c r="R177" s="195">
        <f>MAX(Detailed_Demanding_x_Doc_Attrib!Z225:AB225,Detailed_Demanding_x_Doc_Attrib!I225:L225,M177,Q177)</f>
        <v>0</v>
      </c>
      <c r="S177" s="195">
        <f>MAX(Detailed_Demanding_x_Doc_Attrib!AC225,Detailed_Demanding_x_Doc_Attrib!I225:L225)</f>
        <v>0</v>
      </c>
      <c r="T177" s="195">
        <f>MAX(Detailed_Demanding_x_Doc_Attrib!AD225:AF225,P177,K177)</f>
        <v>0</v>
      </c>
      <c r="U177" s="195">
        <f>MAX(Detailed_Demanding_x_Doc_Attrib!AG225:AH225, Detailed_Demanding_x_Doc_Attrib!I225:L225, Detailed_Demanding_x_Doc_Attrib!R225)</f>
        <v>0</v>
      </c>
      <c r="V177" s="195">
        <f>MAX(Detailed_Demanding_x_Doc_Attrib!AJ225,Detailed_Demanding_x_Doc_Attrib!I225:L225)</f>
        <v>0</v>
      </c>
      <c r="W177" s="195">
        <f>MAX(Detailed_Demanding_x_Doc_Attrib!AM225:AW225,Detailed_Demanding_x_Doc_Attrib!I225:L225,K177)</f>
        <v>1.6363636363636362</v>
      </c>
      <c r="X177" s="195">
        <f>MAX(Detailed_Demanding_x_Doc_Attrib!AX225,Detailed_Demanding_x_Doc_Attrib!I225:L225)</f>
        <v>0</v>
      </c>
      <c r="Y177" s="195">
        <f>MAX(Detailed_Demanding_x_Doc_Attrib!AY225,Detailed_Demanding_x_Doc_Attrib!I225:L225)</f>
        <v>0</v>
      </c>
      <c r="Z177" s="195">
        <f>MAX(Detailed_Demanding_x_Doc_Attrib!BC225:BE225,Detailed_Demanding_x_Doc_Attrib!I225:L225,Detailed_Demanding_x_Doc_Attrib!T225, Detailed_Demanding_x_Doc_Attrib!W225, Detailed_Demanding_x_Doc_Attrib!BP225)</f>
        <v>0</v>
      </c>
      <c r="AA177" s="195">
        <f>MAX(Detailed_Demanding_x_Doc_Attrib!BJ225:BQ225,Detailed_Demanding_x_Doc_Attrib!I225:L225,Detailed_Demanding_x_Doc_Attrib!BV225,Detailed_Demanding_x_Doc_Attrib!BS225:BT225)</f>
        <v>0</v>
      </c>
      <c r="AB177" s="195">
        <f>MAX(Detailed_Demanding_x_Doc_Attrib!BO225:BV225,Detailed_Demanding_x_Doc_Attrib!I225:L225, Detailed_Demanding_x_Doc_Attrib!T225, Detailed_Demanding_x_Doc_Attrib!BS225:BT225)</f>
        <v>0</v>
      </c>
      <c r="AC177" s="195">
        <f>MAX(Detailed_Demanding_x_Doc_Attrib!BF225:BI225, Detailed_Demanding_x_Doc_Attrib!BP225:BQ225, Detailed_Demanding_x_Doc_Attrib!BW225:BX225, Detailed_Demanding_x_Doc_Attrib!BV225, Detailed_Demanding_x_Doc_Attrib!BS225:BT225, Detailed_Demanding_x_Doc_Attrib!S225, Detailed_Demanding_x_Doc_Attrib!T225, Detailed_Demanding_x_Doc_Attrib!I225:L225)</f>
        <v>1.0909090909090908</v>
      </c>
      <c r="AD177" s="195">
        <f>MAX(Detailed_Demanding_x_Doc_Attrib!BF225:BX225,Detailed_Demanding_x_Doc_Attrib!I225:L225, Detailed_Demanding_x_Doc_Attrib!S225, Detailed_Demanding_x_Doc_Attrib!T225)</f>
        <v>1.0909090909090908</v>
      </c>
      <c r="AE177" s="195">
        <f>Detailed_Demanding_x_Doc_Attrib!BY225</f>
        <v>0</v>
      </c>
      <c r="AF177" s="195">
        <f>MAX(Detailed_Demanding_x_Doc_Attrib!BZ225, Detailed_Demanding_x_Doc_Attrib!BR225)</f>
        <v>0</v>
      </c>
      <c r="AG177" s="195">
        <f>MAX(Detailed_Demanding_x_Doc_Attrib!CA225, Detailed_Demanding_x_Doc_Attrib!BS225)</f>
        <v>0</v>
      </c>
      <c r="AH177" s="195">
        <f>MAX(Detailed_Demanding_x_Doc_Attrib!CB225,Detailed_Demanding_x_Doc_Attrib!I225, Detailed_Demanding_x_Doc_Attrib!S225, Detailed_Demanding_x_Doc_Attrib!W225)</f>
        <v>0</v>
      </c>
      <c r="AI177" s="195">
        <f>MAX(Detailed_Demanding_x_Doc_Attrib!CC225)</f>
        <v>0</v>
      </c>
      <c r="AJ177" s="195">
        <f>MAX(Detailed_Demanding_x_Doc_Attrib!CD225,Detailed_Demanding_x_Doc_Attrib!S225)</f>
        <v>0</v>
      </c>
      <c r="AK177" s="195">
        <f>MAX(Detailed_Demanding_x_Doc_Attrib!CE225, Detailed_Demanding_x_Doc_Attrib!I225:Q225, Detailed_Demanding_x_Doc_Attrib!S225, Detailed_Demanding_x_Doc_Attrib!T225, Detailed_Demanding_x_Doc_Attrib!W225)</f>
        <v>0</v>
      </c>
      <c r="AL177" s="195">
        <f>MAX(Detailed_Demanding_x_Doc_Attrib!CF225:CF225)</f>
        <v>0</v>
      </c>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row>
    <row r="178" spans="1:102">
      <c r="A178" s="82" t="s">
        <v>936</v>
      </c>
      <c r="B178" s="82" t="s">
        <v>642</v>
      </c>
      <c r="C178" s="82" t="s">
        <v>607</v>
      </c>
      <c r="D178" s="82" t="s">
        <v>618</v>
      </c>
      <c r="E178" s="165" t="s">
        <v>972</v>
      </c>
      <c r="F178" s="195">
        <f>MAX(Detailed_Demanding_x_Doc_Attrib!I226:L226)</f>
        <v>0</v>
      </c>
      <c r="G178" s="195">
        <f>MAX(Detailed_Demanding_x_Doc_Attrib!N226:O226)</f>
        <v>0</v>
      </c>
      <c r="H178" s="195">
        <f>Detailed_Demanding_x_Doc_Attrib!P226</f>
        <v>0</v>
      </c>
      <c r="I178" s="195">
        <f>MAX(Detailed_Demanding_x_Doc_Attrib!Q226, F178, G178, H178, K178, L178, M178, P178)</f>
        <v>0</v>
      </c>
      <c r="J178" s="195">
        <f t="shared" si="2"/>
        <v>0</v>
      </c>
      <c r="K178" s="195">
        <f>Detailed_Demanding_x_Doc_Attrib!R226</f>
        <v>0</v>
      </c>
      <c r="L178" s="195">
        <f>Detailed_Demanding_x_Doc_Attrib!S226</f>
        <v>0</v>
      </c>
      <c r="M178" s="195">
        <f>Detailed_Demanding_x_Doc_Attrib!T226</f>
        <v>0</v>
      </c>
      <c r="N178" s="195">
        <f>Detailed_Demanding_x_Doc_Attrib!U226</f>
        <v>0</v>
      </c>
      <c r="O178" s="195">
        <f>Detailed_Demanding_x_Doc_Attrib!V226</f>
        <v>0</v>
      </c>
      <c r="P178" s="195">
        <f>Detailed_Demanding_x_Doc_Attrib!W226</f>
        <v>0</v>
      </c>
      <c r="Q178" s="195">
        <f>Detailed_Demanding_x_Doc_Attrib!X226</f>
        <v>0</v>
      </c>
      <c r="R178" s="195">
        <f>MAX(Detailed_Demanding_x_Doc_Attrib!Z226:AB226,Detailed_Demanding_x_Doc_Attrib!I226:L226,M178,Q178)</f>
        <v>0</v>
      </c>
      <c r="S178" s="195">
        <f>MAX(Detailed_Demanding_x_Doc_Attrib!AC226,Detailed_Demanding_x_Doc_Attrib!I226:L226)</f>
        <v>0</v>
      </c>
      <c r="T178" s="195">
        <f>MAX(Detailed_Demanding_x_Doc_Attrib!AD226:AF226,P178,K178)</f>
        <v>0</v>
      </c>
      <c r="U178" s="195">
        <f>MAX(Detailed_Demanding_x_Doc_Attrib!AG226:AH226, Detailed_Demanding_x_Doc_Attrib!I226:L226, Detailed_Demanding_x_Doc_Attrib!R226)</f>
        <v>2.02</v>
      </c>
      <c r="V178" s="195">
        <f>MAX(Detailed_Demanding_x_Doc_Attrib!AJ226,Detailed_Demanding_x_Doc_Attrib!I226:L226)</f>
        <v>0</v>
      </c>
      <c r="W178" s="195">
        <f>MAX(Detailed_Demanding_x_Doc_Attrib!AM226:AW226,Detailed_Demanding_x_Doc_Attrib!I226:L226,K178)</f>
        <v>8</v>
      </c>
      <c r="X178" s="195">
        <f>MAX(Detailed_Demanding_x_Doc_Attrib!AX226,Detailed_Demanding_x_Doc_Attrib!I226:L226)</f>
        <v>0</v>
      </c>
      <c r="Y178" s="195">
        <f>MAX(Detailed_Demanding_x_Doc_Attrib!AY226,Detailed_Demanding_x_Doc_Attrib!I226:L226)</f>
        <v>0</v>
      </c>
      <c r="Z178" s="195">
        <f>MAX(Detailed_Demanding_x_Doc_Attrib!BC226:BE226,Detailed_Demanding_x_Doc_Attrib!I226:L226,Detailed_Demanding_x_Doc_Attrib!T226, Detailed_Demanding_x_Doc_Attrib!W226, Detailed_Demanding_x_Doc_Attrib!BP226)</f>
        <v>0</v>
      </c>
      <c r="AA178" s="195">
        <f>MAX(Detailed_Demanding_x_Doc_Attrib!BJ226:BQ226,Detailed_Demanding_x_Doc_Attrib!I226:L226,Detailed_Demanding_x_Doc_Attrib!BV226,Detailed_Demanding_x_Doc_Attrib!BS226:BT226)</f>
        <v>32</v>
      </c>
      <c r="AB178" s="195">
        <f>MAX(Detailed_Demanding_x_Doc_Attrib!BO226:BV226,Detailed_Demanding_x_Doc_Attrib!I226:L226, Detailed_Demanding_x_Doc_Attrib!T226, Detailed_Demanding_x_Doc_Attrib!BS226:BT226)</f>
        <v>0</v>
      </c>
      <c r="AC178" s="195">
        <f>MAX(Detailed_Demanding_x_Doc_Attrib!BF226:BI226, Detailed_Demanding_x_Doc_Attrib!BP226:BQ226, Detailed_Demanding_x_Doc_Attrib!BW226:BX226, Detailed_Demanding_x_Doc_Attrib!BV226, Detailed_Demanding_x_Doc_Attrib!BS226:BT226, Detailed_Demanding_x_Doc_Attrib!S226, Detailed_Demanding_x_Doc_Attrib!T226, Detailed_Demanding_x_Doc_Attrib!I226:L226)</f>
        <v>0</v>
      </c>
      <c r="AD178" s="195">
        <f>MAX(Detailed_Demanding_x_Doc_Attrib!BF226:BX226,Detailed_Demanding_x_Doc_Attrib!I226:L226, Detailed_Demanding_x_Doc_Attrib!S226, Detailed_Demanding_x_Doc_Attrib!T226)</f>
        <v>32</v>
      </c>
      <c r="AE178" s="195">
        <f>Detailed_Demanding_x_Doc_Attrib!BY226</f>
        <v>0</v>
      </c>
      <c r="AF178" s="195">
        <f>MAX(Detailed_Demanding_x_Doc_Attrib!BZ226, Detailed_Demanding_x_Doc_Attrib!BR226)</f>
        <v>0</v>
      </c>
      <c r="AG178" s="195">
        <f>MAX(Detailed_Demanding_x_Doc_Attrib!CA226, Detailed_Demanding_x_Doc_Attrib!BS226)</f>
        <v>0</v>
      </c>
      <c r="AH178" s="195">
        <f>MAX(Detailed_Demanding_x_Doc_Attrib!CB226,Detailed_Demanding_x_Doc_Attrib!I226, Detailed_Demanding_x_Doc_Attrib!S226, Detailed_Demanding_x_Doc_Attrib!W226)</f>
        <v>0</v>
      </c>
      <c r="AI178" s="195">
        <f>MAX(Detailed_Demanding_x_Doc_Attrib!CC226)</f>
        <v>0</v>
      </c>
      <c r="AJ178" s="195">
        <f>MAX(Detailed_Demanding_x_Doc_Attrib!CD226,Detailed_Demanding_x_Doc_Attrib!S226)</f>
        <v>0</v>
      </c>
      <c r="AK178" s="195">
        <f>MAX(Detailed_Demanding_x_Doc_Attrib!CE226, Detailed_Demanding_x_Doc_Attrib!I226:Q226, Detailed_Demanding_x_Doc_Attrib!S226, Detailed_Demanding_x_Doc_Attrib!T226, Detailed_Demanding_x_Doc_Attrib!W226)</f>
        <v>18</v>
      </c>
      <c r="AL178" s="195">
        <f>MAX(Detailed_Demanding_x_Doc_Attrib!CF226:CF226)</f>
        <v>0</v>
      </c>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row>
    <row r="179" spans="1:102">
      <c r="A179" s="82" t="s">
        <v>936</v>
      </c>
      <c r="B179" s="82" t="s">
        <v>645</v>
      </c>
      <c r="C179" s="82" t="s">
        <v>607</v>
      </c>
      <c r="D179" s="82" t="s">
        <v>618</v>
      </c>
      <c r="E179" s="165" t="s">
        <v>937</v>
      </c>
      <c r="F179" s="195">
        <f>MAX(Detailed_Demanding_x_Doc_Attrib!I227:L227)</f>
        <v>0</v>
      </c>
      <c r="G179" s="195">
        <f>MAX(Detailed_Demanding_x_Doc_Attrib!N227:O227)</f>
        <v>0</v>
      </c>
      <c r="H179" s="195">
        <f>Detailed_Demanding_x_Doc_Attrib!P227</f>
        <v>0</v>
      </c>
      <c r="I179" s="195">
        <f>MAX(Detailed_Demanding_x_Doc_Attrib!Q227, F179, G179, H179, K179, L179, M179, P179)</f>
        <v>0</v>
      </c>
      <c r="J179" s="195">
        <f t="shared" si="2"/>
        <v>0</v>
      </c>
      <c r="K179" s="195">
        <f>Detailed_Demanding_x_Doc_Attrib!R227</f>
        <v>0</v>
      </c>
      <c r="L179" s="195">
        <f>Detailed_Demanding_x_Doc_Attrib!S227</f>
        <v>0</v>
      </c>
      <c r="M179" s="195">
        <f>Detailed_Demanding_x_Doc_Attrib!T227</f>
        <v>0</v>
      </c>
      <c r="N179" s="195">
        <f>Detailed_Demanding_x_Doc_Attrib!U227</f>
        <v>0</v>
      </c>
      <c r="O179" s="195">
        <f>Detailed_Demanding_x_Doc_Attrib!V227</f>
        <v>0</v>
      </c>
      <c r="P179" s="195">
        <f>Detailed_Demanding_x_Doc_Attrib!W227</f>
        <v>0</v>
      </c>
      <c r="Q179" s="195">
        <f>Detailed_Demanding_x_Doc_Attrib!X227</f>
        <v>0</v>
      </c>
      <c r="R179" s="195">
        <f>MAX(Detailed_Demanding_x_Doc_Attrib!Z227:AB227,Detailed_Demanding_x_Doc_Attrib!I227:L227,M179,Q179)</f>
        <v>3</v>
      </c>
      <c r="S179" s="195">
        <f>MAX(Detailed_Demanding_x_Doc_Attrib!AC227,Detailed_Demanding_x_Doc_Attrib!I227:L227)</f>
        <v>0</v>
      </c>
      <c r="T179" s="195">
        <f>MAX(Detailed_Demanding_x_Doc_Attrib!AD227:AF227,P179,K179)</f>
        <v>0</v>
      </c>
      <c r="U179" s="195">
        <f>MAX(Detailed_Demanding_x_Doc_Attrib!AG227:AH227, Detailed_Demanding_x_Doc_Attrib!I227:L227, Detailed_Demanding_x_Doc_Attrib!R227)</f>
        <v>4.5</v>
      </c>
      <c r="V179" s="195">
        <f>MAX(Detailed_Demanding_x_Doc_Attrib!AJ227,Detailed_Demanding_x_Doc_Attrib!I227:L227)</f>
        <v>0</v>
      </c>
      <c r="W179" s="195">
        <f>MAX(Detailed_Demanding_x_Doc_Attrib!AM227:AW227,Detailed_Demanding_x_Doc_Attrib!I227:L227,K179)</f>
        <v>0</v>
      </c>
      <c r="X179" s="195">
        <f>MAX(Detailed_Demanding_x_Doc_Attrib!AX227,Detailed_Demanding_x_Doc_Attrib!I227:L227)</f>
        <v>0</v>
      </c>
      <c r="Y179" s="195">
        <f>MAX(Detailed_Demanding_x_Doc_Attrib!AY227,Detailed_Demanding_x_Doc_Attrib!I227:L227)</f>
        <v>0</v>
      </c>
      <c r="Z179" s="195">
        <f>MAX(Detailed_Demanding_x_Doc_Attrib!BC227:BE227,Detailed_Demanding_x_Doc_Attrib!I227:L227,Detailed_Demanding_x_Doc_Attrib!T227, Detailed_Demanding_x_Doc_Attrib!W227, Detailed_Demanding_x_Doc_Attrib!BP227)</f>
        <v>0</v>
      </c>
      <c r="AA179" s="195">
        <f>MAX(Detailed_Demanding_x_Doc_Attrib!BJ227:BQ227,Detailed_Demanding_x_Doc_Attrib!I227:L227,Detailed_Demanding_x_Doc_Attrib!BV227,Detailed_Demanding_x_Doc_Attrib!BS227:BT227)</f>
        <v>0</v>
      </c>
      <c r="AB179" s="195">
        <f>MAX(Detailed_Demanding_x_Doc_Attrib!BO227:BV227,Detailed_Demanding_x_Doc_Attrib!I227:L227, Detailed_Demanding_x_Doc_Attrib!T227, Detailed_Demanding_x_Doc_Attrib!BS227:BT227)</f>
        <v>0</v>
      </c>
      <c r="AC179" s="195">
        <f>MAX(Detailed_Demanding_x_Doc_Attrib!BF227:BI227, Detailed_Demanding_x_Doc_Attrib!BP227:BQ227, Detailed_Demanding_x_Doc_Attrib!BW227:BX227, Detailed_Demanding_x_Doc_Attrib!BV227, Detailed_Demanding_x_Doc_Attrib!BS227:BT227, Detailed_Demanding_x_Doc_Attrib!S227, Detailed_Demanding_x_Doc_Attrib!T227, Detailed_Demanding_x_Doc_Attrib!I227:L227)</f>
        <v>0</v>
      </c>
      <c r="AD179" s="195">
        <f>MAX(Detailed_Demanding_x_Doc_Attrib!BF227:BX227,Detailed_Demanding_x_Doc_Attrib!I227:L227, Detailed_Demanding_x_Doc_Attrib!S227, Detailed_Demanding_x_Doc_Attrib!T227)</f>
        <v>0</v>
      </c>
      <c r="AE179" s="195">
        <f>Detailed_Demanding_x_Doc_Attrib!BY227</f>
        <v>0</v>
      </c>
      <c r="AF179" s="195">
        <f>MAX(Detailed_Demanding_x_Doc_Attrib!BZ227, Detailed_Demanding_x_Doc_Attrib!BR227)</f>
        <v>0</v>
      </c>
      <c r="AG179" s="195">
        <f>MAX(Detailed_Demanding_x_Doc_Attrib!CA227, Detailed_Demanding_x_Doc_Attrib!BS227)</f>
        <v>0</v>
      </c>
      <c r="AH179" s="195">
        <f>MAX(Detailed_Demanding_x_Doc_Attrib!CB227,Detailed_Demanding_x_Doc_Attrib!I227, Detailed_Demanding_x_Doc_Attrib!S227, Detailed_Demanding_x_Doc_Attrib!W227)</f>
        <v>0</v>
      </c>
      <c r="AI179" s="195">
        <f>MAX(Detailed_Demanding_x_Doc_Attrib!CC227)</f>
        <v>12.5</v>
      </c>
      <c r="AJ179" s="195">
        <f>MAX(Detailed_Demanding_x_Doc_Attrib!CD227,Detailed_Demanding_x_Doc_Attrib!S227)</f>
        <v>0</v>
      </c>
      <c r="AK179" s="195">
        <f>MAX(Detailed_Demanding_x_Doc_Attrib!CE227, Detailed_Demanding_x_Doc_Attrib!I227:Q227, Detailed_Demanding_x_Doc_Attrib!S227, Detailed_Demanding_x_Doc_Attrib!T227, Detailed_Demanding_x_Doc_Attrib!W227)</f>
        <v>0</v>
      </c>
      <c r="AL179" s="195">
        <f>MAX(Detailed_Demanding_x_Doc_Attrib!CF227:CF227)</f>
        <v>0</v>
      </c>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row>
    <row r="180" spans="1:102">
      <c r="A180" s="82" t="s">
        <v>278</v>
      </c>
      <c r="B180" s="82" t="s">
        <v>642</v>
      </c>
      <c r="C180" s="82" t="s">
        <v>607</v>
      </c>
      <c r="D180" s="82" t="s">
        <v>618</v>
      </c>
      <c r="E180" s="165" t="s">
        <v>11</v>
      </c>
      <c r="F180" s="195">
        <f>MAX(Detailed_Demanding_x_Doc_Attrib!I228:L228)</f>
        <v>11.076923076923077</v>
      </c>
      <c r="G180" s="195">
        <f>MAX(Detailed_Demanding_x_Doc_Attrib!N228:O228)</f>
        <v>11.076923076923077</v>
      </c>
      <c r="H180" s="195">
        <f>Detailed_Demanding_x_Doc_Attrib!P228</f>
        <v>0</v>
      </c>
      <c r="I180" s="195">
        <f>MAX(Detailed_Demanding_x_Doc_Attrib!Q228, F180, G180, H180, K180, L180, M180, P180)</f>
        <v>11.076923076923077</v>
      </c>
      <c r="J180" s="195">
        <f t="shared" si="2"/>
        <v>11.076923076923077</v>
      </c>
      <c r="K180" s="195">
        <f>Detailed_Demanding_x_Doc_Attrib!R228</f>
        <v>0</v>
      </c>
      <c r="L180" s="195">
        <f>Detailed_Demanding_x_Doc_Attrib!S228</f>
        <v>0</v>
      </c>
      <c r="M180" s="195">
        <f>Detailed_Demanding_x_Doc_Attrib!T228</f>
        <v>0</v>
      </c>
      <c r="N180" s="195">
        <f>Detailed_Demanding_x_Doc_Attrib!U228</f>
        <v>0</v>
      </c>
      <c r="O180" s="195">
        <f>Detailed_Demanding_x_Doc_Attrib!V228</f>
        <v>0</v>
      </c>
      <c r="P180" s="195">
        <f>Detailed_Demanding_x_Doc_Attrib!W228</f>
        <v>0</v>
      </c>
      <c r="Q180" s="195">
        <f>Detailed_Demanding_x_Doc_Attrib!X228</f>
        <v>0</v>
      </c>
      <c r="R180" s="195">
        <f>MAX(Detailed_Demanding_x_Doc_Attrib!Z228:AB228,Detailed_Demanding_x_Doc_Attrib!I228:L228,M180,Q180)</f>
        <v>11.076923076923077</v>
      </c>
      <c r="S180" s="195">
        <f>MAX(Detailed_Demanding_x_Doc_Attrib!AC228,Detailed_Demanding_x_Doc_Attrib!I228:L228)</f>
        <v>11.076923076923077</v>
      </c>
      <c r="T180" s="195">
        <f>MAX(Detailed_Demanding_x_Doc_Attrib!AD228:AF228,P180,K180)</f>
        <v>0</v>
      </c>
      <c r="U180" s="195">
        <f>MAX(Detailed_Demanding_x_Doc_Attrib!AG228:AH228, Detailed_Demanding_x_Doc_Attrib!I228:L228, Detailed_Demanding_x_Doc_Attrib!R228)</f>
        <v>11.076923076923077</v>
      </c>
      <c r="V180" s="195">
        <f>MAX(Detailed_Demanding_x_Doc_Attrib!AJ228,Detailed_Demanding_x_Doc_Attrib!I228:L228)</f>
        <v>11.076923076923077</v>
      </c>
      <c r="W180" s="195">
        <f>MAX(Detailed_Demanding_x_Doc_Attrib!AM228:AW228,Detailed_Demanding_x_Doc_Attrib!I228:L228,K180)</f>
        <v>11.076923076923077</v>
      </c>
      <c r="X180" s="195">
        <f>MAX(Detailed_Demanding_x_Doc_Attrib!AX228,Detailed_Demanding_x_Doc_Attrib!I228:L228)</f>
        <v>11.076923076923077</v>
      </c>
      <c r="Y180" s="195">
        <f>MAX(Detailed_Demanding_x_Doc_Attrib!AY228,Detailed_Demanding_x_Doc_Attrib!I228:L228)</f>
        <v>11.076923076923077</v>
      </c>
      <c r="Z180" s="195">
        <f>MAX(Detailed_Demanding_x_Doc_Attrib!BC228:BE228,Detailed_Demanding_x_Doc_Attrib!I228:L228,Detailed_Demanding_x_Doc_Attrib!T228, Detailed_Demanding_x_Doc_Attrib!W228, Detailed_Demanding_x_Doc_Attrib!BP228)</f>
        <v>11.076923076923077</v>
      </c>
      <c r="AA180" s="195">
        <f>MAX(Detailed_Demanding_x_Doc_Attrib!BJ228:BQ228,Detailed_Demanding_x_Doc_Attrib!I228:L228,Detailed_Demanding_x_Doc_Attrib!BV228,Detailed_Demanding_x_Doc_Attrib!BS228:BT228)</f>
        <v>11.076923076923077</v>
      </c>
      <c r="AB180" s="195">
        <f>MAX(Detailed_Demanding_x_Doc_Attrib!BO228:BV228,Detailed_Demanding_x_Doc_Attrib!I228:L228, Detailed_Demanding_x_Doc_Attrib!T228, Detailed_Demanding_x_Doc_Attrib!BS228:BT228)</f>
        <v>11.076923076923077</v>
      </c>
      <c r="AC180" s="195">
        <f>MAX(Detailed_Demanding_x_Doc_Attrib!BF228:BI228, Detailed_Demanding_x_Doc_Attrib!BP228:BQ228, Detailed_Demanding_x_Doc_Attrib!BW228:BX228, Detailed_Demanding_x_Doc_Attrib!BV228, Detailed_Demanding_x_Doc_Attrib!BS228:BT228, Detailed_Demanding_x_Doc_Attrib!S228, Detailed_Demanding_x_Doc_Attrib!T228, Detailed_Demanding_x_Doc_Attrib!I228:L228)</f>
        <v>11.076923076923077</v>
      </c>
      <c r="AD180" s="195">
        <f>MAX(Detailed_Demanding_x_Doc_Attrib!BF228:BX228,Detailed_Demanding_x_Doc_Attrib!I228:L228, Detailed_Demanding_x_Doc_Attrib!S228, Detailed_Demanding_x_Doc_Attrib!T228)</f>
        <v>11.076923076923077</v>
      </c>
      <c r="AE180" s="195">
        <f>Detailed_Demanding_x_Doc_Attrib!BY228</f>
        <v>0</v>
      </c>
      <c r="AF180" s="195">
        <f>MAX(Detailed_Demanding_x_Doc_Attrib!BZ228, Detailed_Demanding_x_Doc_Attrib!BR228)</f>
        <v>0</v>
      </c>
      <c r="AG180" s="195">
        <f>MAX(Detailed_Demanding_x_Doc_Attrib!CA228, Detailed_Demanding_x_Doc_Attrib!BS228)</f>
        <v>0</v>
      </c>
      <c r="AH180" s="195">
        <f>MAX(Detailed_Demanding_x_Doc_Attrib!CB228,Detailed_Demanding_x_Doc_Attrib!I228, Detailed_Demanding_x_Doc_Attrib!S228, Detailed_Demanding_x_Doc_Attrib!W228)</f>
        <v>11.076923076923077</v>
      </c>
      <c r="AI180" s="195">
        <f>MAX(Detailed_Demanding_x_Doc_Attrib!CC228)</f>
        <v>0</v>
      </c>
      <c r="AJ180" s="195">
        <f>MAX(Detailed_Demanding_x_Doc_Attrib!CD228,Detailed_Demanding_x_Doc_Attrib!S228)</f>
        <v>0</v>
      </c>
      <c r="AK180" s="195">
        <f>MAX(Detailed_Demanding_x_Doc_Attrib!CE228, Detailed_Demanding_x_Doc_Attrib!I228:Q228, Detailed_Demanding_x_Doc_Attrib!S228, Detailed_Demanding_x_Doc_Attrib!T228, Detailed_Demanding_x_Doc_Attrib!W228)</f>
        <v>11.076923076923077</v>
      </c>
      <c r="AL180" s="195">
        <f>MAX(Detailed_Demanding_x_Doc_Attrib!CF228:CF228)</f>
        <v>0</v>
      </c>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row>
    <row r="181" spans="1:102">
      <c r="A181" s="82" t="s">
        <v>278</v>
      </c>
      <c r="B181" s="82" t="s">
        <v>565</v>
      </c>
      <c r="C181" s="82" t="s">
        <v>364</v>
      </c>
      <c r="D181" s="82" t="s">
        <v>618</v>
      </c>
      <c r="E181" s="165" t="s">
        <v>402</v>
      </c>
      <c r="F181" s="195">
        <f>MAX(Detailed_Demanding_x_Doc_Attrib!I229:L229)</f>
        <v>0</v>
      </c>
      <c r="G181" s="195">
        <f>MAX(Detailed_Demanding_x_Doc_Attrib!N229:O229)</f>
        <v>0</v>
      </c>
      <c r="H181" s="195">
        <f>Detailed_Demanding_x_Doc_Attrib!P229</f>
        <v>0</v>
      </c>
      <c r="I181" s="195">
        <f>MAX(Detailed_Demanding_x_Doc_Attrib!Q229, F181, G181, H181, K181, L181, M181, P181)</f>
        <v>3.6923076923076925</v>
      </c>
      <c r="J181" s="195">
        <f t="shared" si="2"/>
        <v>3.6923076923076925</v>
      </c>
      <c r="K181" s="195">
        <f>Detailed_Demanding_x_Doc_Attrib!R229</f>
        <v>0</v>
      </c>
      <c r="L181" s="195">
        <f>Detailed_Demanding_x_Doc_Attrib!S229</f>
        <v>0</v>
      </c>
      <c r="M181" s="195">
        <f>Detailed_Demanding_x_Doc_Attrib!T229</f>
        <v>0</v>
      </c>
      <c r="N181" s="195">
        <f>Detailed_Demanding_x_Doc_Attrib!U229</f>
        <v>0</v>
      </c>
      <c r="O181" s="195">
        <f>Detailed_Demanding_x_Doc_Attrib!V229</f>
        <v>0</v>
      </c>
      <c r="P181" s="195">
        <f>Detailed_Demanding_x_Doc_Attrib!W229</f>
        <v>0</v>
      </c>
      <c r="Q181" s="195">
        <f>Detailed_Demanding_x_Doc_Attrib!X229</f>
        <v>0</v>
      </c>
      <c r="R181" s="195">
        <f>MAX(Detailed_Demanding_x_Doc_Attrib!Z229:AB229,Detailed_Demanding_x_Doc_Attrib!I229:L229,M181,Q181)</f>
        <v>0</v>
      </c>
      <c r="S181" s="195">
        <f>MAX(Detailed_Demanding_x_Doc_Attrib!AC229,Detailed_Demanding_x_Doc_Attrib!I229:L229)</f>
        <v>0</v>
      </c>
      <c r="T181" s="195">
        <f>MAX(Detailed_Demanding_x_Doc_Attrib!AD229:AF229,P181,K181)</f>
        <v>0</v>
      </c>
      <c r="U181" s="195">
        <f>MAX(Detailed_Demanding_x_Doc_Attrib!AG229:AH229, Detailed_Demanding_x_Doc_Attrib!I229:L229, Detailed_Demanding_x_Doc_Attrib!R229)</f>
        <v>0</v>
      </c>
      <c r="V181" s="195">
        <f>MAX(Detailed_Demanding_x_Doc_Attrib!AJ229,Detailed_Demanding_x_Doc_Attrib!I229:L229)</f>
        <v>0</v>
      </c>
      <c r="W181" s="195">
        <f>MAX(Detailed_Demanding_x_Doc_Attrib!AM229:AW229,Detailed_Demanding_x_Doc_Attrib!I229:L229,K181)</f>
        <v>0</v>
      </c>
      <c r="X181" s="195">
        <f>MAX(Detailed_Demanding_x_Doc_Attrib!AX229,Detailed_Demanding_x_Doc_Attrib!I229:L229)</f>
        <v>0</v>
      </c>
      <c r="Y181" s="195">
        <f>MAX(Detailed_Demanding_x_Doc_Attrib!AY229,Detailed_Demanding_x_Doc_Attrib!I229:L229)</f>
        <v>0</v>
      </c>
      <c r="Z181" s="195">
        <f>MAX(Detailed_Demanding_x_Doc_Attrib!BC229:BE229,Detailed_Demanding_x_Doc_Attrib!I229:L229,Detailed_Demanding_x_Doc_Attrib!T229, Detailed_Demanding_x_Doc_Attrib!W229, Detailed_Demanding_x_Doc_Attrib!BP229)</f>
        <v>0</v>
      </c>
      <c r="AA181" s="195">
        <f>MAX(Detailed_Demanding_x_Doc_Attrib!BJ229:BQ229,Detailed_Demanding_x_Doc_Attrib!I229:L229,Detailed_Demanding_x_Doc_Attrib!BV229,Detailed_Demanding_x_Doc_Attrib!BS229:BT229)</f>
        <v>0</v>
      </c>
      <c r="AB181" s="195">
        <f>MAX(Detailed_Demanding_x_Doc_Attrib!BO229:BV229,Detailed_Demanding_x_Doc_Attrib!I229:L229, Detailed_Demanding_x_Doc_Attrib!T229, Detailed_Demanding_x_Doc_Attrib!BS229:BT229)</f>
        <v>0</v>
      </c>
      <c r="AC181" s="195">
        <f>MAX(Detailed_Demanding_x_Doc_Attrib!BF229:BI229, Detailed_Demanding_x_Doc_Attrib!BP229:BQ229, Detailed_Demanding_x_Doc_Attrib!BW229:BX229, Detailed_Demanding_x_Doc_Attrib!BV229, Detailed_Demanding_x_Doc_Attrib!BS229:BT229, Detailed_Demanding_x_Doc_Attrib!S229, Detailed_Demanding_x_Doc_Attrib!T229, Detailed_Demanding_x_Doc_Attrib!I229:L229)</f>
        <v>0</v>
      </c>
      <c r="AD181" s="195">
        <f>MAX(Detailed_Demanding_x_Doc_Attrib!BF229:BX229,Detailed_Demanding_x_Doc_Attrib!I229:L229, Detailed_Demanding_x_Doc_Attrib!S229, Detailed_Demanding_x_Doc_Attrib!T229)</f>
        <v>0</v>
      </c>
      <c r="AE181" s="195">
        <f>Detailed_Demanding_x_Doc_Attrib!BY229</f>
        <v>0</v>
      </c>
      <c r="AF181" s="195">
        <f>MAX(Detailed_Demanding_x_Doc_Attrib!BZ229, Detailed_Demanding_x_Doc_Attrib!BR229)</f>
        <v>0</v>
      </c>
      <c r="AG181" s="195">
        <f>MAX(Detailed_Demanding_x_Doc_Attrib!CA229, Detailed_Demanding_x_Doc_Attrib!BS229)</f>
        <v>0</v>
      </c>
      <c r="AH181" s="195">
        <f>MAX(Detailed_Demanding_x_Doc_Attrib!CB229,Detailed_Demanding_x_Doc_Attrib!I229, Detailed_Demanding_x_Doc_Attrib!S229, Detailed_Demanding_x_Doc_Attrib!W229)</f>
        <v>0</v>
      </c>
      <c r="AI181" s="195">
        <f>MAX(Detailed_Demanding_x_Doc_Attrib!CC229)</f>
        <v>0</v>
      </c>
      <c r="AJ181" s="195">
        <f>MAX(Detailed_Demanding_x_Doc_Attrib!CD229,Detailed_Demanding_x_Doc_Attrib!S229)</f>
        <v>0</v>
      </c>
      <c r="AK181" s="195">
        <f>MAX(Detailed_Demanding_x_Doc_Attrib!CE229, Detailed_Demanding_x_Doc_Attrib!I229:Q229, Detailed_Demanding_x_Doc_Attrib!S229, Detailed_Demanding_x_Doc_Attrib!T229, Detailed_Demanding_x_Doc_Attrib!W229)</f>
        <v>3.6923076923076925</v>
      </c>
      <c r="AL181" s="195">
        <f>MAX(Detailed_Demanding_x_Doc_Attrib!CF229:CF229)</f>
        <v>0</v>
      </c>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row>
    <row r="182" spans="1:102">
      <c r="A182" s="82" t="s">
        <v>278</v>
      </c>
      <c r="B182" s="82" t="s">
        <v>642</v>
      </c>
      <c r="C182" s="82" t="s">
        <v>607</v>
      </c>
      <c r="D182" s="82" t="s">
        <v>618</v>
      </c>
      <c r="E182" s="165" t="s">
        <v>643</v>
      </c>
      <c r="F182" s="195">
        <f>MAX(Detailed_Demanding_x_Doc_Attrib!I230:L230)</f>
        <v>0</v>
      </c>
      <c r="G182" s="195">
        <f>MAX(Detailed_Demanding_x_Doc_Attrib!N230:O230)</f>
        <v>0</v>
      </c>
      <c r="H182" s="195">
        <f>Detailed_Demanding_x_Doc_Attrib!P230</f>
        <v>0</v>
      </c>
      <c r="I182" s="195">
        <f>MAX(Detailed_Demanding_x_Doc_Attrib!Q230, F182, G182, H182, K182, L182, M182, P182)</f>
        <v>0</v>
      </c>
      <c r="J182" s="195">
        <f t="shared" si="2"/>
        <v>0</v>
      </c>
      <c r="K182" s="195">
        <f>Detailed_Demanding_x_Doc_Attrib!R230</f>
        <v>0</v>
      </c>
      <c r="L182" s="195">
        <f>Detailed_Demanding_x_Doc_Attrib!S230</f>
        <v>0</v>
      </c>
      <c r="M182" s="195">
        <f>Detailed_Demanding_x_Doc_Attrib!T230</f>
        <v>0</v>
      </c>
      <c r="N182" s="195">
        <f>Detailed_Demanding_x_Doc_Attrib!U230</f>
        <v>0</v>
      </c>
      <c r="O182" s="195">
        <f>Detailed_Demanding_x_Doc_Attrib!V230</f>
        <v>0</v>
      </c>
      <c r="P182" s="195">
        <f>Detailed_Demanding_x_Doc_Attrib!W230</f>
        <v>0</v>
      </c>
      <c r="Q182" s="195">
        <f>Detailed_Demanding_x_Doc_Attrib!X230</f>
        <v>0</v>
      </c>
      <c r="R182" s="195">
        <f>MAX(Detailed_Demanding_x_Doc_Attrib!Z230:AB230,Detailed_Demanding_x_Doc_Attrib!I230:L230,M182,Q182)</f>
        <v>0</v>
      </c>
      <c r="S182" s="195">
        <f>MAX(Detailed_Demanding_x_Doc_Attrib!AC230,Detailed_Demanding_x_Doc_Attrib!I230:L230)</f>
        <v>0</v>
      </c>
      <c r="T182" s="195">
        <f>MAX(Detailed_Demanding_x_Doc_Attrib!AD230:AF230,P182,K182)</f>
        <v>0</v>
      </c>
      <c r="U182" s="195">
        <f>MAX(Detailed_Demanding_x_Doc_Attrib!AG230:AH230, Detailed_Demanding_x_Doc_Attrib!I230:L230, Detailed_Demanding_x_Doc_Attrib!R230)</f>
        <v>0</v>
      </c>
      <c r="V182" s="195">
        <f>MAX(Detailed_Demanding_x_Doc_Attrib!AJ230,Detailed_Demanding_x_Doc_Attrib!I230:L230)</f>
        <v>0</v>
      </c>
      <c r="W182" s="195">
        <f>MAX(Detailed_Demanding_x_Doc_Attrib!AM230:AW230,Detailed_Demanding_x_Doc_Attrib!I230:L230,K182)</f>
        <v>0</v>
      </c>
      <c r="X182" s="195">
        <f>MAX(Detailed_Demanding_x_Doc_Attrib!AX230,Detailed_Demanding_x_Doc_Attrib!I230:L230)</f>
        <v>0</v>
      </c>
      <c r="Y182" s="195">
        <f>MAX(Detailed_Demanding_x_Doc_Attrib!AY230,Detailed_Demanding_x_Doc_Attrib!I230:L230)</f>
        <v>0</v>
      </c>
      <c r="Z182" s="195">
        <f>MAX(Detailed_Demanding_x_Doc_Attrib!BC230:BE230,Detailed_Demanding_x_Doc_Attrib!I230:L230,Detailed_Demanding_x_Doc_Attrib!T230, Detailed_Demanding_x_Doc_Attrib!W230, Detailed_Demanding_x_Doc_Attrib!BP230)</f>
        <v>0</v>
      </c>
      <c r="AA182" s="195">
        <f>MAX(Detailed_Demanding_x_Doc_Attrib!BJ230:BQ230,Detailed_Demanding_x_Doc_Attrib!I230:L230,Detailed_Demanding_x_Doc_Attrib!BV230,Detailed_Demanding_x_Doc_Attrib!BS230:BT230)</f>
        <v>1.5538461538461539</v>
      </c>
      <c r="AB182" s="195">
        <f>MAX(Detailed_Demanding_x_Doc_Attrib!BO230:BV230,Detailed_Demanding_x_Doc_Attrib!I230:L230, Detailed_Demanding_x_Doc_Attrib!T230, Detailed_Demanding_x_Doc_Attrib!BS230:BT230)</f>
        <v>1.5538461538461539</v>
      </c>
      <c r="AC182" s="195">
        <f>MAX(Detailed_Demanding_x_Doc_Attrib!BF230:BI230, Detailed_Demanding_x_Doc_Attrib!BP230:BQ230, Detailed_Demanding_x_Doc_Attrib!BW230:BX230, Detailed_Demanding_x_Doc_Attrib!BV230, Detailed_Demanding_x_Doc_Attrib!BS230:BT230, Detailed_Demanding_x_Doc_Attrib!S230, Detailed_Demanding_x_Doc_Attrib!T230, Detailed_Demanding_x_Doc_Attrib!I230:L230)</f>
        <v>1.5538461538461539</v>
      </c>
      <c r="AD182" s="195">
        <f>MAX(Detailed_Demanding_x_Doc_Attrib!BF230:BX230,Detailed_Demanding_x_Doc_Attrib!I230:L230, Detailed_Demanding_x_Doc_Attrib!S230, Detailed_Demanding_x_Doc_Attrib!T230)</f>
        <v>1.5538461538461539</v>
      </c>
      <c r="AE182" s="195">
        <f>Detailed_Demanding_x_Doc_Attrib!BY230</f>
        <v>0</v>
      </c>
      <c r="AF182" s="195">
        <f>MAX(Detailed_Demanding_x_Doc_Attrib!BZ230, Detailed_Demanding_x_Doc_Attrib!BR230)</f>
        <v>0</v>
      </c>
      <c r="AG182" s="195">
        <f>MAX(Detailed_Demanding_x_Doc_Attrib!CA230, Detailed_Demanding_x_Doc_Attrib!BS230)</f>
        <v>0</v>
      </c>
      <c r="AH182" s="195">
        <f>MAX(Detailed_Demanding_x_Doc_Attrib!CB230,Detailed_Demanding_x_Doc_Attrib!I230, Detailed_Demanding_x_Doc_Attrib!S230, Detailed_Demanding_x_Doc_Attrib!W230)</f>
        <v>6.1538461538461542</v>
      </c>
      <c r="AI182" s="195">
        <f>MAX(Detailed_Demanding_x_Doc_Attrib!CC230)</f>
        <v>0</v>
      </c>
      <c r="AJ182" s="195">
        <f>MAX(Detailed_Demanding_x_Doc_Attrib!CD230,Detailed_Demanding_x_Doc_Attrib!S230)</f>
        <v>0</v>
      </c>
      <c r="AK182" s="195">
        <f>MAX(Detailed_Demanding_x_Doc_Attrib!CE230, Detailed_Demanding_x_Doc_Attrib!I230:Q230, Detailed_Demanding_x_Doc_Attrib!S230, Detailed_Demanding_x_Doc_Attrib!T230, Detailed_Demanding_x_Doc_Attrib!W230)</f>
        <v>0</v>
      </c>
      <c r="AL182" s="195">
        <f>MAX(Detailed_Demanding_x_Doc_Attrib!CF230:CF230)</f>
        <v>0</v>
      </c>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row>
    <row r="183" spans="1:102">
      <c r="A183" s="82" t="s">
        <v>586</v>
      </c>
      <c r="B183" s="82" t="s">
        <v>566</v>
      </c>
      <c r="C183" s="82" t="s">
        <v>273</v>
      </c>
      <c r="D183" s="82" t="s">
        <v>354</v>
      </c>
      <c r="E183" s="165" t="s">
        <v>1338</v>
      </c>
      <c r="F183" s="195">
        <f>MAX(Detailed_Demanding_x_Doc_Attrib!I231:L231)</f>
        <v>0</v>
      </c>
      <c r="G183" s="195">
        <f>MAX(Detailed_Demanding_x_Doc_Attrib!N231:O231)</f>
        <v>0</v>
      </c>
      <c r="H183" s="195">
        <f>Detailed_Demanding_x_Doc_Attrib!P231</f>
        <v>0</v>
      </c>
      <c r="I183" s="195">
        <f>MAX(Detailed_Demanding_x_Doc_Attrib!Q231, F183, G183, H183, K183, L183, M183, P183)</f>
        <v>10</v>
      </c>
      <c r="J183" s="195">
        <f t="shared" si="2"/>
        <v>10</v>
      </c>
      <c r="K183" s="195">
        <f>Detailed_Demanding_x_Doc_Attrib!R231</f>
        <v>0</v>
      </c>
      <c r="L183" s="195">
        <f>Detailed_Demanding_x_Doc_Attrib!S231</f>
        <v>0</v>
      </c>
      <c r="M183" s="195">
        <f>Detailed_Demanding_x_Doc_Attrib!T231</f>
        <v>0</v>
      </c>
      <c r="N183" s="195">
        <f>Detailed_Demanding_x_Doc_Attrib!U231</f>
        <v>0</v>
      </c>
      <c r="O183" s="195">
        <f>Detailed_Demanding_x_Doc_Attrib!V231</f>
        <v>0</v>
      </c>
      <c r="P183" s="195">
        <f>Detailed_Demanding_x_Doc_Attrib!W231</f>
        <v>0</v>
      </c>
      <c r="Q183" s="195">
        <f>Detailed_Demanding_x_Doc_Attrib!X231</f>
        <v>0</v>
      </c>
      <c r="R183" s="195">
        <f>MAX(Detailed_Demanding_x_Doc_Attrib!Z231:AB231,Detailed_Demanding_x_Doc_Attrib!I231:L231,M183,Q183)</f>
        <v>0</v>
      </c>
      <c r="S183" s="195">
        <f>MAX(Detailed_Demanding_x_Doc_Attrib!AC231,Detailed_Demanding_x_Doc_Attrib!I231:L231)</f>
        <v>0</v>
      </c>
      <c r="T183" s="195">
        <f>MAX(Detailed_Demanding_x_Doc_Attrib!AD231:AF231,P183,K183)</f>
        <v>0</v>
      </c>
      <c r="U183" s="195">
        <f>MAX(Detailed_Demanding_x_Doc_Attrib!AG231:AH231, Detailed_Demanding_x_Doc_Attrib!I231:L231, Detailed_Demanding_x_Doc_Attrib!R231)</f>
        <v>0</v>
      </c>
      <c r="V183" s="195">
        <f>MAX(Detailed_Demanding_x_Doc_Attrib!AJ231,Detailed_Demanding_x_Doc_Attrib!I231:L231)</f>
        <v>0</v>
      </c>
      <c r="W183" s="195">
        <f>MAX(Detailed_Demanding_x_Doc_Attrib!AM231:AW231,Detailed_Demanding_x_Doc_Attrib!I231:L231,K183)</f>
        <v>0</v>
      </c>
      <c r="X183" s="195">
        <f>MAX(Detailed_Demanding_x_Doc_Attrib!AX231,Detailed_Demanding_x_Doc_Attrib!I231:L231)</f>
        <v>0</v>
      </c>
      <c r="Y183" s="195">
        <f>MAX(Detailed_Demanding_x_Doc_Attrib!AY231,Detailed_Demanding_x_Doc_Attrib!I231:L231)</f>
        <v>0</v>
      </c>
      <c r="Z183" s="195">
        <f>MAX(Detailed_Demanding_x_Doc_Attrib!BC231:BE231,Detailed_Demanding_x_Doc_Attrib!I231:L231,Detailed_Demanding_x_Doc_Attrib!T231, Detailed_Demanding_x_Doc_Attrib!W231, Detailed_Demanding_x_Doc_Attrib!BP231)</f>
        <v>0</v>
      </c>
      <c r="AA183" s="195">
        <f>MAX(Detailed_Demanding_x_Doc_Attrib!BJ231:BQ231,Detailed_Demanding_x_Doc_Attrib!I231:L231,Detailed_Demanding_x_Doc_Attrib!BV231,Detailed_Demanding_x_Doc_Attrib!BS231:BT231)</f>
        <v>0</v>
      </c>
      <c r="AB183" s="195">
        <f>MAX(Detailed_Demanding_x_Doc_Attrib!BO231:BV231,Detailed_Demanding_x_Doc_Attrib!I231:L231, Detailed_Demanding_x_Doc_Attrib!T231, Detailed_Demanding_x_Doc_Attrib!BS231:BT231)</f>
        <v>0</v>
      </c>
      <c r="AC183" s="195">
        <f>MAX(Detailed_Demanding_x_Doc_Attrib!BF231:BI231, Detailed_Demanding_x_Doc_Attrib!BP231:BQ231, Detailed_Demanding_x_Doc_Attrib!BW231:BX231, Detailed_Demanding_x_Doc_Attrib!BV231, Detailed_Demanding_x_Doc_Attrib!BS231:BT231, Detailed_Demanding_x_Doc_Attrib!S231, Detailed_Demanding_x_Doc_Attrib!T231, Detailed_Demanding_x_Doc_Attrib!I231:L231)</f>
        <v>0</v>
      </c>
      <c r="AD183" s="195">
        <f>MAX(Detailed_Demanding_x_Doc_Attrib!BF231:BX231,Detailed_Demanding_x_Doc_Attrib!I231:L231, Detailed_Demanding_x_Doc_Attrib!S231, Detailed_Demanding_x_Doc_Attrib!T231)</f>
        <v>0</v>
      </c>
      <c r="AE183" s="195">
        <f>Detailed_Demanding_x_Doc_Attrib!BY231</f>
        <v>0</v>
      </c>
      <c r="AF183" s="195">
        <f>MAX(Detailed_Demanding_x_Doc_Attrib!BZ231, Detailed_Demanding_x_Doc_Attrib!BR231)</f>
        <v>0</v>
      </c>
      <c r="AG183" s="195">
        <f>MAX(Detailed_Demanding_x_Doc_Attrib!CA231, Detailed_Demanding_x_Doc_Attrib!BS231)</f>
        <v>0</v>
      </c>
      <c r="AH183" s="195">
        <f>MAX(Detailed_Demanding_x_Doc_Attrib!CB231,Detailed_Demanding_x_Doc_Attrib!I231, Detailed_Demanding_x_Doc_Attrib!S231, Detailed_Demanding_x_Doc_Attrib!W231)</f>
        <v>0</v>
      </c>
      <c r="AI183" s="195">
        <f>MAX(Detailed_Demanding_x_Doc_Attrib!CC231)</f>
        <v>0</v>
      </c>
      <c r="AJ183" s="195">
        <f>MAX(Detailed_Demanding_x_Doc_Attrib!CD231,Detailed_Demanding_x_Doc_Attrib!S231)</f>
        <v>0</v>
      </c>
      <c r="AK183" s="195">
        <f>MAX(Detailed_Demanding_x_Doc_Attrib!CE231, Detailed_Demanding_x_Doc_Attrib!I231:Q231, Detailed_Demanding_x_Doc_Attrib!S231, Detailed_Demanding_x_Doc_Attrib!T231, Detailed_Demanding_x_Doc_Attrib!W231)</f>
        <v>10</v>
      </c>
      <c r="AL183" s="195">
        <f>MAX(Detailed_Demanding_x_Doc_Attrib!CF231:CF231)</f>
        <v>0</v>
      </c>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row>
    <row r="184" spans="1:102">
      <c r="A184" s="82" t="s">
        <v>586</v>
      </c>
      <c r="B184" s="82" t="s">
        <v>567</v>
      </c>
      <c r="C184" s="82" t="s">
        <v>273</v>
      </c>
      <c r="D184" s="82" t="s">
        <v>354</v>
      </c>
      <c r="E184" s="165" t="s">
        <v>588</v>
      </c>
      <c r="F184" s="195">
        <f>MAX(Detailed_Demanding_x_Doc_Attrib!I232:L232)</f>
        <v>0</v>
      </c>
      <c r="G184" s="195">
        <f>MAX(Detailed_Demanding_x_Doc_Attrib!N232:O232)</f>
        <v>0</v>
      </c>
      <c r="H184" s="195">
        <f>Detailed_Demanding_x_Doc_Attrib!P232</f>
        <v>0</v>
      </c>
      <c r="I184" s="195">
        <f>MAX(Detailed_Demanding_x_Doc_Attrib!Q232, F184, G184, H184, K184, L184, M184, P184)</f>
        <v>3</v>
      </c>
      <c r="J184" s="195">
        <f t="shared" si="2"/>
        <v>3</v>
      </c>
      <c r="K184" s="195">
        <f>Detailed_Demanding_x_Doc_Attrib!R232</f>
        <v>0</v>
      </c>
      <c r="L184" s="195">
        <f>Detailed_Demanding_x_Doc_Attrib!S232</f>
        <v>0</v>
      </c>
      <c r="M184" s="195">
        <f>Detailed_Demanding_x_Doc_Attrib!T232</f>
        <v>0</v>
      </c>
      <c r="N184" s="195">
        <f>Detailed_Demanding_x_Doc_Attrib!U232</f>
        <v>0</v>
      </c>
      <c r="O184" s="195">
        <f>Detailed_Demanding_x_Doc_Attrib!V232</f>
        <v>0</v>
      </c>
      <c r="P184" s="195">
        <f>Detailed_Demanding_x_Doc_Attrib!W232</f>
        <v>0</v>
      </c>
      <c r="Q184" s="195">
        <f>Detailed_Demanding_x_Doc_Attrib!X232</f>
        <v>0</v>
      </c>
      <c r="R184" s="195">
        <f>MAX(Detailed_Demanding_x_Doc_Attrib!Z232:AB232,Detailed_Demanding_x_Doc_Attrib!I232:L232,M184,Q184)</f>
        <v>0</v>
      </c>
      <c r="S184" s="195">
        <f>MAX(Detailed_Demanding_x_Doc_Attrib!AC232,Detailed_Demanding_x_Doc_Attrib!I232:L232)</f>
        <v>0</v>
      </c>
      <c r="T184" s="195">
        <f>MAX(Detailed_Demanding_x_Doc_Attrib!AD232:AF232,P184,K184)</f>
        <v>0</v>
      </c>
      <c r="U184" s="195">
        <f>MAX(Detailed_Demanding_x_Doc_Attrib!AG232:AH232, Detailed_Demanding_x_Doc_Attrib!I232:L232, Detailed_Demanding_x_Doc_Attrib!R232)</f>
        <v>0</v>
      </c>
      <c r="V184" s="195">
        <f>MAX(Detailed_Demanding_x_Doc_Attrib!AJ232,Detailed_Demanding_x_Doc_Attrib!I232:L232)</f>
        <v>0</v>
      </c>
      <c r="W184" s="195">
        <f>MAX(Detailed_Demanding_x_Doc_Attrib!AM232:AW232,Detailed_Demanding_x_Doc_Attrib!I232:L232,K184)</f>
        <v>0</v>
      </c>
      <c r="X184" s="195">
        <f>MAX(Detailed_Demanding_x_Doc_Attrib!AX232,Detailed_Demanding_x_Doc_Attrib!I232:L232)</f>
        <v>0</v>
      </c>
      <c r="Y184" s="195">
        <f>MAX(Detailed_Demanding_x_Doc_Attrib!AY232,Detailed_Demanding_x_Doc_Attrib!I232:L232)</f>
        <v>0</v>
      </c>
      <c r="Z184" s="195">
        <f>MAX(Detailed_Demanding_x_Doc_Attrib!BC232:BE232,Detailed_Demanding_x_Doc_Attrib!I232:L232,Detailed_Demanding_x_Doc_Attrib!T232, Detailed_Demanding_x_Doc_Attrib!W232, Detailed_Demanding_x_Doc_Attrib!BP232)</f>
        <v>0</v>
      </c>
      <c r="AA184" s="195">
        <f>MAX(Detailed_Demanding_x_Doc_Attrib!BJ232:BQ232,Detailed_Demanding_x_Doc_Attrib!I232:L232,Detailed_Demanding_x_Doc_Attrib!BV232,Detailed_Demanding_x_Doc_Attrib!BS232:BT232)</f>
        <v>0</v>
      </c>
      <c r="AB184" s="195">
        <f>MAX(Detailed_Demanding_x_Doc_Attrib!BO232:BV232,Detailed_Demanding_x_Doc_Attrib!I232:L232, Detailed_Demanding_x_Doc_Attrib!T232, Detailed_Demanding_x_Doc_Attrib!BS232:BT232)</f>
        <v>0</v>
      </c>
      <c r="AC184" s="195">
        <f>MAX(Detailed_Demanding_x_Doc_Attrib!BF232:BI232, Detailed_Demanding_x_Doc_Attrib!BP232:BQ232, Detailed_Demanding_x_Doc_Attrib!BW232:BX232, Detailed_Demanding_x_Doc_Attrib!BV232, Detailed_Demanding_x_Doc_Attrib!BS232:BT232, Detailed_Demanding_x_Doc_Attrib!S232, Detailed_Demanding_x_Doc_Attrib!T232, Detailed_Demanding_x_Doc_Attrib!I232:L232)</f>
        <v>0</v>
      </c>
      <c r="AD184" s="195">
        <f>MAX(Detailed_Demanding_x_Doc_Attrib!BF232:BX232,Detailed_Demanding_x_Doc_Attrib!I232:L232, Detailed_Demanding_x_Doc_Attrib!S232, Detailed_Demanding_x_Doc_Attrib!T232)</f>
        <v>0</v>
      </c>
      <c r="AE184" s="195">
        <f>Detailed_Demanding_x_Doc_Attrib!BY232</f>
        <v>0</v>
      </c>
      <c r="AF184" s="195">
        <f>MAX(Detailed_Demanding_x_Doc_Attrib!BZ232, Detailed_Demanding_x_Doc_Attrib!BR232)</f>
        <v>0</v>
      </c>
      <c r="AG184" s="195">
        <f>MAX(Detailed_Demanding_x_Doc_Attrib!CA232, Detailed_Demanding_x_Doc_Attrib!BS232)</f>
        <v>0</v>
      </c>
      <c r="AH184" s="195">
        <f>MAX(Detailed_Demanding_x_Doc_Attrib!CB232,Detailed_Demanding_x_Doc_Attrib!I232, Detailed_Demanding_x_Doc_Attrib!S232, Detailed_Demanding_x_Doc_Attrib!W232)</f>
        <v>0</v>
      </c>
      <c r="AI184" s="195">
        <f>MAX(Detailed_Demanding_x_Doc_Attrib!CC232)</f>
        <v>0</v>
      </c>
      <c r="AJ184" s="195">
        <f>MAX(Detailed_Demanding_x_Doc_Attrib!CD232,Detailed_Demanding_x_Doc_Attrib!S232)</f>
        <v>0</v>
      </c>
      <c r="AK184" s="195">
        <f>MAX(Detailed_Demanding_x_Doc_Attrib!CE232, Detailed_Demanding_x_Doc_Attrib!I232:Q232, Detailed_Demanding_x_Doc_Attrib!S232, Detailed_Demanding_x_Doc_Attrib!T232, Detailed_Demanding_x_Doc_Attrib!W232)</f>
        <v>3</v>
      </c>
      <c r="AL184" s="195">
        <f>MAX(Detailed_Demanding_x_Doc_Attrib!CF232:CF232)</f>
        <v>0</v>
      </c>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row>
    <row r="185" spans="1:102">
      <c r="A185" s="82" t="s">
        <v>545</v>
      </c>
      <c r="B185" s="82" t="s">
        <v>565</v>
      </c>
      <c r="C185" s="82" t="s">
        <v>364</v>
      </c>
      <c r="D185" s="82" t="s">
        <v>618</v>
      </c>
      <c r="E185" s="165" t="s">
        <v>583</v>
      </c>
      <c r="F185" s="195">
        <f>MAX(Detailed_Demanding_x_Doc_Attrib!I233:L233)</f>
        <v>0</v>
      </c>
      <c r="G185" s="195">
        <f>MAX(Detailed_Demanding_x_Doc_Attrib!N233:O233)</f>
        <v>0</v>
      </c>
      <c r="H185" s="195">
        <f>Detailed_Demanding_x_Doc_Attrib!P233</f>
        <v>0</v>
      </c>
      <c r="I185" s="195">
        <f>MAX(Detailed_Demanding_x_Doc_Attrib!Q233, F185, G185, H185, K185, L185, M185, P185)</f>
        <v>0.34628571428571431</v>
      </c>
      <c r="J185" s="195">
        <f t="shared" si="2"/>
        <v>0.34628571428571431</v>
      </c>
      <c r="K185" s="195">
        <f>Detailed_Demanding_x_Doc_Attrib!R233</f>
        <v>0</v>
      </c>
      <c r="L185" s="195">
        <f>Detailed_Demanding_x_Doc_Attrib!S233</f>
        <v>0</v>
      </c>
      <c r="M185" s="195">
        <f>Detailed_Demanding_x_Doc_Attrib!T233</f>
        <v>0</v>
      </c>
      <c r="N185" s="195">
        <f>Detailed_Demanding_x_Doc_Attrib!U233</f>
        <v>0</v>
      </c>
      <c r="O185" s="195">
        <f>Detailed_Demanding_x_Doc_Attrib!V233</f>
        <v>0</v>
      </c>
      <c r="P185" s="195">
        <f>Detailed_Demanding_x_Doc_Attrib!W233</f>
        <v>0</v>
      </c>
      <c r="Q185" s="195">
        <f>Detailed_Demanding_x_Doc_Attrib!X233</f>
        <v>0</v>
      </c>
      <c r="R185" s="195">
        <f>MAX(Detailed_Demanding_x_Doc_Attrib!Z233:AB233,Detailed_Demanding_x_Doc_Attrib!I233:L233,M185,Q185)</f>
        <v>0</v>
      </c>
      <c r="S185" s="195">
        <f>MAX(Detailed_Demanding_x_Doc_Attrib!AC233,Detailed_Demanding_x_Doc_Attrib!I233:L233)</f>
        <v>0</v>
      </c>
      <c r="T185" s="195">
        <f>MAX(Detailed_Demanding_x_Doc_Attrib!AD233:AF233,P185,K185)</f>
        <v>0</v>
      </c>
      <c r="U185" s="195">
        <f>MAX(Detailed_Demanding_x_Doc_Attrib!AG233:AH233, Detailed_Demanding_x_Doc_Attrib!I233:L233, Detailed_Demanding_x_Doc_Attrib!R233)</f>
        <v>0</v>
      </c>
      <c r="V185" s="195">
        <f>MAX(Detailed_Demanding_x_Doc_Attrib!AJ233,Detailed_Demanding_x_Doc_Attrib!I233:L233)</f>
        <v>0</v>
      </c>
      <c r="W185" s="195">
        <f>MAX(Detailed_Demanding_x_Doc_Attrib!AM233:AW233,Detailed_Demanding_x_Doc_Attrib!I233:L233,K185)</f>
        <v>0</v>
      </c>
      <c r="X185" s="195">
        <f>MAX(Detailed_Demanding_x_Doc_Attrib!AX233,Detailed_Demanding_x_Doc_Attrib!I233:L233)</f>
        <v>0</v>
      </c>
      <c r="Y185" s="195">
        <f>MAX(Detailed_Demanding_x_Doc_Attrib!AY233,Detailed_Demanding_x_Doc_Attrib!I233:L233)</f>
        <v>0</v>
      </c>
      <c r="Z185" s="195">
        <f>MAX(Detailed_Demanding_x_Doc_Attrib!BC233:BE233,Detailed_Demanding_x_Doc_Attrib!I233:L233,Detailed_Demanding_x_Doc_Attrib!T233, Detailed_Demanding_x_Doc_Attrib!W233, Detailed_Demanding_x_Doc_Attrib!BP233)</f>
        <v>0</v>
      </c>
      <c r="AA185" s="195">
        <f>MAX(Detailed_Demanding_x_Doc_Attrib!BJ233:BQ233,Detailed_Demanding_x_Doc_Attrib!I233:L233,Detailed_Demanding_x_Doc_Attrib!BV233,Detailed_Demanding_x_Doc_Attrib!BS233:BT233)</f>
        <v>0</v>
      </c>
      <c r="AB185" s="195">
        <f>MAX(Detailed_Demanding_x_Doc_Attrib!BO233:BV233,Detailed_Demanding_x_Doc_Attrib!I233:L233, Detailed_Demanding_x_Doc_Attrib!T233, Detailed_Demanding_x_Doc_Attrib!BS233:BT233)</f>
        <v>0</v>
      </c>
      <c r="AC185" s="195">
        <f>MAX(Detailed_Demanding_x_Doc_Attrib!BF233:BI233, Detailed_Demanding_x_Doc_Attrib!BP233:BQ233, Detailed_Demanding_x_Doc_Attrib!BW233:BX233, Detailed_Demanding_x_Doc_Attrib!BV233, Detailed_Demanding_x_Doc_Attrib!BS233:BT233, Detailed_Demanding_x_Doc_Attrib!S233, Detailed_Demanding_x_Doc_Attrib!T233, Detailed_Demanding_x_Doc_Attrib!I233:L233)</f>
        <v>0</v>
      </c>
      <c r="AD185" s="195">
        <f>MAX(Detailed_Demanding_x_Doc_Attrib!BF233:BX233,Detailed_Demanding_x_Doc_Attrib!I233:L233, Detailed_Demanding_x_Doc_Attrib!S233, Detailed_Demanding_x_Doc_Attrib!T233)</f>
        <v>0</v>
      </c>
      <c r="AE185" s="195">
        <f>Detailed_Demanding_x_Doc_Attrib!BY233</f>
        <v>0</v>
      </c>
      <c r="AF185" s="195">
        <f>MAX(Detailed_Demanding_x_Doc_Attrib!BZ233, Detailed_Demanding_x_Doc_Attrib!BR233)</f>
        <v>0</v>
      </c>
      <c r="AG185" s="195">
        <f>MAX(Detailed_Demanding_x_Doc_Attrib!CA233, Detailed_Demanding_x_Doc_Attrib!BS233)</f>
        <v>0</v>
      </c>
      <c r="AH185" s="195">
        <f>MAX(Detailed_Demanding_x_Doc_Attrib!CB233,Detailed_Demanding_x_Doc_Attrib!I233, Detailed_Demanding_x_Doc_Attrib!S233, Detailed_Demanding_x_Doc_Attrib!W233)</f>
        <v>0</v>
      </c>
      <c r="AI185" s="195">
        <f>MAX(Detailed_Demanding_x_Doc_Attrib!CC233)</f>
        <v>0</v>
      </c>
      <c r="AJ185" s="195">
        <f>MAX(Detailed_Demanding_x_Doc_Attrib!CD233,Detailed_Demanding_x_Doc_Attrib!S233)</f>
        <v>0</v>
      </c>
      <c r="AK185" s="195">
        <f>MAX(Detailed_Demanding_x_Doc_Attrib!CE233, Detailed_Demanding_x_Doc_Attrib!I233:Q233, Detailed_Demanding_x_Doc_Attrib!S233, Detailed_Demanding_x_Doc_Attrib!T233, Detailed_Demanding_x_Doc_Attrib!W233)</f>
        <v>0.34628571428571431</v>
      </c>
      <c r="AL185" s="195">
        <f>MAX(Detailed_Demanding_x_Doc_Attrib!CF233:CF233)</f>
        <v>0</v>
      </c>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row>
    <row r="186" spans="1:102">
      <c r="A186" s="82" t="s">
        <v>545</v>
      </c>
      <c r="B186" s="82" t="s">
        <v>642</v>
      </c>
      <c r="C186" s="82" t="s">
        <v>607</v>
      </c>
      <c r="D186" s="82" t="s">
        <v>618</v>
      </c>
      <c r="E186" s="165" t="s">
        <v>1048</v>
      </c>
      <c r="F186" s="195">
        <f>MAX(Detailed_Demanding_x_Doc_Attrib!I234:L234)</f>
        <v>0</v>
      </c>
      <c r="G186" s="195">
        <f>MAX(Detailed_Demanding_x_Doc_Attrib!N234:O234)</f>
        <v>0</v>
      </c>
      <c r="H186" s="195">
        <f>Detailed_Demanding_x_Doc_Attrib!P234</f>
        <v>0</v>
      </c>
      <c r="I186" s="195">
        <f>MAX(Detailed_Demanding_x_Doc_Attrib!Q234, F186, G186, H186, K186, L186, M186, P186)</f>
        <v>0</v>
      </c>
      <c r="J186" s="195">
        <f t="shared" si="2"/>
        <v>0</v>
      </c>
      <c r="K186" s="195">
        <f>Detailed_Demanding_x_Doc_Attrib!R234</f>
        <v>0</v>
      </c>
      <c r="L186" s="195">
        <f>Detailed_Demanding_x_Doc_Attrib!S234</f>
        <v>0</v>
      </c>
      <c r="M186" s="195">
        <f>Detailed_Demanding_x_Doc_Attrib!T234</f>
        <v>0</v>
      </c>
      <c r="N186" s="195">
        <f>Detailed_Demanding_x_Doc_Attrib!U234</f>
        <v>0</v>
      </c>
      <c r="O186" s="195">
        <f>Detailed_Demanding_x_Doc_Attrib!V234</f>
        <v>0</v>
      </c>
      <c r="P186" s="195">
        <f>Detailed_Demanding_x_Doc_Attrib!W234</f>
        <v>0</v>
      </c>
      <c r="Q186" s="195">
        <f>Detailed_Demanding_x_Doc_Attrib!X234</f>
        <v>0</v>
      </c>
      <c r="R186" s="195">
        <f>MAX(Detailed_Demanding_x_Doc_Attrib!Z234:AB234,Detailed_Demanding_x_Doc_Attrib!I234:L234,M186,Q186)</f>
        <v>0</v>
      </c>
      <c r="S186" s="195">
        <f>MAX(Detailed_Demanding_x_Doc_Attrib!AC234,Detailed_Demanding_x_Doc_Attrib!I234:L234)</f>
        <v>0</v>
      </c>
      <c r="T186" s="195">
        <f>MAX(Detailed_Demanding_x_Doc_Attrib!AD234:AF234,P186,K186)</f>
        <v>0</v>
      </c>
      <c r="U186" s="195">
        <f>MAX(Detailed_Demanding_x_Doc_Attrib!AG234:AH234, Detailed_Demanding_x_Doc_Attrib!I234:L234, Detailed_Demanding_x_Doc_Attrib!R234)</f>
        <v>0</v>
      </c>
      <c r="V186" s="195">
        <f>MAX(Detailed_Demanding_x_Doc_Attrib!AJ234,Detailed_Demanding_x_Doc_Attrib!I234:L234)</f>
        <v>0</v>
      </c>
      <c r="W186" s="195">
        <f>MAX(Detailed_Demanding_x_Doc_Attrib!AM234:AW234,Detailed_Demanding_x_Doc_Attrib!I234:L234,K186)</f>
        <v>0</v>
      </c>
      <c r="X186" s="195">
        <f>MAX(Detailed_Demanding_x_Doc_Attrib!AX234,Detailed_Demanding_x_Doc_Attrib!I234:L234)</f>
        <v>0</v>
      </c>
      <c r="Y186" s="195">
        <f>MAX(Detailed_Demanding_x_Doc_Attrib!AY234,Detailed_Demanding_x_Doc_Attrib!I234:L234)</f>
        <v>0</v>
      </c>
      <c r="Z186" s="195">
        <f>MAX(Detailed_Demanding_x_Doc_Attrib!BC234:BE234,Detailed_Demanding_x_Doc_Attrib!I234:L234,Detailed_Demanding_x_Doc_Attrib!T234, Detailed_Demanding_x_Doc_Attrib!W234, Detailed_Demanding_x_Doc_Attrib!BP234)</f>
        <v>0</v>
      </c>
      <c r="AA186" s="195">
        <f>MAX(Detailed_Demanding_x_Doc_Attrib!BJ234:BQ234,Detailed_Demanding_x_Doc_Attrib!I234:L234,Detailed_Demanding_x_Doc_Attrib!BV234,Detailed_Demanding_x_Doc_Attrib!BS234:BT234)</f>
        <v>4.1142857142857139</v>
      </c>
      <c r="AB186" s="195">
        <f>MAX(Detailed_Demanding_x_Doc_Attrib!BO234:BV234,Detailed_Demanding_x_Doc_Attrib!I234:L234, Detailed_Demanding_x_Doc_Attrib!T234, Detailed_Demanding_x_Doc_Attrib!BS234:BT234)</f>
        <v>4.1142857142857139</v>
      </c>
      <c r="AC186" s="195">
        <f>MAX(Detailed_Demanding_x_Doc_Attrib!BF234:BI234, Detailed_Demanding_x_Doc_Attrib!BP234:BQ234, Detailed_Demanding_x_Doc_Attrib!BW234:BX234, Detailed_Demanding_x_Doc_Attrib!BV234, Detailed_Demanding_x_Doc_Attrib!BS234:BT234, Detailed_Demanding_x_Doc_Attrib!S234, Detailed_Demanding_x_Doc_Attrib!T234, Detailed_Demanding_x_Doc_Attrib!I234:L234)</f>
        <v>4.1142857142857139</v>
      </c>
      <c r="AD186" s="195">
        <f>MAX(Detailed_Demanding_x_Doc_Attrib!BF234:BX234,Detailed_Demanding_x_Doc_Attrib!I234:L234, Detailed_Demanding_x_Doc_Attrib!S234, Detailed_Demanding_x_Doc_Attrib!T234)</f>
        <v>4.1142857142857139</v>
      </c>
      <c r="AE186" s="195">
        <f>Detailed_Demanding_x_Doc_Attrib!BY234</f>
        <v>0</v>
      </c>
      <c r="AF186" s="195">
        <f>MAX(Detailed_Demanding_x_Doc_Attrib!BZ234, Detailed_Demanding_x_Doc_Attrib!BR234)</f>
        <v>0</v>
      </c>
      <c r="AG186" s="195">
        <f>MAX(Detailed_Demanding_x_Doc_Attrib!CA234, Detailed_Demanding_x_Doc_Attrib!BS234)</f>
        <v>4.1142857142857139</v>
      </c>
      <c r="AH186" s="195">
        <f>MAX(Detailed_Demanding_x_Doc_Attrib!CB234,Detailed_Demanding_x_Doc_Attrib!I234, Detailed_Demanding_x_Doc_Attrib!S234, Detailed_Demanding_x_Doc_Attrib!W234)</f>
        <v>0</v>
      </c>
      <c r="AI186" s="195">
        <f>MAX(Detailed_Demanding_x_Doc_Attrib!CC234)</f>
        <v>0</v>
      </c>
      <c r="AJ186" s="195">
        <f>MAX(Detailed_Demanding_x_Doc_Attrib!CD234,Detailed_Demanding_x_Doc_Attrib!S234)</f>
        <v>0</v>
      </c>
      <c r="AK186" s="195">
        <f>MAX(Detailed_Demanding_x_Doc_Attrib!CE234, Detailed_Demanding_x_Doc_Attrib!I234:Q234, Detailed_Demanding_x_Doc_Attrib!S234, Detailed_Demanding_x_Doc_Attrib!T234, Detailed_Demanding_x_Doc_Attrib!W234)</f>
        <v>0</v>
      </c>
      <c r="AL186" s="195">
        <f>MAX(Detailed_Demanding_x_Doc_Attrib!CF234:CF234)</f>
        <v>0</v>
      </c>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row>
    <row r="187" spans="1:102">
      <c r="A187" s="82" t="s">
        <v>545</v>
      </c>
      <c r="B187" s="82" t="s">
        <v>565</v>
      </c>
      <c r="C187" s="82" t="s">
        <v>274</v>
      </c>
      <c r="D187" s="82" t="s">
        <v>618</v>
      </c>
      <c r="E187" s="165" t="s">
        <v>542</v>
      </c>
      <c r="F187" s="195">
        <f>MAX(Detailed_Demanding_x_Doc_Attrib!I235:L235)</f>
        <v>0</v>
      </c>
      <c r="G187" s="195">
        <f>MAX(Detailed_Demanding_x_Doc_Attrib!N235:O235)</f>
        <v>0</v>
      </c>
      <c r="H187" s="195">
        <f>Detailed_Demanding_x_Doc_Attrib!P235</f>
        <v>0</v>
      </c>
      <c r="I187" s="195">
        <f>MAX(Detailed_Demanding_x_Doc_Attrib!Q235, F187, G187, H187, K187, L187, M187, P187)</f>
        <v>0.2857142857142857</v>
      </c>
      <c r="J187" s="195">
        <f t="shared" si="2"/>
        <v>0.2857142857142857</v>
      </c>
      <c r="K187" s="195">
        <f>Detailed_Demanding_x_Doc_Attrib!R235</f>
        <v>0</v>
      </c>
      <c r="L187" s="195">
        <f>Detailed_Demanding_x_Doc_Attrib!S235</f>
        <v>0</v>
      </c>
      <c r="M187" s="195">
        <f>Detailed_Demanding_x_Doc_Attrib!T235</f>
        <v>0</v>
      </c>
      <c r="N187" s="195">
        <f>Detailed_Demanding_x_Doc_Attrib!U235</f>
        <v>0</v>
      </c>
      <c r="O187" s="195">
        <f>Detailed_Demanding_x_Doc_Attrib!V235</f>
        <v>0</v>
      </c>
      <c r="P187" s="195">
        <f>Detailed_Demanding_x_Doc_Attrib!W235</f>
        <v>0</v>
      </c>
      <c r="Q187" s="195">
        <f>Detailed_Demanding_x_Doc_Attrib!X235</f>
        <v>0</v>
      </c>
      <c r="R187" s="195">
        <f>MAX(Detailed_Demanding_x_Doc_Attrib!Z235:AB235,Detailed_Demanding_x_Doc_Attrib!I235:L235,M187,Q187)</f>
        <v>0</v>
      </c>
      <c r="S187" s="195">
        <f>MAX(Detailed_Demanding_x_Doc_Attrib!AC235,Detailed_Demanding_x_Doc_Attrib!I235:L235)</f>
        <v>0</v>
      </c>
      <c r="T187" s="195">
        <f>MAX(Detailed_Demanding_x_Doc_Attrib!AD235:AF235,P187,K187)</f>
        <v>0</v>
      </c>
      <c r="U187" s="195">
        <f>MAX(Detailed_Demanding_x_Doc_Attrib!AG235:AH235, Detailed_Demanding_x_Doc_Attrib!I235:L235, Detailed_Demanding_x_Doc_Attrib!R235)</f>
        <v>5.1428571428571423</v>
      </c>
      <c r="V187" s="195">
        <f>MAX(Detailed_Demanding_x_Doc_Attrib!AJ235,Detailed_Demanding_x_Doc_Attrib!I235:L235)</f>
        <v>0</v>
      </c>
      <c r="W187" s="195">
        <f>MAX(Detailed_Demanding_x_Doc_Attrib!AM235:AW235,Detailed_Demanding_x_Doc_Attrib!I235:L235,K187)</f>
        <v>0.2857142857142857</v>
      </c>
      <c r="X187" s="195">
        <f>MAX(Detailed_Demanding_x_Doc_Attrib!AX235,Detailed_Demanding_x_Doc_Attrib!I235:L235)</f>
        <v>0</v>
      </c>
      <c r="Y187" s="195">
        <f>MAX(Detailed_Demanding_x_Doc_Attrib!AY235,Detailed_Demanding_x_Doc_Attrib!I235:L235)</f>
        <v>0.2857142857142857</v>
      </c>
      <c r="Z187" s="195">
        <f>MAX(Detailed_Demanding_x_Doc_Attrib!BC235:BE235,Detailed_Demanding_x_Doc_Attrib!I235:L235,Detailed_Demanding_x_Doc_Attrib!T235, Detailed_Demanding_x_Doc_Attrib!W235, Detailed_Demanding_x_Doc_Attrib!BP235)</f>
        <v>0</v>
      </c>
      <c r="AA187" s="195">
        <f>MAX(Detailed_Demanding_x_Doc_Attrib!BJ235:BQ235,Detailed_Demanding_x_Doc_Attrib!I235:L235,Detailed_Demanding_x_Doc_Attrib!BV235,Detailed_Demanding_x_Doc_Attrib!BS235:BT235)</f>
        <v>0</v>
      </c>
      <c r="AB187" s="195">
        <f>MAX(Detailed_Demanding_x_Doc_Attrib!BO235:BV235,Detailed_Demanding_x_Doc_Attrib!I235:L235, Detailed_Demanding_x_Doc_Attrib!T235, Detailed_Demanding_x_Doc_Attrib!BS235:BT235)</f>
        <v>0</v>
      </c>
      <c r="AC187" s="195">
        <f>MAX(Detailed_Demanding_x_Doc_Attrib!BF235:BI235, Detailed_Demanding_x_Doc_Attrib!BP235:BQ235, Detailed_Demanding_x_Doc_Attrib!BW235:BX235, Detailed_Demanding_x_Doc_Attrib!BV235, Detailed_Demanding_x_Doc_Attrib!BS235:BT235, Detailed_Demanding_x_Doc_Attrib!S235, Detailed_Demanding_x_Doc_Attrib!T235, Detailed_Demanding_x_Doc_Attrib!I235:L235)</f>
        <v>0</v>
      </c>
      <c r="AD187" s="195">
        <f>MAX(Detailed_Demanding_x_Doc_Attrib!BF235:BX235,Detailed_Demanding_x_Doc_Attrib!I235:L235, Detailed_Demanding_x_Doc_Attrib!S235, Detailed_Demanding_x_Doc_Attrib!T235)</f>
        <v>0</v>
      </c>
      <c r="AE187" s="195">
        <f>Detailed_Demanding_x_Doc_Attrib!BY235</f>
        <v>0</v>
      </c>
      <c r="AF187" s="195">
        <f>MAX(Detailed_Demanding_x_Doc_Attrib!BZ235, Detailed_Demanding_x_Doc_Attrib!BR235)</f>
        <v>0</v>
      </c>
      <c r="AG187" s="195">
        <f>MAX(Detailed_Demanding_x_Doc_Attrib!CA235, Detailed_Demanding_x_Doc_Attrib!BS235)</f>
        <v>0</v>
      </c>
      <c r="AH187" s="195">
        <f>MAX(Detailed_Demanding_x_Doc_Attrib!CB235,Detailed_Demanding_x_Doc_Attrib!I235, Detailed_Demanding_x_Doc_Attrib!S235, Detailed_Demanding_x_Doc_Attrib!W235)</f>
        <v>0</v>
      </c>
      <c r="AI187" s="195">
        <f>MAX(Detailed_Demanding_x_Doc_Attrib!CC235)</f>
        <v>0</v>
      </c>
      <c r="AJ187" s="195">
        <f>MAX(Detailed_Demanding_x_Doc_Attrib!CD235,Detailed_Demanding_x_Doc_Attrib!S235)</f>
        <v>0</v>
      </c>
      <c r="AK187" s="195">
        <f>MAX(Detailed_Demanding_x_Doc_Attrib!CE235, Detailed_Demanding_x_Doc_Attrib!I235:Q235, Detailed_Demanding_x_Doc_Attrib!S235, Detailed_Demanding_x_Doc_Attrib!T235, Detailed_Demanding_x_Doc_Attrib!W235)</f>
        <v>0.2857142857142857</v>
      </c>
      <c r="AL187" s="195">
        <f>MAX(Detailed_Demanding_x_Doc_Attrib!CF235:CF235)</f>
        <v>0</v>
      </c>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row>
    <row r="188" spans="1:102">
      <c r="A188" s="82" t="s">
        <v>545</v>
      </c>
      <c r="B188" s="82" t="s">
        <v>567</v>
      </c>
      <c r="C188" s="82" t="s">
        <v>364</v>
      </c>
      <c r="D188" s="82" t="s">
        <v>618</v>
      </c>
      <c r="E188" s="165" t="s">
        <v>1465</v>
      </c>
      <c r="F188" s="195">
        <f>MAX(Detailed_Demanding_x_Doc_Attrib!I236:L236)</f>
        <v>0</v>
      </c>
      <c r="G188" s="195">
        <f>MAX(Detailed_Demanding_x_Doc_Attrib!N236:O236)</f>
        <v>0</v>
      </c>
      <c r="H188" s="195">
        <f>Detailed_Demanding_x_Doc_Attrib!P236</f>
        <v>0</v>
      </c>
      <c r="I188" s="195">
        <f>MAX(Detailed_Demanding_x_Doc_Attrib!Q236, F188, G188, H188, K188, L188, M188, P188)</f>
        <v>1.0285714285714285</v>
      </c>
      <c r="J188" s="195">
        <f t="shared" si="2"/>
        <v>1.0285714285714285</v>
      </c>
      <c r="K188" s="195">
        <f>Detailed_Demanding_x_Doc_Attrib!R236</f>
        <v>0</v>
      </c>
      <c r="L188" s="195">
        <f>Detailed_Demanding_x_Doc_Attrib!S236</f>
        <v>0</v>
      </c>
      <c r="M188" s="195">
        <f>Detailed_Demanding_x_Doc_Attrib!T236</f>
        <v>0</v>
      </c>
      <c r="N188" s="195">
        <f>Detailed_Demanding_x_Doc_Attrib!U236</f>
        <v>0</v>
      </c>
      <c r="O188" s="195">
        <f>Detailed_Demanding_x_Doc_Attrib!V236</f>
        <v>0</v>
      </c>
      <c r="P188" s="195">
        <f>Detailed_Demanding_x_Doc_Attrib!W236</f>
        <v>0</v>
      </c>
      <c r="Q188" s="195">
        <f>Detailed_Demanding_x_Doc_Attrib!X236</f>
        <v>0</v>
      </c>
      <c r="R188" s="195">
        <f>MAX(Detailed_Demanding_x_Doc_Attrib!Z236:AB236,Detailed_Demanding_x_Doc_Attrib!I236:L236,M188,Q188)</f>
        <v>0</v>
      </c>
      <c r="S188" s="195">
        <f>MAX(Detailed_Demanding_x_Doc_Attrib!AC236,Detailed_Demanding_x_Doc_Attrib!I236:L236)</f>
        <v>0</v>
      </c>
      <c r="T188" s="195">
        <f>MAX(Detailed_Demanding_x_Doc_Attrib!AD236:AF236,P188,K188)</f>
        <v>0</v>
      </c>
      <c r="U188" s="195">
        <f>MAX(Detailed_Demanding_x_Doc_Attrib!AG236:AH236, Detailed_Demanding_x_Doc_Attrib!I236:L236, Detailed_Demanding_x_Doc_Attrib!R236)</f>
        <v>0</v>
      </c>
      <c r="V188" s="195">
        <f>MAX(Detailed_Demanding_x_Doc_Attrib!AJ236,Detailed_Demanding_x_Doc_Attrib!I236:L236)</f>
        <v>0</v>
      </c>
      <c r="W188" s="195">
        <f>MAX(Detailed_Demanding_x_Doc_Attrib!AM236:AW236,Detailed_Demanding_x_Doc_Attrib!I236:L236,K188)</f>
        <v>0</v>
      </c>
      <c r="X188" s="195">
        <f>MAX(Detailed_Demanding_x_Doc_Attrib!AX236,Detailed_Demanding_x_Doc_Attrib!I236:L236)</f>
        <v>0</v>
      </c>
      <c r="Y188" s="195">
        <f>MAX(Detailed_Demanding_x_Doc_Attrib!AY236,Detailed_Demanding_x_Doc_Attrib!I236:L236)</f>
        <v>0.2857142857142857</v>
      </c>
      <c r="Z188" s="195">
        <f>MAX(Detailed_Demanding_x_Doc_Attrib!BC236:BE236,Detailed_Demanding_x_Doc_Attrib!I236:L236,Detailed_Demanding_x_Doc_Attrib!T236, Detailed_Demanding_x_Doc_Attrib!W236, Detailed_Demanding_x_Doc_Attrib!BP236)</f>
        <v>0</v>
      </c>
      <c r="AA188" s="195">
        <f>MAX(Detailed_Demanding_x_Doc_Attrib!BJ236:BQ236,Detailed_Demanding_x_Doc_Attrib!I236:L236,Detailed_Demanding_x_Doc_Attrib!BV236,Detailed_Demanding_x_Doc_Attrib!BS236:BT236)</f>
        <v>2.2857142857142856</v>
      </c>
      <c r="AB188" s="195">
        <f>MAX(Detailed_Demanding_x_Doc_Attrib!BO236:BV236,Detailed_Demanding_x_Doc_Attrib!I236:L236, Detailed_Demanding_x_Doc_Attrib!T236, Detailed_Demanding_x_Doc_Attrib!BS236:BT236)</f>
        <v>0</v>
      </c>
      <c r="AC188" s="195">
        <f>MAX(Detailed_Demanding_x_Doc_Attrib!BF236:BI236, Detailed_Demanding_x_Doc_Attrib!BP236:BQ236, Detailed_Demanding_x_Doc_Attrib!BW236:BX236, Detailed_Demanding_x_Doc_Attrib!BV236, Detailed_Demanding_x_Doc_Attrib!BS236:BT236, Detailed_Demanding_x_Doc_Attrib!S236, Detailed_Demanding_x_Doc_Attrib!T236, Detailed_Demanding_x_Doc_Attrib!I236:L236)</f>
        <v>0</v>
      </c>
      <c r="AD188" s="195">
        <f>MAX(Detailed_Demanding_x_Doc_Attrib!BF236:BX236,Detailed_Demanding_x_Doc_Attrib!I236:L236, Detailed_Demanding_x_Doc_Attrib!S236, Detailed_Demanding_x_Doc_Attrib!T236)</f>
        <v>2.2857142857142856</v>
      </c>
      <c r="AE188" s="195">
        <f>Detailed_Demanding_x_Doc_Attrib!BY236</f>
        <v>0.14285714285714285</v>
      </c>
      <c r="AF188" s="195">
        <f>MAX(Detailed_Demanding_x_Doc_Attrib!BZ236, Detailed_Demanding_x_Doc_Attrib!BR236)</f>
        <v>0</v>
      </c>
      <c r="AG188" s="195">
        <f>MAX(Detailed_Demanding_x_Doc_Attrib!CA236, Detailed_Demanding_x_Doc_Attrib!BS236)</f>
        <v>0</v>
      </c>
      <c r="AH188" s="195">
        <f>MAX(Detailed_Demanding_x_Doc_Attrib!CB236,Detailed_Demanding_x_Doc_Attrib!I236, Detailed_Demanding_x_Doc_Attrib!S236, Detailed_Demanding_x_Doc_Attrib!W236)</f>
        <v>0</v>
      </c>
      <c r="AI188" s="195">
        <f>MAX(Detailed_Demanding_x_Doc_Attrib!CC236)</f>
        <v>0</v>
      </c>
      <c r="AJ188" s="195">
        <f>MAX(Detailed_Demanding_x_Doc_Attrib!CD236,Detailed_Demanding_x_Doc_Attrib!S236)</f>
        <v>0</v>
      </c>
      <c r="AK188" s="195">
        <f>MAX(Detailed_Demanding_x_Doc_Attrib!CE236, Detailed_Demanding_x_Doc_Attrib!I236:Q236, Detailed_Demanding_x_Doc_Attrib!S236, Detailed_Demanding_x_Doc_Attrib!T236, Detailed_Demanding_x_Doc_Attrib!W236)</f>
        <v>14.285714285714285</v>
      </c>
      <c r="AL188" s="195">
        <f>MAX(Detailed_Demanding_x_Doc_Attrib!CF236:CF236)</f>
        <v>0</v>
      </c>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row>
    <row r="189" spans="1:102">
      <c r="A189" s="82" t="s">
        <v>545</v>
      </c>
      <c r="B189" s="82" t="s">
        <v>565</v>
      </c>
      <c r="C189" s="82" t="s">
        <v>353</v>
      </c>
      <c r="D189" s="82" t="s">
        <v>353</v>
      </c>
      <c r="E189" s="3" t="s">
        <v>1515</v>
      </c>
      <c r="F189" s="195">
        <f>MAX(Detailed_Demanding_x_Doc_Attrib!I237:L237)</f>
        <v>0</v>
      </c>
      <c r="G189" s="195">
        <f>MAX(Detailed_Demanding_x_Doc_Attrib!N237:O237)</f>
        <v>0</v>
      </c>
      <c r="H189" s="195">
        <f>Detailed_Demanding_x_Doc_Attrib!P237</f>
        <v>0</v>
      </c>
      <c r="I189" s="195">
        <f>MAX(Detailed_Demanding_x_Doc_Attrib!Q237, F189, G189, H189, K189, L189, M189, P189)</f>
        <v>2.2857142857142856</v>
      </c>
      <c r="J189" s="195">
        <f t="shared" ref="J189" si="3">MAX(F189:I189)</f>
        <v>2.2857142857142856</v>
      </c>
      <c r="K189" s="195">
        <f>Detailed_Demanding_x_Doc_Attrib!R237</f>
        <v>0</v>
      </c>
      <c r="L189" s="195">
        <f>Detailed_Demanding_x_Doc_Attrib!S237</f>
        <v>0</v>
      </c>
      <c r="M189" s="195">
        <f>Detailed_Demanding_x_Doc_Attrib!T237</f>
        <v>0</v>
      </c>
      <c r="N189" s="195">
        <f>Detailed_Demanding_x_Doc_Attrib!U237</f>
        <v>0</v>
      </c>
      <c r="O189" s="195">
        <f>Detailed_Demanding_x_Doc_Attrib!V237</f>
        <v>0</v>
      </c>
      <c r="P189" s="195">
        <f>Detailed_Demanding_x_Doc_Attrib!W237</f>
        <v>0</v>
      </c>
      <c r="Q189" s="195">
        <f>Detailed_Demanding_x_Doc_Attrib!X237</f>
        <v>0</v>
      </c>
      <c r="R189" s="195">
        <f>MAX(Detailed_Demanding_x_Doc_Attrib!Z237:AB237,Detailed_Demanding_x_Doc_Attrib!I237:L237,M189,Q189)</f>
        <v>0</v>
      </c>
      <c r="S189" s="195">
        <f>MAX(Detailed_Demanding_x_Doc_Attrib!AC237,Detailed_Demanding_x_Doc_Attrib!I237:L237)</f>
        <v>0</v>
      </c>
      <c r="T189" s="195">
        <f>MAX(Detailed_Demanding_x_Doc_Attrib!AD237:AF237,P189,K189)</f>
        <v>0</v>
      </c>
      <c r="U189" s="195">
        <f>MAX(Detailed_Demanding_x_Doc_Attrib!AG237:AH237, Detailed_Demanding_x_Doc_Attrib!I237:L237, Detailed_Demanding_x_Doc_Attrib!R237)</f>
        <v>0</v>
      </c>
      <c r="V189" s="195">
        <f>MAX(Detailed_Demanding_x_Doc_Attrib!AJ237,Detailed_Demanding_x_Doc_Attrib!I237:L237)</f>
        <v>0</v>
      </c>
      <c r="W189" s="195">
        <f>MAX(Detailed_Demanding_x_Doc_Attrib!AM237:AW237,Detailed_Demanding_x_Doc_Attrib!I237:L237,K189)</f>
        <v>0</v>
      </c>
      <c r="X189" s="195">
        <f>MAX(Detailed_Demanding_x_Doc_Attrib!AX237,Detailed_Demanding_x_Doc_Attrib!I237:L237)</f>
        <v>0</v>
      </c>
      <c r="Y189" s="195">
        <f>MAX(Detailed_Demanding_x_Doc_Attrib!AY237,Detailed_Demanding_x_Doc_Attrib!I237:L237)</f>
        <v>0</v>
      </c>
      <c r="Z189" s="195">
        <f>MAX(Detailed_Demanding_x_Doc_Attrib!BC237:BE237,Detailed_Demanding_x_Doc_Attrib!I237:L237,Detailed_Demanding_x_Doc_Attrib!T237, Detailed_Demanding_x_Doc_Attrib!W237, Detailed_Demanding_x_Doc_Attrib!BP237)</f>
        <v>0</v>
      </c>
      <c r="AA189" s="195">
        <f>MAX(Detailed_Demanding_x_Doc_Attrib!BJ237:BQ237,Detailed_Demanding_x_Doc_Attrib!I237:L237,Detailed_Demanding_x_Doc_Attrib!BV237,Detailed_Demanding_x_Doc_Attrib!BS237:BT237)</f>
        <v>0</v>
      </c>
      <c r="AB189" s="195">
        <f>MAX(Detailed_Demanding_x_Doc_Attrib!BO237:BV237,Detailed_Demanding_x_Doc_Attrib!I237:L237, Detailed_Demanding_x_Doc_Attrib!T237, Detailed_Demanding_x_Doc_Attrib!BS237:BT237)</f>
        <v>0</v>
      </c>
      <c r="AC189" s="195">
        <f>MAX(Detailed_Demanding_x_Doc_Attrib!BF237:BI237, Detailed_Demanding_x_Doc_Attrib!BP237:BQ237, Detailed_Demanding_x_Doc_Attrib!BW237:BX237, Detailed_Demanding_x_Doc_Attrib!BV237, Detailed_Demanding_x_Doc_Attrib!BS237:BT237, Detailed_Demanding_x_Doc_Attrib!S237, Detailed_Demanding_x_Doc_Attrib!T237, Detailed_Demanding_x_Doc_Attrib!I237:L237)</f>
        <v>0</v>
      </c>
      <c r="AD189" s="195">
        <f>MAX(Detailed_Demanding_x_Doc_Attrib!BF237:BX237,Detailed_Demanding_x_Doc_Attrib!I237:L237, Detailed_Demanding_x_Doc_Attrib!S237, Detailed_Demanding_x_Doc_Attrib!T237)</f>
        <v>0</v>
      </c>
      <c r="AE189" s="195">
        <f>Detailed_Demanding_x_Doc_Attrib!BY237</f>
        <v>0</v>
      </c>
      <c r="AF189" s="195">
        <f>MAX(Detailed_Demanding_x_Doc_Attrib!BZ237, Detailed_Demanding_x_Doc_Attrib!BR237)</f>
        <v>0</v>
      </c>
      <c r="AG189" s="195">
        <f>MAX(Detailed_Demanding_x_Doc_Attrib!CA237, Detailed_Demanding_x_Doc_Attrib!BS237)</f>
        <v>0</v>
      </c>
      <c r="AH189" s="195">
        <f>MAX(Detailed_Demanding_x_Doc_Attrib!CB237,Detailed_Demanding_x_Doc_Attrib!I237, Detailed_Demanding_x_Doc_Attrib!S237, Detailed_Demanding_x_Doc_Attrib!W237)</f>
        <v>0</v>
      </c>
      <c r="AI189" s="195">
        <f>MAX(Detailed_Demanding_x_Doc_Attrib!CC237)</f>
        <v>0</v>
      </c>
      <c r="AJ189" s="195">
        <f>MAX(Detailed_Demanding_x_Doc_Attrib!CD237,Detailed_Demanding_x_Doc_Attrib!S237)</f>
        <v>0</v>
      </c>
      <c r="AK189" s="195">
        <f>MAX(Detailed_Demanding_x_Doc_Attrib!CE237, Detailed_Demanding_x_Doc_Attrib!I237:Q237, Detailed_Demanding_x_Doc_Attrib!S237, Detailed_Demanding_x_Doc_Attrib!T237, Detailed_Demanding_x_Doc_Attrib!W237)</f>
        <v>2.2857142857142856</v>
      </c>
      <c r="AL189" s="195">
        <f>MAX(Detailed_Demanding_x_Doc_Attrib!CF237:CF237)</f>
        <v>0</v>
      </c>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row>
    <row r="190" spans="1:102">
      <c r="A190" s="82" t="s">
        <v>545</v>
      </c>
      <c r="B190" s="82" t="s">
        <v>565</v>
      </c>
      <c r="C190" s="82" t="s">
        <v>353</v>
      </c>
      <c r="D190" s="82" t="s">
        <v>353</v>
      </c>
      <c r="E190" s="165" t="s">
        <v>581</v>
      </c>
      <c r="F190" s="195">
        <f>MAX(Detailed_Demanding_x_Doc_Attrib!I238:L238)</f>
        <v>0</v>
      </c>
      <c r="G190" s="195">
        <f>MAX(Detailed_Demanding_x_Doc_Attrib!N238:O238)</f>
        <v>0</v>
      </c>
      <c r="H190" s="195">
        <f>Detailed_Demanding_x_Doc_Attrib!P238</f>
        <v>0</v>
      </c>
      <c r="I190" s="195">
        <f>MAX(Detailed_Demanding_x_Doc_Attrib!Q238, F190, G190, H190, K190, L190, M190, P190)</f>
        <v>0.46171428571428569</v>
      </c>
      <c r="J190" s="195">
        <f t="shared" si="2"/>
        <v>0.46171428571428569</v>
      </c>
      <c r="K190" s="195">
        <f>Detailed_Demanding_x_Doc_Attrib!R238</f>
        <v>0</v>
      </c>
      <c r="L190" s="195">
        <f>Detailed_Demanding_x_Doc_Attrib!S238</f>
        <v>0</v>
      </c>
      <c r="M190" s="195">
        <f>Detailed_Demanding_x_Doc_Attrib!T238</f>
        <v>0</v>
      </c>
      <c r="N190" s="195">
        <f>Detailed_Demanding_x_Doc_Attrib!U238</f>
        <v>0</v>
      </c>
      <c r="O190" s="195">
        <f>Detailed_Demanding_x_Doc_Attrib!V238</f>
        <v>0</v>
      </c>
      <c r="P190" s="195">
        <f>Detailed_Demanding_x_Doc_Attrib!W238</f>
        <v>0</v>
      </c>
      <c r="Q190" s="195">
        <f>Detailed_Demanding_x_Doc_Attrib!X238</f>
        <v>0</v>
      </c>
      <c r="R190" s="195">
        <f>MAX(Detailed_Demanding_x_Doc_Attrib!Z238:AB238,Detailed_Demanding_x_Doc_Attrib!I238:L238,M190,Q190)</f>
        <v>0</v>
      </c>
      <c r="S190" s="195">
        <f>MAX(Detailed_Demanding_x_Doc_Attrib!AC238,Detailed_Demanding_x_Doc_Attrib!I238:L238)</f>
        <v>0</v>
      </c>
      <c r="T190" s="195">
        <f>MAX(Detailed_Demanding_x_Doc_Attrib!AD238:AF238,P190,K190)</f>
        <v>0</v>
      </c>
      <c r="U190" s="195">
        <f>MAX(Detailed_Demanding_x_Doc_Attrib!AG238:AH238, Detailed_Demanding_x_Doc_Attrib!I238:L238, Detailed_Demanding_x_Doc_Attrib!R238)</f>
        <v>0</v>
      </c>
      <c r="V190" s="195">
        <f>MAX(Detailed_Demanding_x_Doc_Attrib!AJ238,Detailed_Demanding_x_Doc_Attrib!I238:L238)</f>
        <v>0</v>
      </c>
      <c r="W190" s="195">
        <f>MAX(Detailed_Demanding_x_Doc_Attrib!AM238:AW238,Detailed_Demanding_x_Doc_Attrib!I238:L238,K190)</f>
        <v>0</v>
      </c>
      <c r="X190" s="195">
        <f>MAX(Detailed_Demanding_x_Doc_Attrib!AX238,Detailed_Demanding_x_Doc_Attrib!I238:L238)</f>
        <v>0</v>
      </c>
      <c r="Y190" s="195">
        <f>MAX(Detailed_Demanding_x_Doc_Attrib!AY238,Detailed_Demanding_x_Doc_Attrib!I238:L238)</f>
        <v>0</v>
      </c>
      <c r="Z190" s="195">
        <f>MAX(Detailed_Demanding_x_Doc_Attrib!BC238:BE238,Detailed_Demanding_x_Doc_Attrib!I238:L238,Detailed_Demanding_x_Doc_Attrib!T238, Detailed_Demanding_x_Doc_Attrib!W238, Detailed_Demanding_x_Doc_Attrib!BP238)</f>
        <v>0</v>
      </c>
      <c r="AA190" s="195">
        <f>MAX(Detailed_Demanding_x_Doc_Attrib!BJ238:BQ238,Detailed_Demanding_x_Doc_Attrib!I238:L238,Detailed_Demanding_x_Doc_Attrib!BV238,Detailed_Demanding_x_Doc_Attrib!BS238:BT238)</f>
        <v>0</v>
      </c>
      <c r="AB190" s="195">
        <f>MAX(Detailed_Demanding_x_Doc_Attrib!BO238:BV238,Detailed_Demanding_x_Doc_Attrib!I238:L238, Detailed_Demanding_x_Doc_Attrib!T238, Detailed_Demanding_x_Doc_Attrib!BS238:BT238)</f>
        <v>0</v>
      </c>
      <c r="AC190" s="195">
        <f>MAX(Detailed_Demanding_x_Doc_Attrib!BF238:BI238, Detailed_Demanding_x_Doc_Attrib!BP238:BQ238, Detailed_Demanding_x_Doc_Attrib!BW238:BX238, Detailed_Demanding_x_Doc_Attrib!BV238, Detailed_Demanding_x_Doc_Attrib!BS238:BT238, Detailed_Demanding_x_Doc_Attrib!S238, Detailed_Demanding_x_Doc_Attrib!T238, Detailed_Demanding_x_Doc_Attrib!I238:L238)</f>
        <v>0</v>
      </c>
      <c r="AD190" s="195">
        <f>MAX(Detailed_Demanding_x_Doc_Attrib!BF238:BX238,Detailed_Demanding_x_Doc_Attrib!I238:L238, Detailed_Demanding_x_Doc_Attrib!S238, Detailed_Demanding_x_Doc_Attrib!T238)</f>
        <v>0</v>
      </c>
      <c r="AE190" s="195">
        <f>Detailed_Demanding_x_Doc_Attrib!BY238</f>
        <v>0</v>
      </c>
      <c r="AF190" s="195">
        <f>MAX(Detailed_Demanding_x_Doc_Attrib!BZ238, Detailed_Demanding_x_Doc_Attrib!BR238)</f>
        <v>0</v>
      </c>
      <c r="AG190" s="195">
        <f>MAX(Detailed_Demanding_x_Doc_Attrib!CA238, Detailed_Demanding_x_Doc_Attrib!BS238)</f>
        <v>0</v>
      </c>
      <c r="AH190" s="195">
        <f>MAX(Detailed_Demanding_x_Doc_Attrib!CB238,Detailed_Demanding_x_Doc_Attrib!I238, Detailed_Demanding_x_Doc_Attrib!S238, Detailed_Demanding_x_Doc_Attrib!W238)</f>
        <v>0</v>
      </c>
      <c r="AI190" s="195">
        <f>MAX(Detailed_Demanding_x_Doc_Attrib!CC238)</f>
        <v>0</v>
      </c>
      <c r="AJ190" s="195">
        <f>MAX(Detailed_Demanding_x_Doc_Attrib!CD238,Detailed_Demanding_x_Doc_Attrib!S238)</f>
        <v>0</v>
      </c>
      <c r="AK190" s="195">
        <f>MAX(Detailed_Demanding_x_Doc_Attrib!CE238, Detailed_Demanding_x_Doc_Attrib!I238:Q238, Detailed_Demanding_x_Doc_Attrib!S238, Detailed_Demanding_x_Doc_Attrib!T238, Detailed_Demanding_x_Doc_Attrib!W238)</f>
        <v>0.46171428571428569</v>
      </c>
      <c r="AL190" s="195">
        <f>MAX(Detailed_Demanding_x_Doc_Attrib!CF238:CF238)</f>
        <v>0</v>
      </c>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row>
    <row r="191" spans="1:102">
      <c r="A191" s="82" t="s">
        <v>545</v>
      </c>
      <c r="B191" s="82" t="s">
        <v>566</v>
      </c>
      <c r="C191" s="82" t="s">
        <v>607</v>
      </c>
      <c r="D191" s="82" t="s">
        <v>618</v>
      </c>
      <c r="E191" s="165" t="s">
        <v>1466</v>
      </c>
      <c r="F191" s="195">
        <f>MAX(Detailed_Demanding_x_Doc_Attrib!I239:L239)</f>
        <v>0</v>
      </c>
      <c r="G191" s="195">
        <f>MAX(Detailed_Demanding_x_Doc_Attrib!N239:O239)</f>
        <v>0</v>
      </c>
      <c r="H191" s="195">
        <f>Detailed_Demanding_x_Doc_Attrib!P239</f>
        <v>0</v>
      </c>
      <c r="I191" s="195">
        <f>MAX(Detailed_Demanding_x_Doc_Attrib!Q239, F191, G191, H191, K191, L191, M191, P191)</f>
        <v>1.7142857142857142</v>
      </c>
      <c r="J191" s="195">
        <f t="shared" si="2"/>
        <v>1.7142857142857142</v>
      </c>
      <c r="K191" s="195">
        <f>Detailed_Demanding_x_Doc_Attrib!R239</f>
        <v>0</v>
      </c>
      <c r="L191" s="195">
        <f>Detailed_Demanding_x_Doc_Attrib!S239</f>
        <v>0</v>
      </c>
      <c r="M191" s="195">
        <f>Detailed_Demanding_x_Doc_Attrib!T239</f>
        <v>0</v>
      </c>
      <c r="N191" s="195">
        <f>Detailed_Demanding_x_Doc_Attrib!U239</f>
        <v>0</v>
      </c>
      <c r="O191" s="195">
        <f>Detailed_Demanding_x_Doc_Attrib!V239</f>
        <v>0</v>
      </c>
      <c r="P191" s="195">
        <f>Detailed_Demanding_x_Doc_Attrib!W239</f>
        <v>0</v>
      </c>
      <c r="Q191" s="195">
        <f>Detailed_Demanding_x_Doc_Attrib!X239</f>
        <v>0</v>
      </c>
      <c r="R191" s="195">
        <f>MAX(Detailed_Demanding_x_Doc_Attrib!Z239:AB239,Detailed_Demanding_x_Doc_Attrib!I239:L239,M191,Q191)</f>
        <v>0</v>
      </c>
      <c r="S191" s="195">
        <f>MAX(Detailed_Demanding_x_Doc_Attrib!AC239,Detailed_Demanding_x_Doc_Attrib!I239:L239)</f>
        <v>0</v>
      </c>
      <c r="T191" s="195">
        <f>MAX(Detailed_Demanding_x_Doc_Attrib!AD239:AF239,P191,K191)</f>
        <v>0</v>
      </c>
      <c r="U191" s="195">
        <f>MAX(Detailed_Demanding_x_Doc_Attrib!AG239:AH239, Detailed_Demanding_x_Doc_Attrib!I239:L239, Detailed_Demanding_x_Doc_Attrib!R239)</f>
        <v>0</v>
      </c>
      <c r="V191" s="195">
        <f>MAX(Detailed_Demanding_x_Doc_Attrib!AJ239,Detailed_Demanding_x_Doc_Attrib!I239:L239)</f>
        <v>0</v>
      </c>
      <c r="W191" s="195">
        <f>MAX(Detailed_Demanding_x_Doc_Attrib!AM239:AW239,Detailed_Demanding_x_Doc_Attrib!I239:L239,K191)</f>
        <v>0</v>
      </c>
      <c r="X191" s="195">
        <f>MAX(Detailed_Demanding_x_Doc_Attrib!AX239,Detailed_Demanding_x_Doc_Attrib!I239:L239)</f>
        <v>0</v>
      </c>
      <c r="Y191" s="195">
        <f>MAX(Detailed_Demanding_x_Doc_Attrib!AY239,Detailed_Demanding_x_Doc_Attrib!I239:L239)</f>
        <v>0</v>
      </c>
      <c r="Z191" s="195">
        <f>MAX(Detailed_Demanding_x_Doc_Attrib!BC239:BE239,Detailed_Demanding_x_Doc_Attrib!I239:L239,Detailed_Demanding_x_Doc_Attrib!T239, Detailed_Demanding_x_Doc_Attrib!W239, Detailed_Demanding_x_Doc_Attrib!BP239)</f>
        <v>0</v>
      </c>
      <c r="AA191" s="195">
        <f>MAX(Detailed_Demanding_x_Doc_Attrib!BJ239:BQ239,Detailed_Demanding_x_Doc_Attrib!I239:L239,Detailed_Demanding_x_Doc_Attrib!BV239,Detailed_Demanding_x_Doc_Attrib!BS239:BT239)</f>
        <v>2.2857142857142856</v>
      </c>
      <c r="AB191" s="195">
        <f>MAX(Detailed_Demanding_x_Doc_Attrib!BO239:BV239,Detailed_Demanding_x_Doc_Attrib!I239:L239, Detailed_Demanding_x_Doc_Attrib!T239, Detailed_Demanding_x_Doc_Attrib!BS239:BT239)</f>
        <v>0</v>
      </c>
      <c r="AC191" s="195">
        <f>MAX(Detailed_Demanding_x_Doc_Attrib!BF239:BI239, Detailed_Demanding_x_Doc_Attrib!BP239:BQ239, Detailed_Demanding_x_Doc_Attrib!BW239:BX239, Detailed_Demanding_x_Doc_Attrib!BV239, Detailed_Demanding_x_Doc_Attrib!BS239:BT239, Detailed_Demanding_x_Doc_Attrib!S239, Detailed_Demanding_x_Doc_Attrib!T239, Detailed_Demanding_x_Doc_Attrib!I239:L239)</f>
        <v>6.8571428571428568</v>
      </c>
      <c r="AD191" s="195">
        <f>MAX(Detailed_Demanding_x_Doc_Attrib!BF239:BX239,Detailed_Demanding_x_Doc_Attrib!I239:L239, Detailed_Demanding_x_Doc_Attrib!S239, Detailed_Demanding_x_Doc_Attrib!T239)</f>
        <v>6.8571428571428568</v>
      </c>
      <c r="AE191" s="195">
        <f>Detailed_Demanding_x_Doc_Attrib!BY239</f>
        <v>0.14285714285714285</v>
      </c>
      <c r="AF191" s="195">
        <f>MAX(Detailed_Demanding_x_Doc_Attrib!BZ239, Detailed_Demanding_x_Doc_Attrib!BR239)</f>
        <v>0</v>
      </c>
      <c r="AG191" s="195">
        <f>MAX(Detailed_Demanding_x_Doc_Attrib!CA239, Detailed_Demanding_x_Doc_Attrib!BS239)</f>
        <v>0</v>
      </c>
      <c r="AH191" s="195">
        <f>MAX(Detailed_Demanding_x_Doc_Attrib!CB239,Detailed_Demanding_x_Doc_Attrib!I239, Detailed_Demanding_x_Doc_Attrib!S239, Detailed_Demanding_x_Doc_Attrib!W239)</f>
        <v>5.1428571428571423</v>
      </c>
      <c r="AI191" s="195">
        <f>MAX(Detailed_Demanding_x_Doc_Attrib!CC239)</f>
        <v>5.1428571428571423</v>
      </c>
      <c r="AJ191" s="195">
        <f>MAX(Detailed_Demanding_x_Doc_Attrib!CD239,Detailed_Demanding_x_Doc_Attrib!S239)</f>
        <v>0</v>
      </c>
      <c r="AK191" s="195">
        <f>MAX(Detailed_Demanding_x_Doc_Attrib!CE239, Detailed_Demanding_x_Doc_Attrib!I239:Q239, Detailed_Demanding_x_Doc_Attrib!S239, Detailed_Demanding_x_Doc_Attrib!T239, Detailed_Demanding_x_Doc_Attrib!W239)</f>
        <v>9.1428571428571423</v>
      </c>
      <c r="AL191" s="195">
        <f>MAX(Detailed_Demanding_x_Doc_Attrib!CF239:CF239)</f>
        <v>0</v>
      </c>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row>
    <row r="192" spans="1:102">
      <c r="A192" s="82" t="s">
        <v>545</v>
      </c>
      <c r="B192" s="82" t="s">
        <v>567</v>
      </c>
      <c r="C192" s="82" t="s">
        <v>364</v>
      </c>
      <c r="D192" s="82" t="s">
        <v>618</v>
      </c>
      <c r="E192" s="165" t="s">
        <v>915</v>
      </c>
      <c r="F192" s="195">
        <f>MAX(Detailed_Demanding_x_Doc_Attrib!I240:L240)</f>
        <v>0</v>
      </c>
      <c r="G192" s="195">
        <f>MAX(Detailed_Demanding_x_Doc_Attrib!N240:O240)</f>
        <v>0</v>
      </c>
      <c r="H192" s="195">
        <f>Detailed_Demanding_x_Doc_Attrib!P240</f>
        <v>0</v>
      </c>
      <c r="I192" s="195">
        <f>MAX(Detailed_Demanding_x_Doc_Attrib!Q240, F192, G192, H192, K192, L192, M192, P192)</f>
        <v>1.7142857142857142</v>
      </c>
      <c r="J192" s="195">
        <f t="shared" si="2"/>
        <v>1.7142857142857142</v>
      </c>
      <c r="K192" s="195">
        <f>Detailed_Demanding_x_Doc_Attrib!R240</f>
        <v>0</v>
      </c>
      <c r="L192" s="195">
        <f>Detailed_Demanding_x_Doc_Attrib!S240</f>
        <v>0</v>
      </c>
      <c r="M192" s="195">
        <f>Detailed_Demanding_x_Doc_Attrib!T240</f>
        <v>0</v>
      </c>
      <c r="N192" s="195">
        <f>Detailed_Demanding_x_Doc_Attrib!U240</f>
        <v>0</v>
      </c>
      <c r="O192" s="195">
        <f>Detailed_Demanding_x_Doc_Attrib!V240</f>
        <v>0</v>
      </c>
      <c r="P192" s="195">
        <f>Detailed_Demanding_x_Doc_Attrib!W240</f>
        <v>0</v>
      </c>
      <c r="Q192" s="195">
        <f>Detailed_Demanding_x_Doc_Attrib!X240</f>
        <v>0</v>
      </c>
      <c r="R192" s="195">
        <f>MAX(Detailed_Demanding_x_Doc_Attrib!Z240:AB240,Detailed_Demanding_x_Doc_Attrib!I240:L240,M192,Q192)</f>
        <v>0</v>
      </c>
      <c r="S192" s="195">
        <f>MAX(Detailed_Demanding_x_Doc_Attrib!AC240,Detailed_Demanding_x_Doc_Attrib!I240:L240)</f>
        <v>0</v>
      </c>
      <c r="T192" s="195">
        <f>MAX(Detailed_Demanding_x_Doc_Attrib!AD240:AF240,P192,K192)</f>
        <v>0</v>
      </c>
      <c r="U192" s="195">
        <f>MAX(Detailed_Demanding_x_Doc_Attrib!AG240:AH240, Detailed_Demanding_x_Doc_Attrib!I240:L240, Detailed_Demanding_x_Doc_Attrib!R240)</f>
        <v>0</v>
      </c>
      <c r="V192" s="195">
        <f>MAX(Detailed_Demanding_x_Doc_Attrib!AJ240,Detailed_Demanding_x_Doc_Attrib!I240:L240)</f>
        <v>0</v>
      </c>
      <c r="W192" s="195">
        <f>MAX(Detailed_Demanding_x_Doc_Attrib!AM240:AW240,Detailed_Demanding_x_Doc_Attrib!I240:L240,K192)</f>
        <v>0</v>
      </c>
      <c r="X192" s="195">
        <f>MAX(Detailed_Demanding_x_Doc_Attrib!AX240,Detailed_Demanding_x_Doc_Attrib!I240:L240)</f>
        <v>0</v>
      </c>
      <c r="Y192" s="195">
        <f>MAX(Detailed_Demanding_x_Doc_Attrib!AY240,Detailed_Demanding_x_Doc_Attrib!I240:L240)</f>
        <v>0.22857142857142856</v>
      </c>
      <c r="Z192" s="195">
        <f>MAX(Detailed_Demanding_x_Doc_Attrib!BC240:BE240,Detailed_Demanding_x_Doc_Attrib!I240:L240,Detailed_Demanding_x_Doc_Attrib!T240, Detailed_Demanding_x_Doc_Attrib!W240, Detailed_Demanding_x_Doc_Attrib!BP240)</f>
        <v>0</v>
      </c>
      <c r="AA192" s="195">
        <f>MAX(Detailed_Demanding_x_Doc_Attrib!BJ240:BQ240,Detailed_Demanding_x_Doc_Attrib!I240:L240,Detailed_Demanding_x_Doc_Attrib!BV240,Detailed_Demanding_x_Doc_Attrib!BS240:BT240)</f>
        <v>0</v>
      </c>
      <c r="AB192" s="195">
        <f>MAX(Detailed_Demanding_x_Doc_Attrib!BO240:BV240,Detailed_Demanding_x_Doc_Attrib!I240:L240, Detailed_Demanding_x_Doc_Attrib!T240, Detailed_Demanding_x_Doc_Attrib!BS240:BT240)</f>
        <v>0</v>
      </c>
      <c r="AC192" s="195">
        <f>MAX(Detailed_Demanding_x_Doc_Attrib!BF240:BI240, Detailed_Demanding_x_Doc_Attrib!BP240:BQ240, Detailed_Demanding_x_Doc_Attrib!BW240:BX240, Detailed_Demanding_x_Doc_Attrib!BV240, Detailed_Demanding_x_Doc_Attrib!BS240:BT240, Detailed_Demanding_x_Doc_Attrib!S240, Detailed_Demanding_x_Doc_Attrib!T240, Detailed_Demanding_x_Doc_Attrib!I240:L240)</f>
        <v>0</v>
      </c>
      <c r="AD192" s="195">
        <f>MAX(Detailed_Demanding_x_Doc_Attrib!BF240:BX240,Detailed_Demanding_x_Doc_Attrib!I240:L240, Detailed_Demanding_x_Doc_Attrib!S240, Detailed_Demanding_x_Doc_Attrib!T240)</f>
        <v>0</v>
      </c>
      <c r="AE192" s="195">
        <f>Detailed_Demanding_x_Doc_Attrib!BY240</f>
        <v>0</v>
      </c>
      <c r="AF192" s="195">
        <f>MAX(Detailed_Demanding_x_Doc_Attrib!BZ240, Detailed_Demanding_x_Doc_Attrib!BR240)</f>
        <v>0</v>
      </c>
      <c r="AG192" s="195">
        <f>MAX(Detailed_Demanding_x_Doc_Attrib!CA240, Detailed_Demanding_x_Doc_Attrib!BS240)</f>
        <v>0</v>
      </c>
      <c r="AH192" s="195">
        <f>MAX(Detailed_Demanding_x_Doc_Attrib!CB240,Detailed_Demanding_x_Doc_Attrib!I240, Detailed_Demanding_x_Doc_Attrib!S240, Detailed_Demanding_x_Doc_Attrib!W240)</f>
        <v>0</v>
      </c>
      <c r="AI192" s="195">
        <f>MAX(Detailed_Demanding_x_Doc_Attrib!CC240)</f>
        <v>0</v>
      </c>
      <c r="AJ192" s="195">
        <f>MAX(Detailed_Demanding_x_Doc_Attrib!CD240,Detailed_Demanding_x_Doc_Attrib!S240)</f>
        <v>0</v>
      </c>
      <c r="AK192" s="195">
        <f>MAX(Detailed_Demanding_x_Doc_Attrib!CE240, Detailed_Demanding_x_Doc_Attrib!I240:Q240, Detailed_Demanding_x_Doc_Attrib!S240, Detailed_Demanding_x_Doc_Attrib!T240, Detailed_Demanding_x_Doc_Attrib!W240)</f>
        <v>1.7142857142857142</v>
      </c>
      <c r="AL192" s="195">
        <f>MAX(Detailed_Demanding_x_Doc_Attrib!CF240:CF240)</f>
        <v>0</v>
      </c>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row>
    <row r="193" spans="1:102">
      <c r="A193" s="82" t="s">
        <v>554</v>
      </c>
      <c r="B193" s="82" t="s">
        <v>565</v>
      </c>
      <c r="C193" s="82" t="s">
        <v>353</v>
      </c>
      <c r="D193" s="82" t="s">
        <v>618</v>
      </c>
      <c r="E193" s="165" t="s">
        <v>579</v>
      </c>
      <c r="F193" s="195">
        <f>MAX(Detailed_Demanding_x_Doc_Attrib!I241:L241)</f>
        <v>0</v>
      </c>
      <c r="G193" s="195">
        <f>MAX(Detailed_Demanding_x_Doc_Attrib!N241:O241)</f>
        <v>0</v>
      </c>
      <c r="H193" s="195">
        <f>Detailed_Demanding_x_Doc_Attrib!P241</f>
        <v>0</v>
      </c>
      <c r="I193" s="195">
        <f>MAX(Detailed_Demanding_x_Doc_Attrib!Q241, F193, G193, H193, K193, L193, M193, P193)</f>
        <v>0.14705882352941177</v>
      </c>
      <c r="J193" s="195">
        <f t="shared" si="2"/>
        <v>0.14705882352941177</v>
      </c>
      <c r="K193" s="195">
        <f>Detailed_Demanding_x_Doc_Attrib!R241</f>
        <v>0</v>
      </c>
      <c r="L193" s="195">
        <f>Detailed_Demanding_x_Doc_Attrib!S241</f>
        <v>0</v>
      </c>
      <c r="M193" s="195">
        <f>Detailed_Demanding_x_Doc_Attrib!T241</f>
        <v>0</v>
      </c>
      <c r="N193" s="195">
        <f>Detailed_Demanding_x_Doc_Attrib!U241</f>
        <v>0</v>
      </c>
      <c r="O193" s="195">
        <f>Detailed_Demanding_x_Doc_Attrib!V241</f>
        <v>0</v>
      </c>
      <c r="P193" s="195">
        <f>Detailed_Demanding_x_Doc_Attrib!W241</f>
        <v>0</v>
      </c>
      <c r="Q193" s="195">
        <f>Detailed_Demanding_x_Doc_Attrib!X241</f>
        <v>0</v>
      </c>
      <c r="R193" s="195">
        <f>MAX(Detailed_Demanding_x_Doc_Attrib!Z241:AB241,Detailed_Demanding_x_Doc_Attrib!I241:L241,M193,Q193)</f>
        <v>0</v>
      </c>
      <c r="S193" s="195">
        <f>MAX(Detailed_Demanding_x_Doc_Attrib!AC241,Detailed_Demanding_x_Doc_Attrib!I241:L241)</f>
        <v>0</v>
      </c>
      <c r="T193" s="195">
        <f>MAX(Detailed_Demanding_x_Doc_Attrib!AD241:AF241,P193,K193)</f>
        <v>0</v>
      </c>
      <c r="U193" s="195">
        <f>MAX(Detailed_Demanding_x_Doc_Attrib!AG241:AH241, Detailed_Demanding_x_Doc_Attrib!I241:L241, Detailed_Demanding_x_Doc_Attrib!R241)</f>
        <v>0</v>
      </c>
      <c r="V193" s="195">
        <f>MAX(Detailed_Demanding_x_Doc_Attrib!AJ241,Detailed_Demanding_x_Doc_Attrib!I241:L241)</f>
        <v>0</v>
      </c>
      <c r="W193" s="195">
        <f>MAX(Detailed_Demanding_x_Doc_Attrib!AM241:AW241,Detailed_Demanding_x_Doc_Attrib!I241:L241,K193)</f>
        <v>0</v>
      </c>
      <c r="X193" s="195">
        <f>MAX(Detailed_Demanding_x_Doc_Attrib!AX241,Detailed_Demanding_x_Doc_Attrib!I241:L241)</f>
        <v>0</v>
      </c>
      <c r="Y193" s="195">
        <f>MAX(Detailed_Demanding_x_Doc_Attrib!AY241,Detailed_Demanding_x_Doc_Attrib!I241:L241)</f>
        <v>0</v>
      </c>
      <c r="Z193" s="195">
        <f>MAX(Detailed_Demanding_x_Doc_Attrib!BC241:BE241,Detailed_Demanding_x_Doc_Attrib!I241:L241,Detailed_Demanding_x_Doc_Attrib!T241, Detailed_Demanding_x_Doc_Attrib!W241, Detailed_Demanding_x_Doc_Attrib!BP241)</f>
        <v>0</v>
      </c>
      <c r="AA193" s="195">
        <f>MAX(Detailed_Demanding_x_Doc_Attrib!BJ241:BQ241,Detailed_Demanding_x_Doc_Attrib!I241:L241,Detailed_Demanding_x_Doc_Attrib!BV241,Detailed_Demanding_x_Doc_Attrib!BS241:BT241)</f>
        <v>0</v>
      </c>
      <c r="AB193" s="195">
        <f>MAX(Detailed_Demanding_x_Doc_Attrib!BO241:BV241,Detailed_Demanding_x_Doc_Attrib!I241:L241, Detailed_Demanding_x_Doc_Attrib!T241, Detailed_Demanding_x_Doc_Attrib!BS241:BT241)</f>
        <v>0</v>
      </c>
      <c r="AC193" s="195">
        <f>MAX(Detailed_Demanding_x_Doc_Attrib!BF241:BI241, Detailed_Demanding_x_Doc_Attrib!BP241:BQ241, Detailed_Demanding_x_Doc_Attrib!BW241:BX241, Detailed_Demanding_x_Doc_Attrib!BV241, Detailed_Demanding_x_Doc_Attrib!BS241:BT241, Detailed_Demanding_x_Doc_Attrib!S241, Detailed_Demanding_x_Doc_Attrib!T241, Detailed_Demanding_x_Doc_Attrib!I241:L241)</f>
        <v>0</v>
      </c>
      <c r="AD193" s="195">
        <f>MAX(Detailed_Demanding_x_Doc_Attrib!BF241:BX241,Detailed_Demanding_x_Doc_Attrib!I241:L241, Detailed_Demanding_x_Doc_Attrib!S241, Detailed_Demanding_x_Doc_Attrib!T241)</f>
        <v>0</v>
      </c>
      <c r="AE193" s="195">
        <f>Detailed_Demanding_x_Doc_Attrib!BY241</f>
        <v>0</v>
      </c>
      <c r="AF193" s="195">
        <f>MAX(Detailed_Demanding_x_Doc_Attrib!BZ241, Detailed_Demanding_x_Doc_Attrib!BR241)</f>
        <v>0</v>
      </c>
      <c r="AG193" s="195">
        <f>MAX(Detailed_Demanding_x_Doc_Attrib!CA241, Detailed_Demanding_x_Doc_Attrib!BS241)</f>
        <v>0</v>
      </c>
      <c r="AH193" s="195">
        <f>MAX(Detailed_Demanding_x_Doc_Attrib!CB241,Detailed_Demanding_x_Doc_Attrib!I241, Detailed_Demanding_x_Doc_Attrib!S241, Detailed_Demanding_x_Doc_Attrib!W241)</f>
        <v>0</v>
      </c>
      <c r="AI193" s="195">
        <f>MAX(Detailed_Demanding_x_Doc_Attrib!CC241)</f>
        <v>0</v>
      </c>
      <c r="AJ193" s="195">
        <f>MAX(Detailed_Demanding_x_Doc_Attrib!CD241,Detailed_Demanding_x_Doc_Attrib!S241)</f>
        <v>0</v>
      </c>
      <c r="AK193" s="195">
        <f>MAX(Detailed_Demanding_x_Doc_Attrib!CE241, Detailed_Demanding_x_Doc_Attrib!I241:Q241, Detailed_Demanding_x_Doc_Attrib!S241, Detailed_Demanding_x_Doc_Attrib!T241, Detailed_Demanding_x_Doc_Attrib!W241)</f>
        <v>0.14705882352941177</v>
      </c>
      <c r="AL193" s="195">
        <f>MAX(Detailed_Demanding_x_Doc_Attrib!CF241:CF241)</f>
        <v>0</v>
      </c>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row>
    <row r="194" spans="1:102">
      <c r="A194" s="82" t="s">
        <v>554</v>
      </c>
      <c r="B194" s="82" t="s">
        <v>565</v>
      </c>
      <c r="C194" s="82" t="s">
        <v>353</v>
      </c>
      <c r="D194" s="82" t="s">
        <v>353</v>
      </c>
      <c r="E194" s="165" t="s">
        <v>1401</v>
      </c>
      <c r="F194" s="195">
        <f>MAX(Detailed_Demanding_x_Doc_Attrib!I242:L242)</f>
        <v>0</v>
      </c>
      <c r="G194" s="195">
        <f>MAX(Detailed_Demanding_x_Doc_Attrib!N242:O242)</f>
        <v>0</v>
      </c>
      <c r="H194" s="195">
        <f>Detailed_Demanding_x_Doc_Attrib!P242</f>
        <v>0</v>
      </c>
      <c r="I194" s="195">
        <f>MAX(Detailed_Demanding_x_Doc_Attrib!Q242, F194, G194, H194, K194, L194, M194, P194)</f>
        <v>3.6029411764705888</v>
      </c>
      <c r="J194" s="195">
        <f t="shared" si="2"/>
        <v>3.6029411764705888</v>
      </c>
      <c r="K194" s="195">
        <f>Detailed_Demanding_x_Doc_Attrib!R242</f>
        <v>0</v>
      </c>
      <c r="L194" s="195">
        <f>Detailed_Demanding_x_Doc_Attrib!S242</f>
        <v>0</v>
      </c>
      <c r="M194" s="195">
        <f>Detailed_Demanding_x_Doc_Attrib!T242</f>
        <v>0</v>
      </c>
      <c r="N194" s="195">
        <f>Detailed_Demanding_x_Doc_Attrib!U242</f>
        <v>0</v>
      </c>
      <c r="O194" s="195">
        <f>Detailed_Demanding_x_Doc_Attrib!V242</f>
        <v>0</v>
      </c>
      <c r="P194" s="195">
        <f>Detailed_Demanding_x_Doc_Attrib!W242</f>
        <v>3.6029411764705888</v>
      </c>
      <c r="Q194" s="195">
        <f>Detailed_Demanding_x_Doc_Attrib!X242</f>
        <v>0</v>
      </c>
      <c r="R194" s="195">
        <f>MAX(Detailed_Demanding_x_Doc_Attrib!Z242:AB242,Detailed_Demanding_x_Doc_Attrib!I242:L242,M194,Q194)</f>
        <v>0</v>
      </c>
      <c r="S194" s="195">
        <f>MAX(Detailed_Demanding_x_Doc_Attrib!AC242,Detailed_Demanding_x_Doc_Attrib!I242:L242)</f>
        <v>0</v>
      </c>
      <c r="T194" s="195">
        <f>MAX(Detailed_Demanding_x_Doc_Attrib!AD242:AF242,P194,K194)</f>
        <v>3.6029411764705888</v>
      </c>
      <c r="U194" s="195">
        <f>MAX(Detailed_Demanding_x_Doc_Attrib!AG242:AH242, Detailed_Demanding_x_Doc_Attrib!I242:L242, Detailed_Demanding_x_Doc_Attrib!R242)</f>
        <v>0</v>
      </c>
      <c r="V194" s="195">
        <f>MAX(Detailed_Demanding_x_Doc_Attrib!AJ242,Detailed_Demanding_x_Doc_Attrib!I242:L242)</f>
        <v>0</v>
      </c>
      <c r="W194" s="195">
        <f>MAX(Detailed_Demanding_x_Doc_Attrib!AM242:AW242,Detailed_Demanding_x_Doc_Attrib!I242:L242,K194)</f>
        <v>0</v>
      </c>
      <c r="X194" s="195">
        <f>MAX(Detailed_Demanding_x_Doc_Attrib!AX242,Detailed_Demanding_x_Doc_Attrib!I242:L242)</f>
        <v>0</v>
      </c>
      <c r="Y194" s="195">
        <f>MAX(Detailed_Demanding_x_Doc_Attrib!AY242,Detailed_Demanding_x_Doc_Attrib!I242:L242)</f>
        <v>0</v>
      </c>
      <c r="Z194" s="195">
        <f>MAX(Detailed_Demanding_x_Doc_Attrib!BC242:BE242,Detailed_Demanding_x_Doc_Attrib!I242:L242,Detailed_Demanding_x_Doc_Attrib!T242, Detailed_Demanding_x_Doc_Attrib!W242, Detailed_Demanding_x_Doc_Attrib!BP242)</f>
        <v>3.6029411764705888</v>
      </c>
      <c r="AA194" s="195">
        <f>MAX(Detailed_Demanding_x_Doc_Attrib!BJ242:BQ242,Detailed_Demanding_x_Doc_Attrib!I242:L242,Detailed_Demanding_x_Doc_Attrib!BV242,Detailed_Demanding_x_Doc_Attrib!BS242:BT242)</f>
        <v>0.29705882352941176</v>
      </c>
      <c r="AB194" s="195">
        <f>MAX(Detailed_Demanding_x_Doc_Attrib!BO242:BV242,Detailed_Demanding_x_Doc_Attrib!I242:L242, Detailed_Demanding_x_Doc_Attrib!T242, Detailed_Demanding_x_Doc_Attrib!BS242:BT242)</f>
        <v>0.29705882352941176</v>
      </c>
      <c r="AC194" s="195">
        <f>MAX(Detailed_Demanding_x_Doc_Attrib!BF242:BI242, Detailed_Demanding_x_Doc_Attrib!BP242:BQ242, Detailed_Demanding_x_Doc_Attrib!BW242:BX242, Detailed_Demanding_x_Doc_Attrib!BV242, Detailed_Demanding_x_Doc_Attrib!BS242:BT242, Detailed_Demanding_x_Doc_Attrib!S242, Detailed_Demanding_x_Doc_Attrib!T242, Detailed_Demanding_x_Doc_Attrib!I242:L242)</f>
        <v>0.29705882352941176</v>
      </c>
      <c r="AD194" s="195">
        <f>MAX(Detailed_Demanding_x_Doc_Attrib!BF242:BX242,Detailed_Demanding_x_Doc_Attrib!I242:L242, Detailed_Demanding_x_Doc_Attrib!S242, Detailed_Demanding_x_Doc_Attrib!T242)</f>
        <v>0.29705882352941176</v>
      </c>
      <c r="AE194" s="195">
        <f>Detailed_Demanding_x_Doc_Attrib!BY242</f>
        <v>0</v>
      </c>
      <c r="AF194" s="195">
        <f>MAX(Detailed_Demanding_x_Doc_Attrib!BZ242, Detailed_Demanding_x_Doc_Attrib!BR242)</f>
        <v>0</v>
      </c>
      <c r="AG194" s="195">
        <f>MAX(Detailed_Demanding_x_Doc_Attrib!CA242, Detailed_Demanding_x_Doc_Attrib!BS242)</f>
        <v>0</v>
      </c>
      <c r="AH194" s="195">
        <f>MAX(Detailed_Demanding_x_Doc_Attrib!CB242,Detailed_Demanding_x_Doc_Attrib!I242, Detailed_Demanding_x_Doc_Attrib!S242, Detailed_Demanding_x_Doc_Attrib!W242)</f>
        <v>3.6029411764705888</v>
      </c>
      <c r="AI194" s="195">
        <f>MAX(Detailed_Demanding_x_Doc_Attrib!CC242)</f>
        <v>0</v>
      </c>
      <c r="AJ194" s="195">
        <f>MAX(Detailed_Demanding_x_Doc_Attrib!CD242,Detailed_Demanding_x_Doc_Attrib!S242)</f>
        <v>0</v>
      </c>
      <c r="AK194" s="195">
        <f>MAX(Detailed_Demanding_x_Doc_Attrib!CE242, Detailed_Demanding_x_Doc_Attrib!I242:Q242, Detailed_Demanding_x_Doc_Attrib!S242, Detailed_Demanding_x_Doc_Attrib!T242, Detailed_Demanding_x_Doc_Attrib!W242)</f>
        <v>3.6029411764705888</v>
      </c>
      <c r="AL194" s="195">
        <f>MAX(Detailed_Demanding_x_Doc_Attrib!CF242:CF242)</f>
        <v>0</v>
      </c>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row>
    <row r="195" spans="1:102">
      <c r="A195" s="82" t="s">
        <v>554</v>
      </c>
      <c r="B195" s="82" t="s">
        <v>645</v>
      </c>
      <c r="C195" s="82" t="s">
        <v>607</v>
      </c>
      <c r="D195" s="82" t="s">
        <v>638</v>
      </c>
      <c r="E195" s="165" t="s">
        <v>698</v>
      </c>
      <c r="F195" s="195">
        <f>MAX(Detailed_Demanding_x_Doc_Attrib!I243:L243)</f>
        <v>0</v>
      </c>
      <c r="G195" s="195">
        <f>MAX(Detailed_Demanding_x_Doc_Attrib!N243:O243)</f>
        <v>0</v>
      </c>
      <c r="H195" s="195">
        <f>Detailed_Demanding_x_Doc_Attrib!P243</f>
        <v>0</v>
      </c>
      <c r="I195" s="195">
        <f>MAX(Detailed_Demanding_x_Doc_Attrib!Q243, F195, G195, H195, K195, L195, M195, P195)</f>
        <v>0</v>
      </c>
      <c r="J195" s="195">
        <f t="shared" si="2"/>
        <v>0</v>
      </c>
      <c r="K195" s="195">
        <f>Detailed_Demanding_x_Doc_Attrib!R243</f>
        <v>0</v>
      </c>
      <c r="L195" s="195">
        <f>Detailed_Demanding_x_Doc_Attrib!S243</f>
        <v>0</v>
      </c>
      <c r="M195" s="195">
        <f>Detailed_Demanding_x_Doc_Attrib!T243</f>
        <v>0</v>
      </c>
      <c r="N195" s="195">
        <f>Detailed_Demanding_x_Doc_Attrib!U243</f>
        <v>0</v>
      </c>
      <c r="O195" s="195">
        <f>Detailed_Demanding_x_Doc_Attrib!V243</f>
        <v>0</v>
      </c>
      <c r="P195" s="195">
        <f>Detailed_Demanding_x_Doc_Attrib!W243</f>
        <v>0</v>
      </c>
      <c r="Q195" s="195">
        <f>Detailed_Demanding_x_Doc_Attrib!X243</f>
        <v>0</v>
      </c>
      <c r="R195" s="195">
        <f>MAX(Detailed_Demanding_x_Doc_Attrib!Z243:AB243,Detailed_Demanding_x_Doc_Attrib!I243:L243,M195,Q195)</f>
        <v>0</v>
      </c>
      <c r="S195" s="195">
        <f>MAX(Detailed_Demanding_x_Doc_Attrib!AC243,Detailed_Demanding_x_Doc_Attrib!I243:L243)</f>
        <v>0</v>
      </c>
      <c r="T195" s="195">
        <f>MAX(Detailed_Demanding_x_Doc_Attrib!AD243:AF243,P195,K195)</f>
        <v>0</v>
      </c>
      <c r="U195" s="195">
        <f>MAX(Detailed_Demanding_x_Doc_Attrib!AG243:AH243, Detailed_Demanding_x_Doc_Attrib!I243:L243, Detailed_Demanding_x_Doc_Attrib!R243)</f>
        <v>0</v>
      </c>
      <c r="V195" s="195">
        <f>MAX(Detailed_Demanding_x_Doc_Attrib!AJ243,Detailed_Demanding_x_Doc_Attrib!I243:L243)</f>
        <v>0</v>
      </c>
      <c r="W195" s="195">
        <f>MAX(Detailed_Demanding_x_Doc_Attrib!AM243:AW243,Detailed_Demanding_x_Doc_Attrib!I243:L243,K195)</f>
        <v>0</v>
      </c>
      <c r="X195" s="195">
        <f>MAX(Detailed_Demanding_x_Doc_Attrib!AX243,Detailed_Demanding_x_Doc_Attrib!I243:L243)</f>
        <v>0</v>
      </c>
      <c r="Y195" s="195">
        <f>MAX(Detailed_Demanding_x_Doc_Attrib!AY243,Detailed_Demanding_x_Doc_Attrib!I243:L243)</f>
        <v>0</v>
      </c>
      <c r="Z195" s="195">
        <f>MAX(Detailed_Demanding_x_Doc_Attrib!BC243:BE243,Detailed_Demanding_x_Doc_Attrib!I243:L243,Detailed_Demanding_x_Doc_Attrib!T243, Detailed_Demanding_x_Doc_Attrib!W243, Detailed_Demanding_x_Doc_Attrib!BP243)</f>
        <v>0</v>
      </c>
      <c r="AA195" s="195">
        <f>MAX(Detailed_Demanding_x_Doc_Attrib!BJ243:BQ243,Detailed_Demanding_x_Doc_Attrib!I243:L243,Detailed_Demanding_x_Doc_Attrib!BV243,Detailed_Demanding_x_Doc_Attrib!BS243:BT243)</f>
        <v>0</v>
      </c>
      <c r="AB195" s="195">
        <f>MAX(Detailed_Demanding_x_Doc_Attrib!BO243:BV243,Detailed_Demanding_x_Doc_Attrib!I243:L243, Detailed_Demanding_x_Doc_Attrib!T243, Detailed_Demanding_x_Doc_Attrib!BS243:BT243)</f>
        <v>0</v>
      </c>
      <c r="AC195" s="195">
        <f>MAX(Detailed_Demanding_x_Doc_Attrib!BF243:BI243, Detailed_Demanding_x_Doc_Attrib!BP243:BQ243, Detailed_Demanding_x_Doc_Attrib!BW243:BX243, Detailed_Demanding_x_Doc_Attrib!BV243, Detailed_Demanding_x_Doc_Attrib!BS243:BT243, Detailed_Demanding_x_Doc_Attrib!S243, Detailed_Demanding_x_Doc_Attrib!T243, Detailed_Demanding_x_Doc_Attrib!I243:L243)</f>
        <v>0</v>
      </c>
      <c r="AD195" s="195">
        <f>MAX(Detailed_Demanding_x_Doc_Attrib!BF243:BX243,Detailed_Demanding_x_Doc_Attrib!I243:L243, Detailed_Demanding_x_Doc_Attrib!S243, Detailed_Demanding_x_Doc_Attrib!T243)</f>
        <v>0</v>
      </c>
      <c r="AE195" s="195">
        <f>Detailed_Demanding_x_Doc_Attrib!BY243</f>
        <v>0</v>
      </c>
      <c r="AF195" s="195">
        <f>MAX(Detailed_Demanding_x_Doc_Attrib!BZ243, Detailed_Demanding_x_Doc_Attrib!BR243)</f>
        <v>0</v>
      </c>
      <c r="AG195" s="195">
        <f>MAX(Detailed_Demanding_x_Doc_Attrib!CA243, Detailed_Demanding_x_Doc_Attrib!BS243)</f>
        <v>0</v>
      </c>
      <c r="AH195" s="195">
        <f>MAX(Detailed_Demanding_x_Doc_Attrib!CB243,Detailed_Demanding_x_Doc_Attrib!I243, Detailed_Demanding_x_Doc_Attrib!S243, Detailed_Demanding_x_Doc_Attrib!W243)</f>
        <v>0.94117647058823528</v>
      </c>
      <c r="AI195" s="195">
        <f>MAX(Detailed_Demanding_x_Doc_Attrib!CC243)</f>
        <v>0</v>
      </c>
      <c r="AJ195" s="195">
        <f>MAX(Detailed_Demanding_x_Doc_Attrib!CD243,Detailed_Demanding_x_Doc_Attrib!S243)</f>
        <v>0</v>
      </c>
      <c r="AK195" s="195">
        <f>MAX(Detailed_Demanding_x_Doc_Attrib!CE243, Detailed_Demanding_x_Doc_Attrib!I243:Q243, Detailed_Demanding_x_Doc_Attrib!S243, Detailed_Demanding_x_Doc_Attrib!T243, Detailed_Demanding_x_Doc_Attrib!W243)</f>
        <v>0</v>
      </c>
      <c r="AL195" s="195">
        <f>MAX(Detailed_Demanding_x_Doc_Attrib!CF243:CF243)</f>
        <v>0</v>
      </c>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row>
    <row r="196" spans="1:102">
      <c r="A196" s="82" t="s">
        <v>554</v>
      </c>
      <c r="B196" s="82" t="s">
        <v>569</v>
      </c>
      <c r="C196" s="82" t="s">
        <v>607</v>
      </c>
      <c r="D196" s="82" t="s">
        <v>638</v>
      </c>
      <c r="E196" s="165" t="s">
        <v>731</v>
      </c>
      <c r="F196" s="195">
        <f>MAX(Detailed_Demanding_x_Doc_Attrib!I244:L244)</f>
        <v>0</v>
      </c>
      <c r="G196" s="195">
        <f>MAX(Detailed_Demanding_x_Doc_Attrib!N244:O244)</f>
        <v>0</v>
      </c>
      <c r="H196" s="195">
        <f>Detailed_Demanding_x_Doc_Attrib!P244</f>
        <v>0</v>
      </c>
      <c r="I196" s="195">
        <f>MAX(Detailed_Demanding_x_Doc_Attrib!Q244, F196, G196, H196, K196, L196, M196, P196)</f>
        <v>0</v>
      </c>
      <c r="J196" s="195">
        <f t="shared" si="2"/>
        <v>0</v>
      </c>
      <c r="K196" s="195">
        <f>Detailed_Demanding_x_Doc_Attrib!R244</f>
        <v>0</v>
      </c>
      <c r="L196" s="195">
        <f>Detailed_Demanding_x_Doc_Attrib!S244</f>
        <v>0</v>
      </c>
      <c r="M196" s="195">
        <f>Detailed_Demanding_x_Doc_Attrib!T244</f>
        <v>0</v>
      </c>
      <c r="N196" s="195">
        <f>Detailed_Demanding_x_Doc_Attrib!U244</f>
        <v>0</v>
      </c>
      <c r="O196" s="195">
        <f>Detailed_Demanding_x_Doc_Attrib!V244</f>
        <v>0</v>
      </c>
      <c r="P196" s="195">
        <f>Detailed_Demanding_x_Doc_Attrib!W244</f>
        <v>0</v>
      </c>
      <c r="Q196" s="195">
        <f>Detailed_Demanding_x_Doc_Attrib!X244</f>
        <v>0</v>
      </c>
      <c r="R196" s="195">
        <f>MAX(Detailed_Demanding_x_Doc_Attrib!Z244:AB244,Detailed_Demanding_x_Doc_Attrib!I244:L244,M196,Q196)</f>
        <v>0</v>
      </c>
      <c r="S196" s="195">
        <f>MAX(Detailed_Demanding_x_Doc_Attrib!AC244,Detailed_Demanding_x_Doc_Attrib!I244:L244)</f>
        <v>0</v>
      </c>
      <c r="T196" s="195">
        <f>MAX(Detailed_Demanding_x_Doc_Attrib!AD244:AF244,P196,K196)</f>
        <v>0</v>
      </c>
      <c r="U196" s="195">
        <f>MAX(Detailed_Demanding_x_Doc_Attrib!AG244:AH244, Detailed_Demanding_x_Doc_Attrib!I244:L244, Detailed_Demanding_x_Doc_Attrib!R244)</f>
        <v>0</v>
      </c>
      <c r="V196" s="195">
        <f>MAX(Detailed_Demanding_x_Doc_Attrib!AJ244,Detailed_Demanding_x_Doc_Attrib!I244:L244)</f>
        <v>0</v>
      </c>
      <c r="W196" s="195">
        <f>MAX(Detailed_Demanding_x_Doc_Attrib!AM244:AW244,Detailed_Demanding_x_Doc_Attrib!I244:L244,K196)</f>
        <v>0</v>
      </c>
      <c r="X196" s="195">
        <f>MAX(Detailed_Demanding_x_Doc_Attrib!AX244,Detailed_Demanding_x_Doc_Attrib!I244:L244)</f>
        <v>0</v>
      </c>
      <c r="Y196" s="195">
        <f>MAX(Detailed_Demanding_x_Doc_Attrib!AY244,Detailed_Demanding_x_Doc_Attrib!I244:L244)</f>
        <v>0</v>
      </c>
      <c r="Z196" s="195">
        <f>MAX(Detailed_Demanding_x_Doc_Attrib!BC244:BE244,Detailed_Demanding_x_Doc_Attrib!I244:L244,Detailed_Demanding_x_Doc_Attrib!T244, Detailed_Demanding_x_Doc_Attrib!W244, Detailed_Demanding_x_Doc_Attrib!BP244)</f>
        <v>0</v>
      </c>
      <c r="AA196" s="195">
        <f>MAX(Detailed_Demanding_x_Doc_Attrib!BJ244:BQ244,Detailed_Demanding_x_Doc_Attrib!I244:L244,Detailed_Demanding_x_Doc_Attrib!BV244,Detailed_Demanding_x_Doc_Attrib!BS244:BT244)</f>
        <v>0</v>
      </c>
      <c r="AB196" s="195">
        <f>MAX(Detailed_Demanding_x_Doc_Attrib!BO244:BV244,Detailed_Demanding_x_Doc_Attrib!I244:L244, Detailed_Demanding_x_Doc_Attrib!T244, Detailed_Demanding_x_Doc_Attrib!BS244:BT244)</f>
        <v>0</v>
      </c>
      <c r="AC196" s="195">
        <f>MAX(Detailed_Demanding_x_Doc_Attrib!BF244:BI244, Detailed_Demanding_x_Doc_Attrib!BP244:BQ244, Detailed_Demanding_x_Doc_Attrib!BW244:BX244, Detailed_Demanding_x_Doc_Attrib!BV244, Detailed_Demanding_x_Doc_Attrib!BS244:BT244, Detailed_Demanding_x_Doc_Attrib!S244, Detailed_Demanding_x_Doc_Attrib!T244, Detailed_Demanding_x_Doc_Attrib!I244:L244)</f>
        <v>0</v>
      </c>
      <c r="AD196" s="195">
        <f>MAX(Detailed_Demanding_x_Doc_Attrib!BF244:BX244,Detailed_Demanding_x_Doc_Attrib!I244:L244, Detailed_Demanding_x_Doc_Attrib!S244, Detailed_Demanding_x_Doc_Attrib!T244)</f>
        <v>0</v>
      </c>
      <c r="AE196" s="195">
        <f>Detailed_Demanding_x_Doc_Attrib!BY244</f>
        <v>0</v>
      </c>
      <c r="AF196" s="195">
        <f>MAX(Detailed_Demanding_x_Doc_Attrib!BZ244, Detailed_Demanding_x_Doc_Attrib!BR244)</f>
        <v>0</v>
      </c>
      <c r="AG196" s="195">
        <f>MAX(Detailed_Demanding_x_Doc_Attrib!CA244, Detailed_Demanding_x_Doc_Attrib!BS244)</f>
        <v>0</v>
      </c>
      <c r="AH196" s="195">
        <f>MAX(Detailed_Demanding_x_Doc_Attrib!CB244,Detailed_Demanding_x_Doc_Attrib!I244, Detailed_Demanding_x_Doc_Attrib!S244, Detailed_Demanding_x_Doc_Attrib!W244)</f>
        <v>0.17823529411764708</v>
      </c>
      <c r="AI196" s="195">
        <f>MAX(Detailed_Demanding_x_Doc_Attrib!CC244)</f>
        <v>0</v>
      </c>
      <c r="AJ196" s="195">
        <f>MAX(Detailed_Demanding_x_Doc_Attrib!CD244,Detailed_Demanding_x_Doc_Attrib!S244)</f>
        <v>0</v>
      </c>
      <c r="AK196" s="195">
        <f>MAX(Detailed_Demanding_x_Doc_Attrib!CE244, Detailed_Demanding_x_Doc_Attrib!I244:Q244, Detailed_Demanding_x_Doc_Attrib!S244, Detailed_Demanding_x_Doc_Attrib!T244, Detailed_Demanding_x_Doc_Attrib!W244)</f>
        <v>0</v>
      </c>
      <c r="AL196" s="195">
        <f>MAX(Detailed_Demanding_x_Doc_Attrib!CF244:CF244)</f>
        <v>0</v>
      </c>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row>
    <row r="197" spans="1:102">
      <c r="A197" s="82" t="s">
        <v>554</v>
      </c>
      <c r="B197" s="82" t="s">
        <v>565</v>
      </c>
      <c r="C197" s="82" t="s">
        <v>364</v>
      </c>
      <c r="D197" s="82" t="s">
        <v>618</v>
      </c>
      <c r="E197" s="165" t="s">
        <v>401</v>
      </c>
      <c r="F197" s="195">
        <f>MAX(Detailed_Demanding_x_Doc_Attrib!I245:L245)</f>
        <v>0</v>
      </c>
      <c r="G197" s="195">
        <f>MAX(Detailed_Demanding_x_Doc_Attrib!N245:O245)</f>
        <v>0</v>
      </c>
      <c r="H197" s="195">
        <f>Detailed_Demanding_x_Doc_Attrib!P245</f>
        <v>0</v>
      </c>
      <c r="I197" s="195">
        <f>MAX(Detailed_Demanding_x_Doc_Attrib!Q245, F197, G197, H197, K197, L197, M197, P197)</f>
        <v>4.7058823529411766</v>
      </c>
      <c r="J197" s="195">
        <f t="shared" ref="J197:J212" si="4">MAX(F197:I197)</f>
        <v>4.7058823529411766</v>
      </c>
      <c r="K197" s="195">
        <f>Detailed_Demanding_x_Doc_Attrib!R245</f>
        <v>0</v>
      </c>
      <c r="L197" s="195">
        <f>Detailed_Demanding_x_Doc_Attrib!S245</f>
        <v>4.7058823529411766</v>
      </c>
      <c r="M197" s="195">
        <f>Detailed_Demanding_x_Doc_Attrib!T245</f>
        <v>0</v>
      </c>
      <c r="N197" s="195">
        <f>Detailed_Demanding_x_Doc_Attrib!U245</f>
        <v>0</v>
      </c>
      <c r="O197" s="195">
        <f>Detailed_Demanding_x_Doc_Attrib!V245</f>
        <v>0</v>
      </c>
      <c r="P197" s="195">
        <f>Detailed_Demanding_x_Doc_Attrib!W245</f>
        <v>0</v>
      </c>
      <c r="Q197" s="195">
        <f>Detailed_Demanding_x_Doc_Attrib!X245</f>
        <v>0</v>
      </c>
      <c r="R197" s="195">
        <f>MAX(Detailed_Demanding_x_Doc_Attrib!Z245:AB245,Detailed_Demanding_x_Doc_Attrib!I245:L245,M197,Q197)</f>
        <v>0</v>
      </c>
      <c r="S197" s="195">
        <f>MAX(Detailed_Demanding_x_Doc_Attrib!AC245,Detailed_Demanding_x_Doc_Attrib!I245:L245)</f>
        <v>0</v>
      </c>
      <c r="T197" s="195">
        <f>MAX(Detailed_Demanding_x_Doc_Attrib!AD245:AF245,P197,K197)</f>
        <v>0</v>
      </c>
      <c r="U197" s="195">
        <f>MAX(Detailed_Demanding_x_Doc_Attrib!AG245:AH245, Detailed_Demanding_x_Doc_Attrib!I245:L245, Detailed_Demanding_x_Doc_Attrib!R245)</f>
        <v>0</v>
      </c>
      <c r="V197" s="195">
        <f>MAX(Detailed_Demanding_x_Doc_Attrib!AJ245,Detailed_Demanding_x_Doc_Attrib!I245:L245)</f>
        <v>0</v>
      </c>
      <c r="W197" s="195">
        <f>MAX(Detailed_Demanding_x_Doc_Attrib!AM245:AW245,Detailed_Demanding_x_Doc_Attrib!I245:L245,K197)</f>
        <v>0</v>
      </c>
      <c r="X197" s="195">
        <f>MAX(Detailed_Demanding_x_Doc_Attrib!AX245,Detailed_Demanding_x_Doc_Attrib!I245:L245)</f>
        <v>0</v>
      </c>
      <c r="Y197" s="195">
        <f>MAX(Detailed_Demanding_x_Doc_Attrib!AY245,Detailed_Demanding_x_Doc_Attrib!I245:L245)</f>
        <v>0</v>
      </c>
      <c r="Z197" s="195">
        <f>MAX(Detailed_Demanding_x_Doc_Attrib!BC245:BE245,Detailed_Demanding_x_Doc_Attrib!I245:L245,Detailed_Demanding_x_Doc_Attrib!T245, Detailed_Demanding_x_Doc_Attrib!W245, Detailed_Demanding_x_Doc_Attrib!BP245)</f>
        <v>0</v>
      </c>
      <c r="AA197" s="195">
        <f>MAX(Detailed_Demanding_x_Doc_Attrib!BJ245:BQ245,Detailed_Demanding_x_Doc_Attrib!I245:L245,Detailed_Demanding_x_Doc_Attrib!BV245,Detailed_Demanding_x_Doc_Attrib!BS245:BT245)</f>
        <v>0</v>
      </c>
      <c r="AB197" s="195">
        <f>MAX(Detailed_Demanding_x_Doc_Attrib!BO245:BV245,Detailed_Demanding_x_Doc_Attrib!I245:L245, Detailed_Demanding_x_Doc_Attrib!T245, Detailed_Demanding_x_Doc_Attrib!BS245:BT245)</f>
        <v>0</v>
      </c>
      <c r="AC197" s="195">
        <f>MAX(Detailed_Demanding_x_Doc_Attrib!BF245:BI245, Detailed_Demanding_x_Doc_Attrib!BP245:BQ245, Detailed_Demanding_x_Doc_Attrib!BW245:BX245, Detailed_Demanding_x_Doc_Attrib!BV245, Detailed_Demanding_x_Doc_Attrib!BS245:BT245, Detailed_Demanding_x_Doc_Attrib!S245, Detailed_Demanding_x_Doc_Attrib!T245, Detailed_Demanding_x_Doc_Attrib!I245:L245)</f>
        <v>4.7058823529411766</v>
      </c>
      <c r="AD197" s="195">
        <f>MAX(Detailed_Demanding_x_Doc_Attrib!BF245:BX245,Detailed_Demanding_x_Doc_Attrib!I245:L245, Detailed_Demanding_x_Doc_Attrib!S245, Detailed_Demanding_x_Doc_Attrib!T245)</f>
        <v>4.7058823529411766</v>
      </c>
      <c r="AE197" s="195">
        <f>Detailed_Demanding_x_Doc_Attrib!BY245</f>
        <v>0</v>
      </c>
      <c r="AF197" s="195">
        <f>MAX(Detailed_Demanding_x_Doc_Attrib!BZ245, Detailed_Demanding_x_Doc_Attrib!BR245)</f>
        <v>0</v>
      </c>
      <c r="AG197" s="195">
        <f>MAX(Detailed_Demanding_x_Doc_Attrib!CA245, Detailed_Demanding_x_Doc_Attrib!BS245)</f>
        <v>0</v>
      </c>
      <c r="AH197" s="195">
        <f>MAX(Detailed_Demanding_x_Doc_Attrib!CB245,Detailed_Demanding_x_Doc_Attrib!I245, Detailed_Demanding_x_Doc_Attrib!S245, Detailed_Demanding_x_Doc_Attrib!W245)</f>
        <v>4.7058823529411766</v>
      </c>
      <c r="AI197" s="195">
        <f>MAX(Detailed_Demanding_x_Doc_Attrib!CC245)</f>
        <v>0</v>
      </c>
      <c r="AJ197" s="195">
        <f>MAX(Detailed_Demanding_x_Doc_Attrib!CD245,Detailed_Demanding_x_Doc_Attrib!S245)</f>
        <v>4.7058823529411766</v>
      </c>
      <c r="AK197" s="195">
        <f>MAX(Detailed_Demanding_x_Doc_Attrib!CE245, Detailed_Demanding_x_Doc_Attrib!I245:Q245, Detailed_Demanding_x_Doc_Attrib!S245, Detailed_Demanding_x_Doc_Attrib!T245, Detailed_Demanding_x_Doc_Attrib!W245)</f>
        <v>4.7058823529411766</v>
      </c>
      <c r="AL197" s="195">
        <f>MAX(Detailed_Demanding_x_Doc_Attrib!CF245:CF245)</f>
        <v>0</v>
      </c>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row>
    <row r="198" spans="1:102">
      <c r="A198" s="82" t="s">
        <v>554</v>
      </c>
      <c r="B198" s="82" t="s">
        <v>565</v>
      </c>
      <c r="C198" s="82" t="s">
        <v>364</v>
      </c>
      <c r="D198" s="82" t="s">
        <v>618</v>
      </c>
      <c r="E198" s="165" t="s">
        <v>400</v>
      </c>
      <c r="F198" s="195">
        <f>MAX(Detailed_Demanding_x_Doc_Attrib!I246:L246)</f>
        <v>0</v>
      </c>
      <c r="G198" s="195">
        <f>MAX(Detailed_Demanding_x_Doc_Attrib!N246:O246)</f>
        <v>0</v>
      </c>
      <c r="H198" s="195">
        <f>Detailed_Demanding_x_Doc_Attrib!P246</f>
        <v>0</v>
      </c>
      <c r="I198" s="195">
        <f>MAX(Detailed_Demanding_x_Doc_Attrib!Q246, F198, G198, H198, K198, L198, M198, P198)</f>
        <v>5.882352941176471</v>
      </c>
      <c r="J198" s="195">
        <f t="shared" si="4"/>
        <v>5.882352941176471</v>
      </c>
      <c r="K198" s="195">
        <f>Detailed_Demanding_x_Doc_Attrib!R246</f>
        <v>0</v>
      </c>
      <c r="L198" s="195">
        <f>Detailed_Demanding_x_Doc_Attrib!S246</f>
        <v>5.882352941176471</v>
      </c>
      <c r="M198" s="195">
        <f>Detailed_Demanding_x_Doc_Attrib!T246</f>
        <v>0</v>
      </c>
      <c r="N198" s="195">
        <f>Detailed_Demanding_x_Doc_Attrib!U246</f>
        <v>0</v>
      </c>
      <c r="O198" s="195">
        <f>Detailed_Demanding_x_Doc_Attrib!V246</f>
        <v>0</v>
      </c>
      <c r="P198" s="195">
        <f>Detailed_Demanding_x_Doc_Attrib!W246</f>
        <v>0</v>
      </c>
      <c r="Q198" s="195">
        <f>Detailed_Demanding_x_Doc_Attrib!X246</f>
        <v>0</v>
      </c>
      <c r="R198" s="195">
        <f>MAX(Detailed_Demanding_x_Doc_Attrib!Z246:AB246,Detailed_Demanding_x_Doc_Attrib!I246:L246,M198,Q198)</f>
        <v>0</v>
      </c>
      <c r="S198" s="195">
        <f>MAX(Detailed_Demanding_x_Doc_Attrib!AC246,Detailed_Demanding_x_Doc_Attrib!I246:L246)</f>
        <v>0</v>
      </c>
      <c r="T198" s="195">
        <f>MAX(Detailed_Demanding_x_Doc_Attrib!AD246:AF246,P198,K198)</f>
        <v>0</v>
      </c>
      <c r="U198" s="195">
        <f>MAX(Detailed_Demanding_x_Doc_Attrib!AG246:AH246, Detailed_Demanding_x_Doc_Attrib!I246:L246, Detailed_Demanding_x_Doc_Attrib!R246)</f>
        <v>0</v>
      </c>
      <c r="V198" s="195">
        <f>MAX(Detailed_Demanding_x_Doc_Attrib!AJ246,Detailed_Demanding_x_Doc_Attrib!I246:L246)</f>
        <v>0</v>
      </c>
      <c r="W198" s="195">
        <f>MAX(Detailed_Demanding_x_Doc_Attrib!AM246:AW246,Detailed_Demanding_x_Doc_Attrib!I246:L246,K198)</f>
        <v>0</v>
      </c>
      <c r="X198" s="195">
        <f>MAX(Detailed_Demanding_x_Doc_Attrib!AX246,Detailed_Demanding_x_Doc_Attrib!I246:L246)</f>
        <v>0</v>
      </c>
      <c r="Y198" s="195">
        <f>MAX(Detailed_Demanding_x_Doc_Attrib!AY246,Detailed_Demanding_x_Doc_Attrib!I246:L246)</f>
        <v>0</v>
      </c>
      <c r="Z198" s="195">
        <f>MAX(Detailed_Demanding_x_Doc_Attrib!BC246:BE246,Detailed_Demanding_x_Doc_Attrib!I246:L246,Detailed_Demanding_x_Doc_Attrib!T246, Detailed_Demanding_x_Doc_Attrib!W246, Detailed_Demanding_x_Doc_Attrib!BP246)</f>
        <v>0</v>
      </c>
      <c r="AA198" s="195">
        <f>MAX(Detailed_Demanding_x_Doc_Attrib!BJ246:BQ246,Detailed_Demanding_x_Doc_Attrib!I246:L246,Detailed_Demanding_x_Doc_Attrib!BV246,Detailed_Demanding_x_Doc_Attrib!BS246:BT246)</f>
        <v>0</v>
      </c>
      <c r="AB198" s="195">
        <f>MAX(Detailed_Demanding_x_Doc_Attrib!BO246:BV246,Detailed_Demanding_x_Doc_Attrib!I246:L246, Detailed_Demanding_x_Doc_Attrib!T246, Detailed_Demanding_x_Doc_Attrib!BS246:BT246)</f>
        <v>0</v>
      </c>
      <c r="AC198" s="195">
        <f>MAX(Detailed_Demanding_x_Doc_Attrib!BF246:BI246, Detailed_Demanding_x_Doc_Attrib!BP246:BQ246, Detailed_Demanding_x_Doc_Attrib!BW246:BX246, Detailed_Demanding_x_Doc_Attrib!BV246, Detailed_Demanding_x_Doc_Attrib!BS246:BT246, Detailed_Demanding_x_Doc_Attrib!S246, Detailed_Demanding_x_Doc_Attrib!T246, Detailed_Demanding_x_Doc_Attrib!I246:L246)</f>
        <v>5.882352941176471</v>
      </c>
      <c r="AD198" s="195">
        <f>MAX(Detailed_Demanding_x_Doc_Attrib!BF246:BX246,Detailed_Demanding_x_Doc_Attrib!I246:L246, Detailed_Demanding_x_Doc_Attrib!S246, Detailed_Demanding_x_Doc_Attrib!T246)</f>
        <v>5.882352941176471</v>
      </c>
      <c r="AE198" s="195">
        <f>Detailed_Demanding_x_Doc_Attrib!BY246</f>
        <v>0</v>
      </c>
      <c r="AF198" s="195">
        <f>MAX(Detailed_Demanding_x_Doc_Attrib!BZ246, Detailed_Demanding_x_Doc_Attrib!BR246)</f>
        <v>0</v>
      </c>
      <c r="AG198" s="195">
        <f>MAX(Detailed_Demanding_x_Doc_Attrib!CA246, Detailed_Demanding_x_Doc_Attrib!BS246)</f>
        <v>0</v>
      </c>
      <c r="AH198" s="195">
        <f>MAX(Detailed_Demanding_x_Doc_Attrib!CB246,Detailed_Demanding_x_Doc_Attrib!I246, Detailed_Demanding_x_Doc_Attrib!S246, Detailed_Demanding_x_Doc_Attrib!W246)</f>
        <v>5.882352941176471</v>
      </c>
      <c r="AI198" s="195">
        <f>MAX(Detailed_Demanding_x_Doc_Attrib!CC246)</f>
        <v>0</v>
      </c>
      <c r="AJ198" s="195">
        <f>MAX(Detailed_Demanding_x_Doc_Attrib!CD246,Detailed_Demanding_x_Doc_Attrib!S246)</f>
        <v>5.882352941176471</v>
      </c>
      <c r="AK198" s="195">
        <f>MAX(Detailed_Demanding_x_Doc_Attrib!CE246, Detailed_Demanding_x_Doc_Attrib!I246:Q246, Detailed_Demanding_x_Doc_Attrib!S246, Detailed_Demanding_x_Doc_Attrib!T246, Detailed_Demanding_x_Doc_Attrib!W246)</f>
        <v>5.882352941176471</v>
      </c>
      <c r="AL198" s="195">
        <f>MAX(Detailed_Demanding_x_Doc_Attrib!CF246:CF246)</f>
        <v>0</v>
      </c>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row>
    <row r="199" spans="1:102">
      <c r="A199" s="82" t="s">
        <v>554</v>
      </c>
      <c r="B199" s="82" t="s">
        <v>565</v>
      </c>
      <c r="C199" s="82" t="s">
        <v>364</v>
      </c>
      <c r="D199" s="82" t="s">
        <v>618</v>
      </c>
      <c r="E199" s="165" t="s">
        <v>399</v>
      </c>
      <c r="F199" s="195">
        <f>MAX(Detailed_Demanding_x_Doc_Attrib!I247:L247)</f>
        <v>0</v>
      </c>
      <c r="G199" s="195">
        <f>MAX(Detailed_Demanding_x_Doc_Attrib!N247:O247)</f>
        <v>0</v>
      </c>
      <c r="H199" s="195">
        <f>Detailed_Demanding_x_Doc_Attrib!P247</f>
        <v>0</v>
      </c>
      <c r="I199" s="195">
        <f>MAX(Detailed_Demanding_x_Doc_Attrib!Q247, F199, G199, H199, K199, L199, M199, P199)</f>
        <v>0</v>
      </c>
      <c r="J199" s="195">
        <f t="shared" si="4"/>
        <v>0</v>
      </c>
      <c r="K199" s="195">
        <f>Detailed_Demanding_x_Doc_Attrib!R247</f>
        <v>0</v>
      </c>
      <c r="L199" s="195">
        <f>Detailed_Demanding_x_Doc_Attrib!S247</f>
        <v>0</v>
      </c>
      <c r="M199" s="195">
        <f>Detailed_Demanding_x_Doc_Attrib!T247</f>
        <v>0</v>
      </c>
      <c r="N199" s="195">
        <f>Detailed_Demanding_x_Doc_Attrib!U247</f>
        <v>0</v>
      </c>
      <c r="O199" s="195">
        <f>Detailed_Demanding_x_Doc_Attrib!V247</f>
        <v>0</v>
      </c>
      <c r="P199" s="195">
        <f>Detailed_Demanding_x_Doc_Attrib!W247</f>
        <v>0</v>
      </c>
      <c r="Q199" s="195">
        <f>Detailed_Demanding_x_Doc_Attrib!X247</f>
        <v>0</v>
      </c>
      <c r="R199" s="195">
        <f>MAX(Detailed_Demanding_x_Doc_Attrib!Z247:AB247,Detailed_Demanding_x_Doc_Attrib!I247:L247,M199,Q199)</f>
        <v>0</v>
      </c>
      <c r="S199" s="195">
        <f>MAX(Detailed_Demanding_x_Doc_Attrib!AC247,Detailed_Demanding_x_Doc_Attrib!I247:L247)</f>
        <v>0</v>
      </c>
      <c r="T199" s="195">
        <f>MAX(Detailed_Demanding_x_Doc_Attrib!AD247:AF247,P199,K199)</f>
        <v>0</v>
      </c>
      <c r="U199" s="195">
        <f>MAX(Detailed_Demanding_x_Doc_Attrib!AG247:AH247, Detailed_Demanding_x_Doc_Attrib!I247:L247, Detailed_Demanding_x_Doc_Attrib!R247)</f>
        <v>0</v>
      </c>
      <c r="V199" s="195">
        <f>MAX(Detailed_Demanding_x_Doc_Attrib!AJ247,Detailed_Demanding_x_Doc_Attrib!I247:L247)</f>
        <v>0</v>
      </c>
      <c r="W199" s="195">
        <f>MAX(Detailed_Demanding_x_Doc_Attrib!AM247:AW247,Detailed_Demanding_x_Doc_Attrib!I247:L247,K199)</f>
        <v>0</v>
      </c>
      <c r="X199" s="195">
        <f>MAX(Detailed_Demanding_x_Doc_Attrib!AX247,Detailed_Demanding_x_Doc_Attrib!I247:L247)</f>
        <v>0</v>
      </c>
      <c r="Y199" s="195">
        <f>MAX(Detailed_Demanding_x_Doc_Attrib!AY247,Detailed_Demanding_x_Doc_Attrib!I247:L247)</f>
        <v>0</v>
      </c>
      <c r="Z199" s="195">
        <f>MAX(Detailed_Demanding_x_Doc_Attrib!BC247:BE247,Detailed_Demanding_x_Doc_Attrib!I247:L247,Detailed_Demanding_x_Doc_Attrib!T247, Detailed_Demanding_x_Doc_Attrib!W247, Detailed_Demanding_x_Doc_Attrib!BP247)</f>
        <v>0</v>
      </c>
      <c r="AA199" s="195">
        <f>MAX(Detailed_Demanding_x_Doc_Attrib!BJ247:BQ247,Detailed_Demanding_x_Doc_Attrib!I247:L247,Detailed_Demanding_x_Doc_Attrib!BV247,Detailed_Demanding_x_Doc_Attrib!BS247:BT247)</f>
        <v>0</v>
      </c>
      <c r="AB199" s="195">
        <f>MAX(Detailed_Demanding_x_Doc_Attrib!BO247:BV247,Detailed_Demanding_x_Doc_Attrib!I247:L247, Detailed_Demanding_x_Doc_Attrib!T247, Detailed_Demanding_x_Doc_Attrib!BS247:BT247)</f>
        <v>0</v>
      </c>
      <c r="AC199" s="195">
        <f>MAX(Detailed_Demanding_x_Doc_Attrib!BF247:BI247, Detailed_Demanding_x_Doc_Attrib!BP247:BQ247, Detailed_Demanding_x_Doc_Attrib!BW247:BX247, Detailed_Demanding_x_Doc_Attrib!BV247, Detailed_Demanding_x_Doc_Attrib!BS247:BT247, Detailed_Demanding_x_Doc_Attrib!S247, Detailed_Demanding_x_Doc_Attrib!T247, Detailed_Demanding_x_Doc_Attrib!I247:L247)</f>
        <v>0</v>
      </c>
      <c r="AD199" s="195">
        <f>MAX(Detailed_Demanding_x_Doc_Attrib!BF247:BX247,Detailed_Demanding_x_Doc_Attrib!I247:L247, Detailed_Demanding_x_Doc_Attrib!S247, Detailed_Demanding_x_Doc_Attrib!T247)</f>
        <v>0</v>
      </c>
      <c r="AE199" s="195">
        <f>Detailed_Demanding_x_Doc_Attrib!BY247</f>
        <v>0</v>
      </c>
      <c r="AF199" s="195">
        <f>MAX(Detailed_Demanding_x_Doc_Attrib!BZ247, Detailed_Demanding_x_Doc_Attrib!BR247)</f>
        <v>0</v>
      </c>
      <c r="AG199" s="195">
        <f>MAX(Detailed_Demanding_x_Doc_Attrib!CA247, Detailed_Demanding_x_Doc_Attrib!BS247)</f>
        <v>0</v>
      </c>
      <c r="AH199" s="195">
        <f>MAX(Detailed_Demanding_x_Doc_Attrib!CB247,Detailed_Demanding_x_Doc_Attrib!I247, Detailed_Demanding_x_Doc_Attrib!S247, Detailed_Demanding_x_Doc_Attrib!W247)</f>
        <v>0</v>
      </c>
      <c r="AI199" s="195">
        <f>MAX(Detailed_Demanding_x_Doc_Attrib!CC247)</f>
        <v>0</v>
      </c>
      <c r="AJ199" s="195">
        <f>MAX(Detailed_Demanding_x_Doc_Attrib!CD247,Detailed_Demanding_x_Doc_Attrib!S247)</f>
        <v>0</v>
      </c>
      <c r="AK199" s="195">
        <f>MAX(Detailed_Demanding_x_Doc_Attrib!CE247, Detailed_Demanding_x_Doc_Attrib!I247:Q247, Detailed_Demanding_x_Doc_Attrib!S247, Detailed_Demanding_x_Doc_Attrib!T247, Detailed_Demanding_x_Doc_Attrib!W247)</f>
        <v>0</v>
      </c>
      <c r="AL199" s="195">
        <f>MAX(Detailed_Demanding_x_Doc_Attrib!CF247:CF247)</f>
        <v>0</v>
      </c>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row>
    <row r="200" spans="1:102">
      <c r="A200" s="82" t="s">
        <v>554</v>
      </c>
      <c r="B200" s="82" t="s">
        <v>565</v>
      </c>
      <c r="C200" s="82" t="s">
        <v>364</v>
      </c>
      <c r="D200" s="82" t="s">
        <v>618</v>
      </c>
      <c r="E200" s="165" t="s">
        <v>403</v>
      </c>
      <c r="F200" s="195">
        <f>MAX(Detailed_Demanding_x_Doc_Attrib!I248:L248)</f>
        <v>0</v>
      </c>
      <c r="G200" s="195">
        <f>MAX(Detailed_Demanding_x_Doc_Attrib!N248:O248)</f>
        <v>0</v>
      </c>
      <c r="H200" s="195">
        <f>Detailed_Demanding_x_Doc_Attrib!P248</f>
        <v>0</v>
      </c>
      <c r="I200" s="195">
        <f>MAX(Detailed_Demanding_x_Doc_Attrib!Q248, F200, G200, H200, K200, L200, M200, P200)</f>
        <v>3.5294117647058827</v>
      </c>
      <c r="J200" s="195">
        <f t="shared" si="4"/>
        <v>3.5294117647058827</v>
      </c>
      <c r="K200" s="195">
        <f>Detailed_Demanding_x_Doc_Attrib!R248</f>
        <v>0</v>
      </c>
      <c r="L200" s="195">
        <f>Detailed_Demanding_x_Doc_Attrib!S248</f>
        <v>3.5294117647058827</v>
      </c>
      <c r="M200" s="195">
        <f>Detailed_Demanding_x_Doc_Attrib!T248</f>
        <v>0</v>
      </c>
      <c r="N200" s="195">
        <f>Detailed_Demanding_x_Doc_Attrib!U248</f>
        <v>0</v>
      </c>
      <c r="O200" s="195">
        <f>Detailed_Demanding_x_Doc_Attrib!V248</f>
        <v>0</v>
      </c>
      <c r="P200" s="195">
        <f>Detailed_Demanding_x_Doc_Attrib!W248</f>
        <v>0</v>
      </c>
      <c r="Q200" s="195">
        <f>Detailed_Demanding_x_Doc_Attrib!X248</f>
        <v>0</v>
      </c>
      <c r="R200" s="195">
        <f>MAX(Detailed_Demanding_x_Doc_Attrib!Z248:AB248,Detailed_Demanding_x_Doc_Attrib!I248:L248,M200,Q200)</f>
        <v>0</v>
      </c>
      <c r="S200" s="195">
        <f>MAX(Detailed_Demanding_x_Doc_Attrib!AC248,Detailed_Demanding_x_Doc_Attrib!I248:L248)</f>
        <v>0</v>
      </c>
      <c r="T200" s="195">
        <f>MAX(Detailed_Demanding_x_Doc_Attrib!AD248:AF248,P200,K200)</f>
        <v>0</v>
      </c>
      <c r="U200" s="195">
        <f>MAX(Detailed_Demanding_x_Doc_Attrib!AG248:AH248, Detailed_Demanding_x_Doc_Attrib!I248:L248, Detailed_Demanding_x_Doc_Attrib!R248)</f>
        <v>0</v>
      </c>
      <c r="V200" s="195">
        <f>MAX(Detailed_Demanding_x_Doc_Attrib!AJ248,Detailed_Demanding_x_Doc_Attrib!I248:L248)</f>
        <v>0</v>
      </c>
      <c r="W200" s="195">
        <f>MAX(Detailed_Demanding_x_Doc_Attrib!AM248:AW248,Detailed_Demanding_x_Doc_Attrib!I248:L248,K200)</f>
        <v>0</v>
      </c>
      <c r="X200" s="195">
        <f>MAX(Detailed_Demanding_x_Doc_Attrib!AX248,Detailed_Demanding_x_Doc_Attrib!I248:L248)</f>
        <v>0</v>
      </c>
      <c r="Y200" s="195">
        <f>MAX(Detailed_Demanding_x_Doc_Attrib!AY248,Detailed_Demanding_x_Doc_Attrib!I248:L248)</f>
        <v>0</v>
      </c>
      <c r="Z200" s="195">
        <f>MAX(Detailed_Demanding_x_Doc_Attrib!BC248:BE248,Detailed_Demanding_x_Doc_Attrib!I248:L248,Detailed_Demanding_x_Doc_Attrib!T248, Detailed_Demanding_x_Doc_Attrib!W248, Detailed_Demanding_x_Doc_Attrib!BP248)</f>
        <v>0</v>
      </c>
      <c r="AA200" s="195">
        <f>MAX(Detailed_Demanding_x_Doc_Attrib!BJ248:BQ248,Detailed_Demanding_x_Doc_Attrib!I248:L248,Detailed_Demanding_x_Doc_Attrib!BV248,Detailed_Demanding_x_Doc_Attrib!BS248:BT248)</f>
        <v>0</v>
      </c>
      <c r="AB200" s="195">
        <f>MAX(Detailed_Demanding_x_Doc_Attrib!BO248:BV248,Detailed_Demanding_x_Doc_Attrib!I248:L248, Detailed_Demanding_x_Doc_Attrib!T248, Detailed_Demanding_x_Doc_Attrib!BS248:BT248)</f>
        <v>0</v>
      </c>
      <c r="AC200" s="195">
        <f>MAX(Detailed_Demanding_x_Doc_Attrib!BF248:BI248, Detailed_Demanding_x_Doc_Attrib!BP248:BQ248, Detailed_Demanding_x_Doc_Attrib!BW248:BX248, Detailed_Demanding_x_Doc_Attrib!BV248, Detailed_Demanding_x_Doc_Attrib!BS248:BT248, Detailed_Demanding_x_Doc_Attrib!S248, Detailed_Demanding_x_Doc_Attrib!T248, Detailed_Demanding_x_Doc_Attrib!I248:L248)</f>
        <v>3.5294117647058827</v>
      </c>
      <c r="AD200" s="195">
        <f>MAX(Detailed_Demanding_x_Doc_Attrib!BF248:BX248,Detailed_Demanding_x_Doc_Attrib!I248:L248, Detailed_Demanding_x_Doc_Attrib!S248, Detailed_Demanding_x_Doc_Attrib!T248)</f>
        <v>3.5294117647058827</v>
      </c>
      <c r="AE200" s="195">
        <f>Detailed_Demanding_x_Doc_Attrib!BY248</f>
        <v>0</v>
      </c>
      <c r="AF200" s="195">
        <f>MAX(Detailed_Demanding_x_Doc_Attrib!BZ248, Detailed_Demanding_x_Doc_Attrib!BR248)</f>
        <v>0</v>
      </c>
      <c r="AG200" s="195">
        <f>MAX(Detailed_Demanding_x_Doc_Attrib!CA248, Detailed_Demanding_x_Doc_Attrib!BS248)</f>
        <v>0</v>
      </c>
      <c r="AH200" s="195">
        <f>MAX(Detailed_Demanding_x_Doc_Attrib!CB248,Detailed_Demanding_x_Doc_Attrib!I248, Detailed_Demanding_x_Doc_Attrib!S248, Detailed_Demanding_x_Doc_Attrib!W248)</f>
        <v>3.5294117647058827</v>
      </c>
      <c r="AI200" s="195">
        <f>MAX(Detailed_Demanding_x_Doc_Attrib!CC248)</f>
        <v>0</v>
      </c>
      <c r="AJ200" s="195">
        <f>MAX(Detailed_Demanding_x_Doc_Attrib!CD248,Detailed_Demanding_x_Doc_Attrib!S248)</f>
        <v>3.5294117647058827</v>
      </c>
      <c r="AK200" s="195">
        <f>MAX(Detailed_Demanding_x_Doc_Attrib!CE248, Detailed_Demanding_x_Doc_Attrib!I248:Q248, Detailed_Demanding_x_Doc_Attrib!S248, Detailed_Demanding_x_Doc_Attrib!T248, Detailed_Demanding_x_Doc_Attrib!W248)</f>
        <v>3.5294117647058827</v>
      </c>
      <c r="AL200" s="195">
        <f>MAX(Detailed_Demanding_x_Doc_Attrib!CF248:CF248)</f>
        <v>0</v>
      </c>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row>
    <row r="201" spans="1:102">
      <c r="A201" s="82" t="s">
        <v>554</v>
      </c>
      <c r="B201" s="82" t="s">
        <v>565</v>
      </c>
      <c r="C201" s="82" t="s">
        <v>364</v>
      </c>
      <c r="D201" s="82" t="s">
        <v>618</v>
      </c>
      <c r="E201" s="165" t="s">
        <v>404</v>
      </c>
      <c r="F201" s="195">
        <f>MAX(Detailed_Demanding_x_Doc_Attrib!I249:L249)</f>
        <v>0</v>
      </c>
      <c r="G201" s="195">
        <f>MAX(Detailed_Demanding_x_Doc_Attrib!N249:O249)</f>
        <v>0</v>
      </c>
      <c r="H201" s="195">
        <f>Detailed_Demanding_x_Doc_Attrib!P249</f>
        <v>0</v>
      </c>
      <c r="I201" s="195">
        <f>MAX(Detailed_Demanding_x_Doc_Attrib!Q249, F201, G201, H201, K201, L201, M201, P201)</f>
        <v>5.882352941176471</v>
      </c>
      <c r="J201" s="195">
        <f t="shared" si="4"/>
        <v>5.882352941176471</v>
      </c>
      <c r="K201" s="195">
        <f>Detailed_Demanding_x_Doc_Attrib!R249</f>
        <v>0</v>
      </c>
      <c r="L201" s="195">
        <f>Detailed_Demanding_x_Doc_Attrib!S249</f>
        <v>5.882352941176471</v>
      </c>
      <c r="M201" s="195">
        <f>Detailed_Demanding_x_Doc_Attrib!T249</f>
        <v>0</v>
      </c>
      <c r="N201" s="195">
        <f>Detailed_Demanding_x_Doc_Attrib!U249</f>
        <v>0</v>
      </c>
      <c r="O201" s="195">
        <f>Detailed_Demanding_x_Doc_Attrib!V249</f>
        <v>0</v>
      </c>
      <c r="P201" s="195">
        <f>Detailed_Demanding_x_Doc_Attrib!W249</f>
        <v>0</v>
      </c>
      <c r="Q201" s="195">
        <f>Detailed_Demanding_x_Doc_Attrib!X249</f>
        <v>0</v>
      </c>
      <c r="R201" s="195">
        <f>MAX(Detailed_Demanding_x_Doc_Attrib!Z249:AB249,Detailed_Demanding_x_Doc_Attrib!I249:L249,M201,Q201)</f>
        <v>0</v>
      </c>
      <c r="S201" s="195">
        <f>MAX(Detailed_Demanding_x_Doc_Attrib!AC249,Detailed_Demanding_x_Doc_Attrib!I249:L249)</f>
        <v>0</v>
      </c>
      <c r="T201" s="195">
        <f>MAX(Detailed_Demanding_x_Doc_Attrib!AD249:AF249,P201,K201)</f>
        <v>0</v>
      </c>
      <c r="U201" s="195">
        <f>MAX(Detailed_Demanding_x_Doc_Attrib!AG249:AH249, Detailed_Demanding_x_Doc_Attrib!I249:L249, Detailed_Demanding_x_Doc_Attrib!R249)</f>
        <v>0</v>
      </c>
      <c r="V201" s="195">
        <f>MAX(Detailed_Demanding_x_Doc_Attrib!AJ249,Detailed_Demanding_x_Doc_Attrib!I249:L249)</f>
        <v>0</v>
      </c>
      <c r="W201" s="195">
        <f>MAX(Detailed_Demanding_x_Doc_Attrib!AM249:AW249,Detailed_Demanding_x_Doc_Attrib!I249:L249,K201)</f>
        <v>0</v>
      </c>
      <c r="X201" s="195">
        <f>MAX(Detailed_Demanding_x_Doc_Attrib!AX249,Detailed_Demanding_x_Doc_Attrib!I249:L249)</f>
        <v>0</v>
      </c>
      <c r="Y201" s="195">
        <f>MAX(Detailed_Demanding_x_Doc_Attrib!AY249,Detailed_Demanding_x_Doc_Attrib!I249:L249)</f>
        <v>0</v>
      </c>
      <c r="Z201" s="195">
        <f>MAX(Detailed_Demanding_x_Doc_Attrib!BC249:BE249,Detailed_Demanding_x_Doc_Attrib!I249:L249,Detailed_Demanding_x_Doc_Attrib!T249, Detailed_Demanding_x_Doc_Attrib!W249, Detailed_Demanding_x_Doc_Attrib!BP249)</f>
        <v>0</v>
      </c>
      <c r="AA201" s="195">
        <f>MAX(Detailed_Demanding_x_Doc_Attrib!BJ249:BQ249,Detailed_Demanding_x_Doc_Attrib!I249:L249,Detailed_Demanding_x_Doc_Attrib!BV249,Detailed_Demanding_x_Doc_Attrib!BS249:BT249)</f>
        <v>0</v>
      </c>
      <c r="AB201" s="195">
        <f>MAX(Detailed_Demanding_x_Doc_Attrib!BO249:BV249,Detailed_Demanding_x_Doc_Attrib!I249:L249, Detailed_Demanding_x_Doc_Attrib!T249, Detailed_Demanding_x_Doc_Attrib!BS249:BT249)</f>
        <v>0</v>
      </c>
      <c r="AC201" s="195">
        <f>MAX(Detailed_Demanding_x_Doc_Attrib!BF249:BI249, Detailed_Demanding_x_Doc_Attrib!BP249:BQ249, Detailed_Demanding_x_Doc_Attrib!BW249:BX249, Detailed_Demanding_x_Doc_Attrib!BV249, Detailed_Demanding_x_Doc_Attrib!BS249:BT249, Detailed_Demanding_x_Doc_Attrib!S249, Detailed_Demanding_x_Doc_Attrib!T249, Detailed_Demanding_x_Doc_Attrib!I249:L249)</f>
        <v>7.3529411764705888</v>
      </c>
      <c r="AD201" s="195">
        <f>MAX(Detailed_Demanding_x_Doc_Attrib!BF249:BX249,Detailed_Demanding_x_Doc_Attrib!I249:L249, Detailed_Demanding_x_Doc_Attrib!S249, Detailed_Demanding_x_Doc_Attrib!T249)</f>
        <v>7.3529411764705888</v>
      </c>
      <c r="AE201" s="195">
        <f>Detailed_Demanding_x_Doc_Attrib!BY249</f>
        <v>0</v>
      </c>
      <c r="AF201" s="195">
        <f>MAX(Detailed_Demanding_x_Doc_Attrib!BZ249, Detailed_Demanding_x_Doc_Attrib!BR249)</f>
        <v>0</v>
      </c>
      <c r="AG201" s="195">
        <f>MAX(Detailed_Demanding_x_Doc_Attrib!CA249, Detailed_Demanding_x_Doc_Attrib!BS249)</f>
        <v>0</v>
      </c>
      <c r="AH201" s="195">
        <f>MAX(Detailed_Demanding_x_Doc_Attrib!CB249,Detailed_Demanding_x_Doc_Attrib!I249, Detailed_Demanding_x_Doc_Attrib!S249, Detailed_Demanding_x_Doc_Attrib!W249)</f>
        <v>5.882352941176471</v>
      </c>
      <c r="AI201" s="195">
        <f>MAX(Detailed_Demanding_x_Doc_Attrib!CC249)</f>
        <v>0</v>
      </c>
      <c r="AJ201" s="195">
        <f>MAX(Detailed_Demanding_x_Doc_Attrib!CD249,Detailed_Demanding_x_Doc_Attrib!S249)</f>
        <v>5.882352941176471</v>
      </c>
      <c r="AK201" s="195">
        <f>MAX(Detailed_Demanding_x_Doc_Attrib!CE249, Detailed_Demanding_x_Doc_Attrib!I249:Q249, Detailed_Demanding_x_Doc_Attrib!S249, Detailed_Demanding_x_Doc_Attrib!T249, Detailed_Demanding_x_Doc_Attrib!W249)</f>
        <v>5.882352941176471</v>
      </c>
      <c r="AL201" s="195">
        <f>MAX(Detailed_Demanding_x_Doc_Attrib!CF249:CF249)</f>
        <v>0</v>
      </c>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row>
    <row r="202" spans="1:102">
      <c r="A202" s="82" t="s">
        <v>554</v>
      </c>
      <c r="B202" s="82" t="s">
        <v>565</v>
      </c>
      <c r="C202" s="82" t="s">
        <v>364</v>
      </c>
      <c r="D202" s="82" t="s">
        <v>618</v>
      </c>
      <c r="E202" s="165" t="s">
        <v>405</v>
      </c>
      <c r="F202" s="195">
        <f>MAX(Detailed_Demanding_x_Doc_Attrib!I250:L250)</f>
        <v>0</v>
      </c>
      <c r="G202" s="195">
        <f>MAX(Detailed_Demanding_x_Doc_Attrib!N250:O250)</f>
        <v>0</v>
      </c>
      <c r="H202" s="195">
        <f>Detailed_Demanding_x_Doc_Attrib!P250</f>
        <v>0</v>
      </c>
      <c r="I202" s="195">
        <f>MAX(Detailed_Demanding_x_Doc_Attrib!Q250, F202, G202, H202, K202, L202, M202, P202)</f>
        <v>4.7058823529411766</v>
      </c>
      <c r="J202" s="195">
        <f t="shared" si="4"/>
        <v>4.7058823529411766</v>
      </c>
      <c r="K202" s="195">
        <f>Detailed_Demanding_x_Doc_Attrib!R250</f>
        <v>0</v>
      </c>
      <c r="L202" s="195">
        <f>Detailed_Demanding_x_Doc_Attrib!S250</f>
        <v>4.7058823529411766</v>
      </c>
      <c r="M202" s="195">
        <f>Detailed_Demanding_x_Doc_Attrib!T250</f>
        <v>0</v>
      </c>
      <c r="N202" s="195">
        <f>Detailed_Demanding_x_Doc_Attrib!U250</f>
        <v>0</v>
      </c>
      <c r="O202" s="195">
        <f>Detailed_Demanding_x_Doc_Attrib!V250</f>
        <v>0</v>
      </c>
      <c r="P202" s="195">
        <f>Detailed_Demanding_x_Doc_Attrib!W250</f>
        <v>0</v>
      </c>
      <c r="Q202" s="195">
        <f>Detailed_Demanding_x_Doc_Attrib!X250</f>
        <v>0</v>
      </c>
      <c r="R202" s="195">
        <f>MAX(Detailed_Demanding_x_Doc_Attrib!Z250:AB250,Detailed_Demanding_x_Doc_Attrib!I250:L250,M202,Q202)</f>
        <v>0</v>
      </c>
      <c r="S202" s="195">
        <f>MAX(Detailed_Demanding_x_Doc_Attrib!AC250,Detailed_Demanding_x_Doc_Attrib!I250:L250)</f>
        <v>0</v>
      </c>
      <c r="T202" s="195">
        <f>MAX(Detailed_Demanding_x_Doc_Attrib!AD250:AF250,P202,K202)</f>
        <v>0</v>
      </c>
      <c r="U202" s="195">
        <f>MAX(Detailed_Demanding_x_Doc_Attrib!AG250:AH250, Detailed_Demanding_x_Doc_Attrib!I250:L250, Detailed_Demanding_x_Doc_Attrib!R250)</f>
        <v>0</v>
      </c>
      <c r="V202" s="195">
        <f>MAX(Detailed_Demanding_x_Doc_Attrib!AJ250,Detailed_Demanding_x_Doc_Attrib!I250:L250)</f>
        <v>0</v>
      </c>
      <c r="W202" s="195">
        <f>MAX(Detailed_Demanding_x_Doc_Attrib!AM250:AW250,Detailed_Demanding_x_Doc_Attrib!I250:L250,K202)</f>
        <v>0</v>
      </c>
      <c r="X202" s="195">
        <f>MAX(Detailed_Demanding_x_Doc_Attrib!AX250,Detailed_Demanding_x_Doc_Attrib!I250:L250)</f>
        <v>0</v>
      </c>
      <c r="Y202" s="195">
        <f>MAX(Detailed_Demanding_x_Doc_Attrib!AY250,Detailed_Demanding_x_Doc_Attrib!I250:L250)</f>
        <v>0</v>
      </c>
      <c r="Z202" s="195">
        <f>MAX(Detailed_Demanding_x_Doc_Attrib!BC250:BE250,Detailed_Demanding_x_Doc_Attrib!I250:L250,Detailed_Demanding_x_Doc_Attrib!T250, Detailed_Demanding_x_Doc_Attrib!W250, Detailed_Demanding_x_Doc_Attrib!BP250)</f>
        <v>0</v>
      </c>
      <c r="AA202" s="195">
        <f>MAX(Detailed_Demanding_x_Doc_Attrib!BJ250:BQ250,Detailed_Demanding_x_Doc_Attrib!I250:L250,Detailed_Demanding_x_Doc_Attrib!BV250,Detailed_Demanding_x_Doc_Attrib!BS250:BT250)</f>
        <v>0</v>
      </c>
      <c r="AB202" s="195">
        <f>MAX(Detailed_Demanding_x_Doc_Attrib!BO250:BV250,Detailed_Demanding_x_Doc_Attrib!I250:L250, Detailed_Demanding_x_Doc_Attrib!T250, Detailed_Demanding_x_Doc_Attrib!BS250:BT250)</f>
        <v>0</v>
      </c>
      <c r="AC202" s="195">
        <f>MAX(Detailed_Demanding_x_Doc_Attrib!BF250:BI250, Detailed_Demanding_x_Doc_Attrib!BP250:BQ250, Detailed_Demanding_x_Doc_Attrib!BW250:BX250, Detailed_Demanding_x_Doc_Attrib!BV250, Detailed_Demanding_x_Doc_Attrib!BS250:BT250, Detailed_Demanding_x_Doc_Attrib!S250, Detailed_Demanding_x_Doc_Attrib!T250, Detailed_Demanding_x_Doc_Attrib!I250:L250)</f>
        <v>4.7058823529411766</v>
      </c>
      <c r="AD202" s="195">
        <f>MAX(Detailed_Demanding_x_Doc_Attrib!BF250:BX250,Detailed_Demanding_x_Doc_Attrib!I250:L250, Detailed_Demanding_x_Doc_Attrib!S250, Detailed_Demanding_x_Doc_Attrib!T250)</f>
        <v>4.7058823529411766</v>
      </c>
      <c r="AE202" s="195">
        <f>Detailed_Demanding_x_Doc_Attrib!BY250</f>
        <v>0</v>
      </c>
      <c r="AF202" s="195">
        <f>MAX(Detailed_Demanding_x_Doc_Attrib!BZ250, Detailed_Demanding_x_Doc_Attrib!BR250)</f>
        <v>0</v>
      </c>
      <c r="AG202" s="195">
        <f>MAX(Detailed_Demanding_x_Doc_Attrib!CA250, Detailed_Demanding_x_Doc_Attrib!BS250)</f>
        <v>0</v>
      </c>
      <c r="AH202" s="195">
        <f>MAX(Detailed_Demanding_x_Doc_Attrib!CB250,Detailed_Demanding_x_Doc_Attrib!I250, Detailed_Demanding_x_Doc_Attrib!S250, Detailed_Demanding_x_Doc_Attrib!W250)</f>
        <v>4.7058823529411766</v>
      </c>
      <c r="AI202" s="195">
        <f>MAX(Detailed_Demanding_x_Doc_Attrib!CC250)</f>
        <v>0</v>
      </c>
      <c r="AJ202" s="195">
        <f>MAX(Detailed_Demanding_x_Doc_Attrib!CD250,Detailed_Demanding_x_Doc_Attrib!S250)</f>
        <v>4.7058823529411766</v>
      </c>
      <c r="AK202" s="195">
        <f>MAX(Detailed_Demanding_x_Doc_Attrib!CE250, Detailed_Demanding_x_Doc_Attrib!I250:Q250, Detailed_Demanding_x_Doc_Attrib!S250, Detailed_Demanding_x_Doc_Attrib!T250, Detailed_Demanding_x_Doc_Attrib!W250)</f>
        <v>4.7058823529411766</v>
      </c>
      <c r="AL202" s="195">
        <f>MAX(Detailed_Demanding_x_Doc_Attrib!CF250:CF250)</f>
        <v>0</v>
      </c>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row>
    <row r="203" spans="1:102">
      <c r="A203" s="82" t="s">
        <v>554</v>
      </c>
      <c r="B203" s="82" t="s">
        <v>565</v>
      </c>
      <c r="C203" s="82" t="s">
        <v>364</v>
      </c>
      <c r="D203" s="82" t="s">
        <v>618</v>
      </c>
      <c r="E203" s="165" t="s">
        <v>406</v>
      </c>
      <c r="F203" s="195">
        <f>MAX(Detailed_Demanding_x_Doc_Attrib!I251:L251)</f>
        <v>0</v>
      </c>
      <c r="G203" s="195">
        <f>MAX(Detailed_Demanding_x_Doc_Attrib!N251:O251)</f>
        <v>0</v>
      </c>
      <c r="H203" s="195">
        <f>Detailed_Demanding_x_Doc_Attrib!P251</f>
        <v>0</v>
      </c>
      <c r="I203" s="195">
        <f>MAX(Detailed_Demanding_x_Doc_Attrib!Q251, F203, G203, H203, K203, L203, M203, P203)</f>
        <v>5.882352941176471</v>
      </c>
      <c r="J203" s="195">
        <f t="shared" si="4"/>
        <v>5.882352941176471</v>
      </c>
      <c r="K203" s="195">
        <f>Detailed_Demanding_x_Doc_Attrib!R251</f>
        <v>0</v>
      </c>
      <c r="L203" s="195">
        <f>Detailed_Demanding_x_Doc_Attrib!S251</f>
        <v>5.882352941176471</v>
      </c>
      <c r="M203" s="195">
        <f>Detailed_Demanding_x_Doc_Attrib!T251</f>
        <v>0</v>
      </c>
      <c r="N203" s="195">
        <f>Detailed_Demanding_x_Doc_Attrib!U251</f>
        <v>0</v>
      </c>
      <c r="O203" s="195">
        <f>Detailed_Demanding_x_Doc_Attrib!V251</f>
        <v>0</v>
      </c>
      <c r="P203" s="195">
        <f>Detailed_Demanding_x_Doc_Attrib!W251</f>
        <v>0</v>
      </c>
      <c r="Q203" s="195">
        <f>Detailed_Demanding_x_Doc_Attrib!X251</f>
        <v>0</v>
      </c>
      <c r="R203" s="195">
        <f>MAX(Detailed_Demanding_x_Doc_Attrib!Z251:AB251,Detailed_Demanding_x_Doc_Attrib!I251:L251,M203,Q203)</f>
        <v>0</v>
      </c>
      <c r="S203" s="195">
        <f>MAX(Detailed_Demanding_x_Doc_Attrib!AC251,Detailed_Demanding_x_Doc_Attrib!I251:L251)</f>
        <v>0</v>
      </c>
      <c r="T203" s="195">
        <f>MAX(Detailed_Demanding_x_Doc_Attrib!AD251:AF251,P203,K203)</f>
        <v>0</v>
      </c>
      <c r="U203" s="195">
        <f>MAX(Detailed_Demanding_x_Doc_Attrib!AG251:AH251, Detailed_Demanding_x_Doc_Attrib!I251:L251, Detailed_Demanding_x_Doc_Attrib!R251)</f>
        <v>0</v>
      </c>
      <c r="V203" s="195">
        <f>MAX(Detailed_Demanding_x_Doc_Attrib!AJ251,Detailed_Demanding_x_Doc_Attrib!I251:L251)</f>
        <v>0</v>
      </c>
      <c r="W203" s="195">
        <f>MAX(Detailed_Demanding_x_Doc_Attrib!AM251:AW251,Detailed_Demanding_x_Doc_Attrib!I251:L251,K203)</f>
        <v>0</v>
      </c>
      <c r="X203" s="195">
        <f>MAX(Detailed_Demanding_x_Doc_Attrib!AX251,Detailed_Demanding_x_Doc_Attrib!I251:L251)</f>
        <v>0</v>
      </c>
      <c r="Y203" s="195">
        <f>MAX(Detailed_Demanding_x_Doc_Attrib!AY251,Detailed_Demanding_x_Doc_Attrib!I251:L251)</f>
        <v>0</v>
      </c>
      <c r="Z203" s="195">
        <f>MAX(Detailed_Demanding_x_Doc_Attrib!BC251:BE251,Detailed_Demanding_x_Doc_Attrib!I251:L251,Detailed_Demanding_x_Doc_Attrib!T251, Detailed_Demanding_x_Doc_Attrib!W251, Detailed_Demanding_x_Doc_Attrib!BP251)</f>
        <v>0</v>
      </c>
      <c r="AA203" s="195">
        <f>MAX(Detailed_Demanding_x_Doc_Attrib!BJ251:BQ251,Detailed_Demanding_x_Doc_Attrib!I251:L251,Detailed_Demanding_x_Doc_Attrib!BV251,Detailed_Demanding_x_Doc_Attrib!BS251:BT251)</f>
        <v>0</v>
      </c>
      <c r="AB203" s="195">
        <f>MAX(Detailed_Demanding_x_Doc_Attrib!BO251:BV251,Detailed_Demanding_x_Doc_Attrib!I251:L251, Detailed_Demanding_x_Doc_Attrib!T251, Detailed_Demanding_x_Doc_Attrib!BS251:BT251)</f>
        <v>0</v>
      </c>
      <c r="AC203" s="195">
        <f>MAX(Detailed_Demanding_x_Doc_Attrib!BF251:BI251, Detailed_Demanding_x_Doc_Attrib!BP251:BQ251, Detailed_Demanding_x_Doc_Attrib!BW251:BX251, Detailed_Demanding_x_Doc_Attrib!BV251, Detailed_Demanding_x_Doc_Attrib!BS251:BT251, Detailed_Demanding_x_Doc_Attrib!S251, Detailed_Demanding_x_Doc_Attrib!T251, Detailed_Demanding_x_Doc_Attrib!I251:L251)</f>
        <v>5.882352941176471</v>
      </c>
      <c r="AD203" s="195">
        <f>MAX(Detailed_Demanding_x_Doc_Attrib!BF251:BX251,Detailed_Demanding_x_Doc_Attrib!I251:L251, Detailed_Demanding_x_Doc_Attrib!S251, Detailed_Demanding_x_Doc_Attrib!T251)</f>
        <v>5.882352941176471</v>
      </c>
      <c r="AE203" s="195">
        <f>Detailed_Demanding_x_Doc_Attrib!BY251</f>
        <v>0</v>
      </c>
      <c r="AF203" s="195">
        <f>MAX(Detailed_Demanding_x_Doc_Attrib!BZ251, Detailed_Demanding_x_Doc_Attrib!BR251)</f>
        <v>0</v>
      </c>
      <c r="AG203" s="195">
        <f>MAX(Detailed_Demanding_x_Doc_Attrib!CA251, Detailed_Demanding_x_Doc_Attrib!BS251)</f>
        <v>0</v>
      </c>
      <c r="AH203" s="195">
        <f>MAX(Detailed_Demanding_x_Doc_Attrib!CB251,Detailed_Demanding_x_Doc_Attrib!I251, Detailed_Demanding_x_Doc_Attrib!S251, Detailed_Demanding_x_Doc_Attrib!W251)</f>
        <v>5.882352941176471</v>
      </c>
      <c r="AI203" s="195">
        <f>MAX(Detailed_Demanding_x_Doc_Attrib!CC251)</f>
        <v>0</v>
      </c>
      <c r="AJ203" s="195">
        <f>MAX(Detailed_Demanding_x_Doc_Attrib!CD251,Detailed_Demanding_x_Doc_Attrib!S251)</f>
        <v>5.882352941176471</v>
      </c>
      <c r="AK203" s="195">
        <f>MAX(Detailed_Demanding_x_Doc_Attrib!CE251, Detailed_Demanding_x_Doc_Attrib!I251:Q251, Detailed_Demanding_x_Doc_Attrib!S251, Detailed_Demanding_x_Doc_Attrib!T251, Detailed_Demanding_x_Doc_Attrib!W251)</f>
        <v>5.882352941176471</v>
      </c>
      <c r="AL203" s="195">
        <f>MAX(Detailed_Demanding_x_Doc_Attrib!CF251:CF251)</f>
        <v>0</v>
      </c>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row>
    <row r="204" spans="1:102">
      <c r="A204" s="82" t="s">
        <v>554</v>
      </c>
      <c r="B204" s="82" t="s">
        <v>565</v>
      </c>
      <c r="C204" s="82" t="s">
        <v>577</v>
      </c>
      <c r="D204" s="82" t="s">
        <v>618</v>
      </c>
      <c r="E204" s="165" t="s">
        <v>574</v>
      </c>
      <c r="F204" s="195">
        <f>MAX(Detailed_Demanding_x_Doc_Attrib!I252:L252)</f>
        <v>0</v>
      </c>
      <c r="G204" s="195">
        <f>MAX(Detailed_Demanding_x_Doc_Attrib!N252:O252)</f>
        <v>0</v>
      </c>
      <c r="H204" s="195">
        <f>Detailed_Demanding_x_Doc_Attrib!P252</f>
        <v>0</v>
      </c>
      <c r="I204" s="195">
        <f>MAX(Detailed_Demanding_x_Doc_Attrib!Q252, F204, G204, H204, K204, L204, M204, P204)</f>
        <v>0.26470588235294118</v>
      </c>
      <c r="J204" s="195">
        <f t="shared" si="4"/>
        <v>0.26470588235294118</v>
      </c>
      <c r="K204" s="195">
        <f>Detailed_Demanding_x_Doc_Attrib!R252</f>
        <v>0</v>
      </c>
      <c r="L204" s="195">
        <f>Detailed_Demanding_x_Doc_Attrib!S252</f>
        <v>0</v>
      </c>
      <c r="M204" s="195">
        <f>Detailed_Demanding_x_Doc_Attrib!T252</f>
        <v>0</v>
      </c>
      <c r="N204" s="195">
        <f>Detailed_Demanding_x_Doc_Attrib!U252</f>
        <v>0</v>
      </c>
      <c r="O204" s="195">
        <f>Detailed_Demanding_x_Doc_Attrib!V252</f>
        <v>0</v>
      </c>
      <c r="P204" s="195">
        <f>Detailed_Demanding_x_Doc_Attrib!W252</f>
        <v>0</v>
      </c>
      <c r="Q204" s="195">
        <f>Detailed_Demanding_x_Doc_Attrib!X252</f>
        <v>0</v>
      </c>
      <c r="R204" s="195">
        <f>MAX(Detailed_Demanding_x_Doc_Attrib!Z252:AB252,Detailed_Demanding_x_Doc_Attrib!I252:L252,M204,Q204)</f>
        <v>0</v>
      </c>
      <c r="S204" s="195">
        <f>MAX(Detailed_Demanding_x_Doc_Attrib!AC252,Detailed_Demanding_x_Doc_Attrib!I252:L252)</f>
        <v>0</v>
      </c>
      <c r="T204" s="195">
        <f>MAX(Detailed_Demanding_x_Doc_Attrib!AD252:AF252,P204,K204)</f>
        <v>0</v>
      </c>
      <c r="U204" s="195">
        <f>MAX(Detailed_Demanding_x_Doc_Attrib!AG252:AH252, Detailed_Demanding_x_Doc_Attrib!I252:L252, Detailed_Demanding_x_Doc_Attrib!R252)</f>
        <v>0</v>
      </c>
      <c r="V204" s="195">
        <f>MAX(Detailed_Demanding_x_Doc_Attrib!AJ252,Detailed_Demanding_x_Doc_Attrib!I252:L252)</f>
        <v>0</v>
      </c>
      <c r="W204" s="195">
        <f>MAX(Detailed_Demanding_x_Doc_Attrib!AM252:AW252,Detailed_Demanding_x_Doc_Attrib!I252:L252,K204)</f>
        <v>0</v>
      </c>
      <c r="X204" s="195">
        <f>MAX(Detailed_Demanding_x_Doc_Attrib!AX252,Detailed_Demanding_x_Doc_Attrib!I252:L252)</f>
        <v>0</v>
      </c>
      <c r="Y204" s="195">
        <f>MAX(Detailed_Demanding_x_Doc_Attrib!AY252,Detailed_Demanding_x_Doc_Attrib!I252:L252)</f>
        <v>0</v>
      </c>
      <c r="Z204" s="195">
        <f>MAX(Detailed_Demanding_x_Doc_Attrib!BC252:BE252,Detailed_Demanding_x_Doc_Attrib!I252:L252,Detailed_Demanding_x_Doc_Attrib!T252, Detailed_Demanding_x_Doc_Attrib!W252, Detailed_Demanding_x_Doc_Attrib!BP252)</f>
        <v>0</v>
      </c>
      <c r="AA204" s="195">
        <f>MAX(Detailed_Demanding_x_Doc_Attrib!BJ252:BQ252,Detailed_Demanding_x_Doc_Attrib!I252:L252,Detailed_Demanding_x_Doc_Attrib!BV252,Detailed_Demanding_x_Doc_Attrib!BS252:BT252)</f>
        <v>0</v>
      </c>
      <c r="AB204" s="195">
        <f>MAX(Detailed_Demanding_x_Doc_Attrib!BO252:BV252,Detailed_Demanding_x_Doc_Attrib!I252:L252, Detailed_Demanding_x_Doc_Attrib!T252, Detailed_Demanding_x_Doc_Attrib!BS252:BT252)</f>
        <v>0</v>
      </c>
      <c r="AC204" s="195">
        <f>MAX(Detailed_Demanding_x_Doc_Attrib!BF252:BI252, Detailed_Demanding_x_Doc_Attrib!BP252:BQ252, Detailed_Demanding_x_Doc_Attrib!BW252:BX252, Detailed_Demanding_x_Doc_Attrib!BV252, Detailed_Demanding_x_Doc_Attrib!BS252:BT252, Detailed_Demanding_x_Doc_Attrib!S252, Detailed_Demanding_x_Doc_Attrib!T252, Detailed_Demanding_x_Doc_Attrib!I252:L252)</f>
        <v>0</v>
      </c>
      <c r="AD204" s="195">
        <f>MAX(Detailed_Demanding_x_Doc_Attrib!BF252:BX252,Detailed_Demanding_x_Doc_Attrib!I252:L252, Detailed_Demanding_x_Doc_Attrib!S252, Detailed_Demanding_x_Doc_Attrib!T252)</f>
        <v>0</v>
      </c>
      <c r="AE204" s="195">
        <f>Detailed_Demanding_x_Doc_Attrib!BY252</f>
        <v>0</v>
      </c>
      <c r="AF204" s="195">
        <f>MAX(Detailed_Demanding_x_Doc_Attrib!BZ252, Detailed_Demanding_x_Doc_Attrib!BR252)</f>
        <v>0</v>
      </c>
      <c r="AG204" s="195">
        <f>MAX(Detailed_Demanding_x_Doc_Attrib!CA252, Detailed_Demanding_x_Doc_Attrib!BS252)</f>
        <v>0</v>
      </c>
      <c r="AH204" s="195">
        <f>MAX(Detailed_Demanding_x_Doc_Attrib!CB252,Detailed_Demanding_x_Doc_Attrib!I252, Detailed_Demanding_x_Doc_Attrib!S252, Detailed_Demanding_x_Doc_Attrib!W252)</f>
        <v>0</v>
      </c>
      <c r="AI204" s="195">
        <f>MAX(Detailed_Demanding_x_Doc_Attrib!CC252)</f>
        <v>0</v>
      </c>
      <c r="AJ204" s="195">
        <f>MAX(Detailed_Demanding_x_Doc_Attrib!CD252,Detailed_Demanding_x_Doc_Attrib!S252)</f>
        <v>0</v>
      </c>
      <c r="AK204" s="195">
        <f>MAX(Detailed_Demanding_x_Doc_Attrib!CE252, Detailed_Demanding_x_Doc_Attrib!I252:Q252, Detailed_Demanding_x_Doc_Attrib!S252, Detailed_Demanding_x_Doc_Attrib!T252, Detailed_Demanding_x_Doc_Attrib!W252)</f>
        <v>0.26470588235294118</v>
      </c>
      <c r="AL204" s="195">
        <f>MAX(Detailed_Demanding_x_Doc_Attrib!CF252:CF252)</f>
        <v>0</v>
      </c>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row>
    <row r="205" spans="1:102">
      <c r="A205" s="82" t="s">
        <v>554</v>
      </c>
      <c r="B205" s="82" t="s">
        <v>642</v>
      </c>
      <c r="C205" s="82" t="s">
        <v>607</v>
      </c>
      <c r="D205" s="82" t="s">
        <v>618</v>
      </c>
      <c r="E205" s="165" t="s">
        <v>1314</v>
      </c>
      <c r="F205" s="195">
        <f>MAX(Detailed_Demanding_x_Doc_Attrib!I253:L253)</f>
        <v>0</v>
      </c>
      <c r="G205" s="195">
        <f>MAX(Detailed_Demanding_x_Doc_Attrib!N253:O253)</f>
        <v>0</v>
      </c>
      <c r="H205" s="195">
        <f>Detailed_Demanding_x_Doc_Attrib!P253</f>
        <v>0</v>
      </c>
      <c r="I205" s="195">
        <f>MAX(Detailed_Demanding_x_Doc_Attrib!Q253, F205, G205, H205, K205, L205, M205, P205)</f>
        <v>0</v>
      </c>
      <c r="J205" s="195">
        <f t="shared" si="4"/>
        <v>0</v>
      </c>
      <c r="K205" s="195">
        <f>Detailed_Demanding_x_Doc_Attrib!R253</f>
        <v>0</v>
      </c>
      <c r="L205" s="195">
        <f>Detailed_Demanding_x_Doc_Attrib!S253</f>
        <v>0</v>
      </c>
      <c r="M205" s="195">
        <f>Detailed_Demanding_x_Doc_Attrib!T253</f>
        <v>0</v>
      </c>
      <c r="N205" s="195">
        <f>Detailed_Demanding_x_Doc_Attrib!U253</f>
        <v>0</v>
      </c>
      <c r="O205" s="195">
        <f>Detailed_Demanding_x_Doc_Attrib!V253</f>
        <v>0</v>
      </c>
      <c r="P205" s="195">
        <f>Detailed_Demanding_x_Doc_Attrib!W253</f>
        <v>0</v>
      </c>
      <c r="Q205" s="195">
        <f>Detailed_Demanding_x_Doc_Attrib!X253</f>
        <v>0</v>
      </c>
      <c r="R205" s="195">
        <f>MAX(Detailed_Demanding_x_Doc_Attrib!Z253:AB253,Detailed_Demanding_x_Doc_Attrib!I253:L253,M205,Q205)</f>
        <v>0</v>
      </c>
      <c r="S205" s="195">
        <f>MAX(Detailed_Demanding_x_Doc_Attrib!AC253,Detailed_Demanding_x_Doc_Attrib!I253:L253)</f>
        <v>0</v>
      </c>
      <c r="T205" s="195">
        <f>MAX(Detailed_Demanding_x_Doc_Attrib!AD253:AF253,P205,K205)</f>
        <v>0</v>
      </c>
      <c r="U205" s="195">
        <f>MAX(Detailed_Demanding_x_Doc_Attrib!AG253:AH253, Detailed_Demanding_x_Doc_Attrib!I253:L253, Detailed_Demanding_x_Doc_Attrib!R253)</f>
        <v>0</v>
      </c>
      <c r="V205" s="195">
        <f>MAX(Detailed_Demanding_x_Doc_Attrib!AJ253,Detailed_Demanding_x_Doc_Attrib!I253:L253)</f>
        <v>0</v>
      </c>
      <c r="W205" s="195">
        <f>MAX(Detailed_Demanding_x_Doc_Attrib!AM253:AW253,Detailed_Demanding_x_Doc_Attrib!I253:L253,K205)</f>
        <v>0.14705882352941177</v>
      </c>
      <c r="X205" s="195">
        <f>MAX(Detailed_Demanding_x_Doc_Attrib!AX253,Detailed_Demanding_x_Doc_Attrib!I253:L253)</f>
        <v>0</v>
      </c>
      <c r="Y205" s="195">
        <f>MAX(Detailed_Demanding_x_Doc_Attrib!AY253,Detailed_Demanding_x_Doc_Attrib!I253:L253)</f>
        <v>0</v>
      </c>
      <c r="Z205" s="195">
        <f>MAX(Detailed_Demanding_x_Doc_Attrib!BC253:BE253,Detailed_Demanding_x_Doc_Attrib!I253:L253,Detailed_Demanding_x_Doc_Attrib!T253, Detailed_Demanding_x_Doc_Attrib!W253, Detailed_Demanding_x_Doc_Attrib!BP253)</f>
        <v>0</v>
      </c>
      <c r="AA205" s="195">
        <f>MAX(Detailed_Demanding_x_Doc_Attrib!BJ253:BQ253,Detailed_Demanding_x_Doc_Attrib!I253:L253,Detailed_Demanding_x_Doc_Attrib!BV253,Detailed_Demanding_x_Doc_Attrib!BS253:BT253)</f>
        <v>0</v>
      </c>
      <c r="AB205" s="195">
        <f>MAX(Detailed_Demanding_x_Doc_Attrib!BO253:BV253,Detailed_Demanding_x_Doc_Attrib!I253:L253, Detailed_Demanding_x_Doc_Attrib!T253, Detailed_Demanding_x_Doc_Attrib!BS253:BT253)</f>
        <v>0</v>
      </c>
      <c r="AC205" s="195">
        <f>MAX(Detailed_Demanding_x_Doc_Attrib!BF253:BI253, Detailed_Demanding_x_Doc_Attrib!BP253:BQ253, Detailed_Demanding_x_Doc_Attrib!BW253:BX253, Detailed_Demanding_x_Doc_Attrib!BV253, Detailed_Demanding_x_Doc_Attrib!BS253:BT253, Detailed_Demanding_x_Doc_Attrib!S253, Detailed_Demanding_x_Doc_Attrib!T253, Detailed_Demanding_x_Doc_Attrib!I253:L253)</f>
        <v>0</v>
      </c>
      <c r="AD205" s="195">
        <f>MAX(Detailed_Demanding_x_Doc_Attrib!BF253:BX253,Detailed_Demanding_x_Doc_Attrib!I253:L253, Detailed_Demanding_x_Doc_Attrib!S253, Detailed_Demanding_x_Doc_Attrib!T253)</f>
        <v>0</v>
      </c>
      <c r="AE205" s="195">
        <f>Detailed_Demanding_x_Doc_Attrib!BY253</f>
        <v>0</v>
      </c>
      <c r="AF205" s="195">
        <f>MAX(Detailed_Demanding_x_Doc_Attrib!BZ253, Detailed_Demanding_x_Doc_Attrib!BR253)</f>
        <v>0</v>
      </c>
      <c r="AG205" s="195">
        <f>MAX(Detailed_Demanding_x_Doc_Attrib!CA253, Detailed_Demanding_x_Doc_Attrib!BS253)</f>
        <v>0</v>
      </c>
      <c r="AH205" s="195">
        <f>MAX(Detailed_Demanding_x_Doc_Attrib!CB253,Detailed_Demanding_x_Doc_Attrib!I253, Detailed_Demanding_x_Doc_Attrib!S253, Detailed_Demanding_x_Doc_Attrib!W253)</f>
        <v>0</v>
      </c>
      <c r="AI205" s="195">
        <f>MAX(Detailed_Demanding_x_Doc_Attrib!CC253)</f>
        <v>0</v>
      </c>
      <c r="AJ205" s="195">
        <f>MAX(Detailed_Demanding_x_Doc_Attrib!CD253,Detailed_Demanding_x_Doc_Attrib!S253)</f>
        <v>0</v>
      </c>
      <c r="AK205" s="195">
        <f>MAX(Detailed_Demanding_x_Doc_Attrib!CE253, Detailed_Demanding_x_Doc_Attrib!I253:Q253, Detailed_Demanding_x_Doc_Attrib!S253, Detailed_Demanding_x_Doc_Attrib!T253, Detailed_Demanding_x_Doc_Attrib!W253)</f>
        <v>0</v>
      </c>
      <c r="AL205" s="195">
        <f>MAX(Detailed_Demanding_x_Doc_Attrib!CF253:CF253)</f>
        <v>0</v>
      </c>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row>
    <row r="206" spans="1:102">
      <c r="A206" s="82" t="s">
        <v>554</v>
      </c>
      <c r="B206" s="82" t="s">
        <v>565</v>
      </c>
      <c r="C206" s="82" t="s">
        <v>540</v>
      </c>
      <c r="D206" s="82" t="s">
        <v>618</v>
      </c>
      <c r="E206" s="165" t="s">
        <v>596</v>
      </c>
      <c r="F206" s="195">
        <f>MAX(Detailed_Demanding_x_Doc_Attrib!I254:L254)</f>
        <v>0</v>
      </c>
      <c r="G206" s="195">
        <f>MAX(Detailed_Demanding_x_Doc_Attrib!N254:O254)</f>
        <v>0</v>
      </c>
      <c r="H206" s="195">
        <f>Detailed_Demanding_x_Doc_Attrib!P254</f>
        <v>0</v>
      </c>
      <c r="I206" s="195">
        <f>MAX(Detailed_Demanding_x_Doc_Attrib!Q254, F206, G206, H206, K206, L206, M206, P206)</f>
        <v>3.6029411764705888</v>
      </c>
      <c r="J206" s="195">
        <f t="shared" si="4"/>
        <v>3.6029411764705888</v>
      </c>
      <c r="K206" s="195">
        <f>Detailed_Demanding_x_Doc_Attrib!R254</f>
        <v>0</v>
      </c>
      <c r="L206" s="195">
        <f>Detailed_Demanding_x_Doc_Attrib!S254</f>
        <v>0</v>
      </c>
      <c r="M206" s="195">
        <f>Detailed_Demanding_x_Doc_Attrib!T254</f>
        <v>0</v>
      </c>
      <c r="N206" s="195">
        <f>Detailed_Demanding_x_Doc_Attrib!U254</f>
        <v>0</v>
      </c>
      <c r="O206" s="195">
        <f>Detailed_Demanding_x_Doc_Attrib!V254</f>
        <v>0</v>
      </c>
      <c r="P206" s="195">
        <f>Detailed_Demanding_x_Doc_Attrib!W254</f>
        <v>3.6029411764705888</v>
      </c>
      <c r="Q206" s="195">
        <f>Detailed_Demanding_x_Doc_Attrib!X254</f>
        <v>0</v>
      </c>
      <c r="R206" s="195">
        <f>MAX(Detailed_Demanding_x_Doc_Attrib!Z254:AB254,Detailed_Demanding_x_Doc_Attrib!I254:L254,M206,Q206)</f>
        <v>0</v>
      </c>
      <c r="S206" s="195">
        <f>MAX(Detailed_Demanding_x_Doc_Attrib!AC254,Detailed_Demanding_x_Doc_Attrib!I254:L254)</f>
        <v>0</v>
      </c>
      <c r="T206" s="195">
        <f>MAX(Detailed_Demanding_x_Doc_Attrib!AD254:AF254,P206,K206)</f>
        <v>3.6029411764705888</v>
      </c>
      <c r="U206" s="195">
        <f>MAX(Detailed_Demanding_x_Doc_Attrib!AG254:AH254, Detailed_Demanding_x_Doc_Attrib!I254:L254, Detailed_Demanding_x_Doc_Attrib!R254)</f>
        <v>0</v>
      </c>
      <c r="V206" s="195">
        <f>MAX(Detailed_Demanding_x_Doc_Attrib!AJ254,Detailed_Demanding_x_Doc_Attrib!I254:L254)</f>
        <v>0</v>
      </c>
      <c r="W206" s="195">
        <f>MAX(Detailed_Demanding_x_Doc_Attrib!AM254:AW254,Detailed_Demanding_x_Doc_Attrib!I254:L254,K206)</f>
        <v>0</v>
      </c>
      <c r="X206" s="195">
        <f>MAX(Detailed_Demanding_x_Doc_Attrib!AX254,Detailed_Demanding_x_Doc_Attrib!I254:L254)</f>
        <v>0</v>
      </c>
      <c r="Y206" s="195">
        <f>MAX(Detailed_Demanding_x_Doc_Attrib!AY254,Detailed_Demanding_x_Doc_Attrib!I254:L254)</f>
        <v>0</v>
      </c>
      <c r="Z206" s="195">
        <f>MAX(Detailed_Demanding_x_Doc_Attrib!BC254:BE254,Detailed_Demanding_x_Doc_Attrib!I254:L254,Detailed_Demanding_x_Doc_Attrib!T254, Detailed_Demanding_x_Doc_Attrib!W254, Detailed_Demanding_x_Doc_Attrib!BP254)</f>
        <v>3.6029411764705888</v>
      </c>
      <c r="AA206" s="195">
        <f>MAX(Detailed_Demanding_x_Doc_Attrib!BJ254:BQ254,Detailed_Demanding_x_Doc_Attrib!I254:L254,Detailed_Demanding_x_Doc_Attrib!BV254,Detailed_Demanding_x_Doc_Attrib!BS254:BT254)</f>
        <v>0</v>
      </c>
      <c r="AB206" s="195">
        <f>MAX(Detailed_Demanding_x_Doc_Attrib!BO254:BV254,Detailed_Demanding_x_Doc_Attrib!I254:L254, Detailed_Demanding_x_Doc_Attrib!T254, Detailed_Demanding_x_Doc_Attrib!BS254:BT254)</f>
        <v>0</v>
      </c>
      <c r="AC206" s="195">
        <f>MAX(Detailed_Demanding_x_Doc_Attrib!BF254:BI254, Detailed_Demanding_x_Doc_Attrib!BP254:BQ254, Detailed_Demanding_x_Doc_Attrib!BW254:BX254, Detailed_Demanding_x_Doc_Attrib!BV254, Detailed_Demanding_x_Doc_Attrib!BS254:BT254, Detailed_Demanding_x_Doc_Attrib!S254, Detailed_Demanding_x_Doc_Attrib!T254, Detailed_Demanding_x_Doc_Attrib!I254:L254)</f>
        <v>0</v>
      </c>
      <c r="AD206" s="195">
        <f>MAX(Detailed_Demanding_x_Doc_Attrib!BF254:BX254,Detailed_Demanding_x_Doc_Attrib!I254:L254, Detailed_Demanding_x_Doc_Attrib!S254, Detailed_Demanding_x_Doc_Attrib!T254)</f>
        <v>0</v>
      </c>
      <c r="AE206" s="195">
        <f>Detailed_Demanding_x_Doc_Attrib!BY254</f>
        <v>0</v>
      </c>
      <c r="AF206" s="195">
        <f>MAX(Detailed_Demanding_x_Doc_Attrib!BZ254, Detailed_Demanding_x_Doc_Attrib!BR254)</f>
        <v>0</v>
      </c>
      <c r="AG206" s="195">
        <f>MAX(Detailed_Demanding_x_Doc_Attrib!CA254, Detailed_Demanding_x_Doc_Attrib!BS254)</f>
        <v>0</v>
      </c>
      <c r="AH206" s="195">
        <f>MAX(Detailed_Demanding_x_Doc_Attrib!CB254,Detailed_Demanding_x_Doc_Attrib!I254, Detailed_Demanding_x_Doc_Attrib!S254, Detailed_Demanding_x_Doc_Attrib!W254)</f>
        <v>3.6029411764705888</v>
      </c>
      <c r="AI206" s="195">
        <f>MAX(Detailed_Demanding_x_Doc_Attrib!CC254)</f>
        <v>1.1764705882352942</v>
      </c>
      <c r="AJ206" s="195">
        <f>MAX(Detailed_Demanding_x_Doc_Attrib!CD254,Detailed_Demanding_x_Doc_Attrib!S254)</f>
        <v>0</v>
      </c>
      <c r="AK206" s="195">
        <f>MAX(Detailed_Demanding_x_Doc_Attrib!CE254, Detailed_Demanding_x_Doc_Attrib!I254:Q254, Detailed_Demanding_x_Doc_Attrib!S254, Detailed_Demanding_x_Doc_Attrib!T254, Detailed_Demanding_x_Doc_Attrib!W254)</f>
        <v>3.6029411764705888</v>
      </c>
      <c r="AL206" s="195">
        <f>MAX(Detailed_Demanding_x_Doc_Attrib!CF254:CF254)</f>
        <v>0</v>
      </c>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row>
    <row r="207" spans="1:102">
      <c r="A207" s="82" t="s">
        <v>554</v>
      </c>
      <c r="B207" s="82" t="s">
        <v>565</v>
      </c>
      <c r="C207" s="82" t="s">
        <v>364</v>
      </c>
      <c r="D207" s="82" t="s">
        <v>360</v>
      </c>
      <c r="E207" s="165" t="s">
        <v>1344</v>
      </c>
      <c r="F207" s="195">
        <f>MAX(Detailed_Demanding_x_Doc_Attrib!I255:L255)</f>
        <v>0</v>
      </c>
      <c r="G207" s="195">
        <f>MAX(Detailed_Demanding_x_Doc_Attrib!N255:O255)</f>
        <v>0</v>
      </c>
      <c r="H207" s="195">
        <f>Detailed_Demanding_x_Doc_Attrib!P255</f>
        <v>0</v>
      </c>
      <c r="I207" s="195">
        <f>MAX(Detailed_Demanding_x_Doc_Attrib!Q255, F207, G207, H207, K207, L207, M207, P207)</f>
        <v>0.3970588235294118</v>
      </c>
      <c r="J207" s="195">
        <f t="shared" si="4"/>
        <v>0.3970588235294118</v>
      </c>
      <c r="K207" s="195">
        <f>Detailed_Demanding_x_Doc_Attrib!R255</f>
        <v>0</v>
      </c>
      <c r="L207" s="195">
        <f>Detailed_Demanding_x_Doc_Attrib!S255</f>
        <v>0</v>
      </c>
      <c r="M207" s="195">
        <f>Detailed_Demanding_x_Doc_Attrib!T255</f>
        <v>0</v>
      </c>
      <c r="N207" s="195">
        <f>Detailed_Demanding_x_Doc_Attrib!U255</f>
        <v>0</v>
      </c>
      <c r="O207" s="195">
        <f>Detailed_Demanding_x_Doc_Attrib!V255</f>
        <v>0</v>
      </c>
      <c r="P207" s="195">
        <f>Detailed_Demanding_x_Doc_Attrib!W255</f>
        <v>0</v>
      </c>
      <c r="Q207" s="195">
        <f>Detailed_Demanding_x_Doc_Attrib!X255</f>
        <v>0</v>
      </c>
      <c r="R207" s="195">
        <f>MAX(Detailed_Demanding_x_Doc_Attrib!Z255:AB255,Detailed_Demanding_x_Doc_Attrib!I255:L255,M207,Q207)</f>
        <v>0</v>
      </c>
      <c r="S207" s="195">
        <f>MAX(Detailed_Demanding_x_Doc_Attrib!AC255,Detailed_Demanding_x_Doc_Attrib!I255:L255)</f>
        <v>0</v>
      </c>
      <c r="T207" s="195">
        <f>MAX(Detailed_Demanding_x_Doc_Attrib!AD255:AF255,P207,K207)</f>
        <v>0</v>
      </c>
      <c r="U207" s="195">
        <f>MAX(Detailed_Demanding_x_Doc_Attrib!AG255:AH255, Detailed_Demanding_x_Doc_Attrib!I255:L255, Detailed_Demanding_x_Doc_Attrib!R255)</f>
        <v>0</v>
      </c>
      <c r="V207" s="195">
        <f>MAX(Detailed_Demanding_x_Doc_Attrib!AJ255,Detailed_Demanding_x_Doc_Attrib!I255:L255)</f>
        <v>0</v>
      </c>
      <c r="W207" s="195">
        <f>MAX(Detailed_Demanding_x_Doc_Attrib!AM255:AW255,Detailed_Demanding_x_Doc_Attrib!I255:L255,K207)</f>
        <v>0</v>
      </c>
      <c r="X207" s="195">
        <f>MAX(Detailed_Demanding_x_Doc_Attrib!AX255,Detailed_Demanding_x_Doc_Attrib!I255:L255)</f>
        <v>0</v>
      </c>
      <c r="Y207" s="195">
        <f>MAX(Detailed_Demanding_x_Doc_Attrib!AY255,Detailed_Demanding_x_Doc_Attrib!I255:L255)</f>
        <v>0</v>
      </c>
      <c r="Z207" s="195">
        <f>MAX(Detailed_Demanding_x_Doc_Attrib!BC255:BE255,Detailed_Demanding_x_Doc_Attrib!I255:L255,Detailed_Demanding_x_Doc_Attrib!T255, Detailed_Demanding_x_Doc_Attrib!W255, Detailed_Demanding_x_Doc_Attrib!BP255)</f>
        <v>0</v>
      </c>
      <c r="AA207" s="195">
        <f>MAX(Detailed_Demanding_x_Doc_Attrib!BJ255:BQ255,Detailed_Demanding_x_Doc_Attrib!I255:L255,Detailed_Demanding_x_Doc_Attrib!BV255,Detailed_Demanding_x_Doc_Attrib!BS255:BT255)</f>
        <v>0</v>
      </c>
      <c r="AB207" s="195">
        <f>MAX(Detailed_Demanding_x_Doc_Attrib!BO255:BV255,Detailed_Demanding_x_Doc_Attrib!I255:L255, Detailed_Demanding_x_Doc_Attrib!T255, Detailed_Demanding_x_Doc_Attrib!BS255:BT255)</f>
        <v>0</v>
      </c>
      <c r="AC207" s="195">
        <f>MAX(Detailed_Demanding_x_Doc_Attrib!BF255:BI255, Detailed_Demanding_x_Doc_Attrib!BP255:BQ255, Detailed_Demanding_x_Doc_Attrib!BW255:BX255, Detailed_Demanding_x_Doc_Attrib!BV255, Detailed_Demanding_x_Doc_Attrib!BS255:BT255, Detailed_Demanding_x_Doc_Attrib!S255, Detailed_Demanding_x_Doc_Attrib!T255, Detailed_Demanding_x_Doc_Attrib!I255:L255)</f>
        <v>2.1176470588235294</v>
      </c>
      <c r="AD207" s="195">
        <f>MAX(Detailed_Demanding_x_Doc_Attrib!BF255:BX255,Detailed_Demanding_x_Doc_Attrib!I255:L255, Detailed_Demanding_x_Doc_Attrib!S255, Detailed_Demanding_x_Doc_Attrib!T255)</f>
        <v>2.1176470588235294</v>
      </c>
      <c r="AE207" s="195">
        <f>Detailed_Demanding_x_Doc_Attrib!BY255</f>
        <v>0</v>
      </c>
      <c r="AF207" s="195">
        <f>MAX(Detailed_Demanding_x_Doc_Attrib!BZ255, Detailed_Demanding_x_Doc_Attrib!BR255)</f>
        <v>0</v>
      </c>
      <c r="AG207" s="195">
        <f>MAX(Detailed_Demanding_x_Doc_Attrib!CA255, Detailed_Demanding_x_Doc_Attrib!BS255)</f>
        <v>0</v>
      </c>
      <c r="AH207" s="195">
        <f>MAX(Detailed_Demanding_x_Doc_Attrib!CB255,Detailed_Demanding_x_Doc_Attrib!I255, Detailed_Demanding_x_Doc_Attrib!S255, Detailed_Demanding_x_Doc_Attrib!W255)</f>
        <v>0</v>
      </c>
      <c r="AI207" s="195">
        <f>MAX(Detailed_Demanding_x_Doc_Attrib!CC255)</f>
        <v>0</v>
      </c>
      <c r="AJ207" s="195">
        <f>MAX(Detailed_Demanding_x_Doc_Attrib!CD255,Detailed_Demanding_x_Doc_Attrib!S255)</f>
        <v>0</v>
      </c>
      <c r="AK207" s="195">
        <f>MAX(Detailed_Demanding_x_Doc_Attrib!CE255, Detailed_Demanding_x_Doc_Attrib!I255:Q255, Detailed_Demanding_x_Doc_Attrib!S255, Detailed_Demanding_x_Doc_Attrib!T255, Detailed_Demanding_x_Doc_Attrib!W255)</f>
        <v>0.3970588235294118</v>
      </c>
      <c r="AL207" s="195">
        <f>MAX(Detailed_Demanding_x_Doc_Attrib!CF255:CF255)</f>
        <v>0</v>
      </c>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row>
    <row r="208" spans="1:102">
      <c r="A208" s="82" t="s">
        <v>554</v>
      </c>
      <c r="B208" s="82" t="s">
        <v>642</v>
      </c>
      <c r="C208" s="82" t="s">
        <v>607</v>
      </c>
      <c r="D208" s="82" t="s">
        <v>618</v>
      </c>
      <c r="E208" s="165" t="s">
        <v>735</v>
      </c>
      <c r="F208" s="195">
        <f>MAX(Detailed_Demanding_x_Doc_Attrib!I256:L256)</f>
        <v>0</v>
      </c>
      <c r="G208" s="195">
        <f>MAX(Detailed_Demanding_x_Doc_Attrib!N256:O256)</f>
        <v>0</v>
      </c>
      <c r="H208" s="195">
        <f>Detailed_Demanding_x_Doc_Attrib!P256</f>
        <v>0</v>
      </c>
      <c r="I208" s="195">
        <f>MAX(Detailed_Demanding_x_Doc_Attrib!Q256, F208, G208, H208, K208, L208, M208, P208)</f>
        <v>2.8823529411764706</v>
      </c>
      <c r="J208" s="195">
        <f t="shared" si="4"/>
        <v>2.8823529411764706</v>
      </c>
      <c r="K208" s="195">
        <f>Detailed_Demanding_x_Doc_Attrib!R256</f>
        <v>0</v>
      </c>
      <c r="L208" s="195">
        <f>Detailed_Demanding_x_Doc_Attrib!S256</f>
        <v>0</v>
      </c>
      <c r="M208" s="195">
        <f>Detailed_Demanding_x_Doc_Attrib!T256</f>
        <v>0</v>
      </c>
      <c r="N208" s="195">
        <f>Detailed_Demanding_x_Doc_Attrib!U256</f>
        <v>0</v>
      </c>
      <c r="O208" s="195">
        <f>Detailed_Demanding_x_Doc_Attrib!V256</f>
        <v>0</v>
      </c>
      <c r="P208" s="195">
        <f>Detailed_Demanding_x_Doc_Attrib!W256</f>
        <v>2.8823529411764706</v>
      </c>
      <c r="Q208" s="195">
        <f>Detailed_Demanding_x_Doc_Attrib!X256</f>
        <v>0</v>
      </c>
      <c r="R208" s="195">
        <f>MAX(Detailed_Demanding_x_Doc_Attrib!Z256:AB256,Detailed_Demanding_x_Doc_Attrib!I256:L256,M208,Q208)</f>
        <v>0</v>
      </c>
      <c r="S208" s="195">
        <f>MAX(Detailed_Demanding_x_Doc_Attrib!AC256,Detailed_Demanding_x_Doc_Attrib!I256:L256)</f>
        <v>0</v>
      </c>
      <c r="T208" s="195">
        <f>MAX(Detailed_Demanding_x_Doc_Attrib!AD256:AF256,P208,K208)</f>
        <v>2.8823529411764706</v>
      </c>
      <c r="U208" s="195">
        <f>MAX(Detailed_Demanding_x_Doc_Attrib!AG256:AH256, Detailed_Demanding_x_Doc_Attrib!I256:L256, Detailed_Demanding_x_Doc_Attrib!R256)</f>
        <v>0.52941176470588225</v>
      </c>
      <c r="V208" s="195">
        <f>MAX(Detailed_Demanding_x_Doc_Attrib!AJ256,Detailed_Demanding_x_Doc_Attrib!I256:L256)</f>
        <v>0</v>
      </c>
      <c r="W208" s="195">
        <f>MAX(Detailed_Demanding_x_Doc_Attrib!AM256:AW256,Detailed_Demanding_x_Doc_Attrib!I256:L256,K208)</f>
        <v>0.94117647058823528</v>
      </c>
      <c r="X208" s="195">
        <f>MAX(Detailed_Demanding_x_Doc_Attrib!AX256,Detailed_Demanding_x_Doc_Attrib!I256:L256)</f>
        <v>0</v>
      </c>
      <c r="Y208" s="195">
        <f>MAX(Detailed_Demanding_x_Doc_Attrib!AY256,Detailed_Demanding_x_Doc_Attrib!I256:L256)</f>
        <v>0</v>
      </c>
      <c r="Z208" s="195">
        <f>MAX(Detailed_Demanding_x_Doc_Attrib!BC256:BE256,Detailed_Demanding_x_Doc_Attrib!I256:L256,Detailed_Demanding_x_Doc_Attrib!T256, Detailed_Demanding_x_Doc_Attrib!W256, Detailed_Demanding_x_Doc_Attrib!BP256)</f>
        <v>2.8823529411764706</v>
      </c>
      <c r="AA208" s="195">
        <f>MAX(Detailed_Demanding_x_Doc_Attrib!BJ256:BQ256,Detailed_Demanding_x_Doc_Attrib!I256:L256,Detailed_Demanding_x_Doc_Attrib!BV256,Detailed_Demanding_x_Doc_Attrib!BS256:BT256)</f>
        <v>2.8235294117647056</v>
      </c>
      <c r="AB208" s="195">
        <f>MAX(Detailed_Demanding_x_Doc_Attrib!BO256:BV256,Detailed_Demanding_x_Doc_Attrib!I256:L256, Detailed_Demanding_x_Doc_Attrib!T256, Detailed_Demanding_x_Doc_Attrib!BS256:BT256)</f>
        <v>2.8235294117647056</v>
      </c>
      <c r="AC208" s="195">
        <f>MAX(Detailed_Demanding_x_Doc_Attrib!BF256:BI256, Detailed_Demanding_x_Doc_Attrib!BP256:BQ256, Detailed_Demanding_x_Doc_Attrib!BW256:BX256, Detailed_Demanding_x_Doc_Attrib!BV256, Detailed_Demanding_x_Doc_Attrib!BS256:BT256, Detailed_Demanding_x_Doc_Attrib!S256, Detailed_Demanding_x_Doc_Attrib!T256, Detailed_Demanding_x_Doc_Attrib!I256:L256)</f>
        <v>2.8235294117647056</v>
      </c>
      <c r="AD208" s="195">
        <f>MAX(Detailed_Demanding_x_Doc_Attrib!BF256:BX256,Detailed_Demanding_x_Doc_Attrib!I256:L256, Detailed_Demanding_x_Doc_Attrib!S256, Detailed_Demanding_x_Doc_Attrib!T256)</f>
        <v>2.8235294117647056</v>
      </c>
      <c r="AE208" s="195">
        <f>Detailed_Demanding_x_Doc_Attrib!BY256</f>
        <v>0</v>
      </c>
      <c r="AF208" s="195">
        <f>MAX(Detailed_Demanding_x_Doc_Attrib!BZ256, Detailed_Demanding_x_Doc_Attrib!BR256)</f>
        <v>0</v>
      </c>
      <c r="AG208" s="195">
        <f>MAX(Detailed_Demanding_x_Doc_Attrib!CA256, Detailed_Demanding_x_Doc_Attrib!BS256)</f>
        <v>2.117647058823529</v>
      </c>
      <c r="AH208" s="195">
        <f>MAX(Detailed_Demanding_x_Doc_Attrib!CB256,Detailed_Demanding_x_Doc_Attrib!I256, Detailed_Demanding_x_Doc_Attrib!S256, Detailed_Demanding_x_Doc_Attrib!W256)</f>
        <v>2.8823529411764706</v>
      </c>
      <c r="AI208" s="195">
        <f>MAX(Detailed_Demanding_x_Doc_Attrib!CC256)</f>
        <v>0</v>
      </c>
      <c r="AJ208" s="195">
        <f>MAX(Detailed_Demanding_x_Doc_Attrib!CD256,Detailed_Demanding_x_Doc_Attrib!S256)</f>
        <v>0</v>
      </c>
      <c r="AK208" s="195">
        <f>MAX(Detailed_Demanding_x_Doc_Attrib!CE256, Detailed_Demanding_x_Doc_Attrib!I256:Q256, Detailed_Demanding_x_Doc_Attrib!S256, Detailed_Demanding_x_Doc_Attrib!T256, Detailed_Demanding_x_Doc_Attrib!W256)</f>
        <v>2.8823529411764706</v>
      </c>
      <c r="AL208" s="195">
        <f>MAX(Detailed_Demanding_x_Doc_Attrib!CF256:CF256)</f>
        <v>0</v>
      </c>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row>
    <row r="209" spans="1:102">
      <c r="A209" s="82" t="s">
        <v>277</v>
      </c>
      <c r="B209" s="82" t="s">
        <v>565</v>
      </c>
      <c r="C209" s="82" t="s">
        <v>282</v>
      </c>
      <c r="D209" s="82" t="s">
        <v>618</v>
      </c>
      <c r="E209" s="165" t="s">
        <v>13</v>
      </c>
      <c r="F209" s="195">
        <f>MAX(Detailed_Demanding_x_Doc_Attrib!I257:L257)</f>
        <v>4.8000000000000007</v>
      </c>
      <c r="G209" s="195">
        <f>MAX(Detailed_Demanding_x_Doc_Attrib!N257:O257)</f>
        <v>0</v>
      </c>
      <c r="H209" s="195">
        <f>Detailed_Demanding_x_Doc_Attrib!P257</f>
        <v>0</v>
      </c>
      <c r="I209" s="195">
        <f>MAX(Detailed_Demanding_x_Doc_Attrib!Q257, F209, G209, H209, K209, L209, M209, P209)</f>
        <v>4.8000000000000007</v>
      </c>
      <c r="J209" s="195">
        <f t="shared" si="4"/>
        <v>4.8000000000000007</v>
      </c>
      <c r="K209" s="195">
        <f>Detailed_Demanding_x_Doc_Attrib!R257</f>
        <v>0</v>
      </c>
      <c r="L209" s="195">
        <f>Detailed_Demanding_x_Doc_Attrib!S257</f>
        <v>0</v>
      </c>
      <c r="M209" s="195">
        <f>Detailed_Demanding_x_Doc_Attrib!T257</f>
        <v>0</v>
      </c>
      <c r="N209" s="195">
        <f>Detailed_Demanding_x_Doc_Attrib!U257</f>
        <v>0</v>
      </c>
      <c r="O209" s="195">
        <f>Detailed_Demanding_x_Doc_Attrib!V257</f>
        <v>0</v>
      </c>
      <c r="P209" s="195">
        <f>Detailed_Demanding_x_Doc_Attrib!W257</f>
        <v>0</v>
      </c>
      <c r="Q209" s="195">
        <f>Detailed_Demanding_x_Doc_Attrib!X257</f>
        <v>0</v>
      </c>
      <c r="R209" s="195">
        <f>MAX(Detailed_Demanding_x_Doc_Attrib!Z257:AB257,Detailed_Demanding_x_Doc_Attrib!I257:L257,M209,Q209)</f>
        <v>4.8000000000000007</v>
      </c>
      <c r="S209" s="195">
        <f>MAX(Detailed_Demanding_x_Doc_Attrib!AC257,Detailed_Demanding_x_Doc_Attrib!I257:L257)</f>
        <v>4.8000000000000007</v>
      </c>
      <c r="T209" s="195">
        <f>MAX(Detailed_Demanding_x_Doc_Attrib!AD257:AF257,P209,K209)</f>
        <v>0</v>
      </c>
      <c r="U209" s="195">
        <f>MAX(Detailed_Demanding_x_Doc_Attrib!AG257:AH257, Detailed_Demanding_x_Doc_Attrib!I257:L257, Detailed_Demanding_x_Doc_Attrib!R257)</f>
        <v>4.8000000000000007</v>
      </c>
      <c r="V209" s="195">
        <f>MAX(Detailed_Demanding_x_Doc_Attrib!AJ257,Detailed_Demanding_x_Doc_Attrib!I257:L257)</f>
        <v>4.8000000000000007</v>
      </c>
      <c r="W209" s="195">
        <f>MAX(Detailed_Demanding_x_Doc_Attrib!AM257:AW257,Detailed_Demanding_x_Doc_Attrib!I257:L257,K209)</f>
        <v>4.8000000000000007</v>
      </c>
      <c r="X209" s="195">
        <f>MAX(Detailed_Demanding_x_Doc_Attrib!AX257,Detailed_Demanding_x_Doc_Attrib!I257:L257)</f>
        <v>4.8000000000000007</v>
      </c>
      <c r="Y209" s="195">
        <f>MAX(Detailed_Demanding_x_Doc_Attrib!AY257,Detailed_Demanding_x_Doc_Attrib!I257:L257)</f>
        <v>4.8000000000000007</v>
      </c>
      <c r="Z209" s="195">
        <f>MAX(Detailed_Demanding_x_Doc_Attrib!BC257:BE257,Detailed_Demanding_x_Doc_Attrib!I257:L257,Detailed_Demanding_x_Doc_Attrib!T257, Detailed_Demanding_x_Doc_Attrib!W257, Detailed_Demanding_x_Doc_Attrib!BP257)</f>
        <v>4.8000000000000007</v>
      </c>
      <c r="AA209" s="195">
        <f>MAX(Detailed_Demanding_x_Doc_Attrib!BJ257:BQ257,Detailed_Demanding_x_Doc_Attrib!I257:L257,Detailed_Demanding_x_Doc_Attrib!BV257,Detailed_Demanding_x_Doc_Attrib!BS257:BT257)</f>
        <v>4.8000000000000007</v>
      </c>
      <c r="AB209" s="195">
        <f>MAX(Detailed_Demanding_x_Doc_Attrib!BO257:BV257,Detailed_Demanding_x_Doc_Attrib!I257:L257, Detailed_Demanding_x_Doc_Attrib!T257, Detailed_Demanding_x_Doc_Attrib!BS257:BT257)</f>
        <v>4.8000000000000007</v>
      </c>
      <c r="AC209" s="195">
        <f>MAX(Detailed_Demanding_x_Doc_Attrib!BF257:BI257, Detailed_Demanding_x_Doc_Attrib!BP257:BQ257, Detailed_Demanding_x_Doc_Attrib!BW257:BX257, Detailed_Demanding_x_Doc_Attrib!BV257, Detailed_Demanding_x_Doc_Attrib!BS257:BT257, Detailed_Demanding_x_Doc_Attrib!S257, Detailed_Demanding_x_Doc_Attrib!T257, Detailed_Demanding_x_Doc_Attrib!I257:L257)</f>
        <v>4.8000000000000007</v>
      </c>
      <c r="AD209" s="195">
        <f>MAX(Detailed_Demanding_x_Doc_Attrib!BF257:BX257,Detailed_Demanding_x_Doc_Attrib!I257:L257, Detailed_Demanding_x_Doc_Attrib!S257, Detailed_Demanding_x_Doc_Attrib!T257)</f>
        <v>4.8000000000000007</v>
      </c>
      <c r="AE209" s="195">
        <f>Detailed_Demanding_x_Doc_Attrib!BY257</f>
        <v>0</v>
      </c>
      <c r="AF209" s="195">
        <f>MAX(Detailed_Demanding_x_Doc_Attrib!BZ257, Detailed_Demanding_x_Doc_Attrib!BR257)</f>
        <v>0</v>
      </c>
      <c r="AG209" s="195">
        <f>MAX(Detailed_Demanding_x_Doc_Attrib!CA257, Detailed_Demanding_x_Doc_Attrib!BS257)</f>
        <v>0</v>
      </c>
      <c r="AH209" s="195">
        <f>MAX(Detailed_Demanding_x_Doc_Attrib!CB257,Detailed_Demanding_x_Doc_Attrib!I257, Detailed_Demanding_x_Doc_Attrib!S257, Detailed_Demanding_x_Doc_Attrib!W257)</f>
        <v>4.8000000000000007</v>
      </c>
      <c r="AI209" s="195">
        <f>MAX(Detailed_Demanding_x_Doc_Attrib!CC257)</f>
        <v>0</v>
      </c>
      <c r="AJ209" s="195">
        <f>MAX(Detailed_Demanding_x_Doc_Attrib!CD257,Detailed_Demanding_x_Doc_Attrib!S257)</f>
        <v>0</v>
      </c>
      <c r="AK209" s="195">
        <f>MAX(Detailed_Demanding_x_Doc_Attrib!CE257, Detailed_Demanding_x_Doc_Attrib!I257:Q257, Detailed_Demanding_x_Doc_Attrib!S257, Detailed_Demanding_x_Doc_Attrib!T257, Detailed_Demanding_x_Doc_Attrib!W257)</f>
        <v>4.8000000000000007</v>
      </c>
      <c r="AL209" s="195">
        <f>MAX(Detailed_Demanding_x_Doc_Attrib!CF257:CF257)</f>
        <v>0</v>
      </c>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row>
    <row r="210" spans="1:102">
      <c r="A210" s="82" t="s">
        <v>277</v>
      </c>
      <c r="B210" s="82" t="s">
        <v>565</v>
      </c>
      <c r="C210" s="82" t="s">
        <v>364</v>
      </c>
      <c r="D210" s="82" t="s">
        <v>618</v>
      </c>
      <c r="E210" s="165" t="s">
        <v>504</v>
      </c>
      <c r="F210" s="195">
        <f>MAX(Detailed_Demanding_x_Doc_Attrib!I258:L258)</f>
        <v>4.2666666666666666</v>
      </c>
      <c r="G210" s="195">
        <f>MAX(Detailed_Demanding_x_Doc_Attrib!N258:O258)</f>
        <v>0</v>
      </c>
      <c r="H210" s="195">
        <f>Detailed_Demanding_x_Doc_Attrib!P258</f>
        <v>0</v>
      </c>
      <c r="I210" s="195">
        <f>MAX(Detailed_Demanding_x_Doc_Attrib!Q258, F210, G210, H210, K210, L210, M210, P210)</f>
        <v>4.2666666666666666</v>
      </c>
      <c r="J210" s="195">
        <f t="shared" si="4"/>
        <v>4.2666666666666666</v>
      </c>
      <c r="K210" s="195">
        <f>Detailed_Demanding_x_Doc_Attrib!R258</f>
        <v>0</v>
      </c>
      <c r="L210" s="195">
        <f>Detailed_Demanding_x_Doc_Attrib!S258</f>
        <v>0</v>
      </c>
      <c r="M210" s="195">
        <f>Detailed_Demanding_x_Doc_Attrib!T258</f>
        <v>0</v>
      </c>
      <c r="N210" s="195">
        <f>Detailed_Demanding_x_Doc_Attrib!U258</f>
        <v>0</v>
      </c>
      <c r="O210" s="195">
        <f>Detailed_Demanding_x_Doc_Attrib!V258</f>
        <v>0</v>
      </c>
      <c r="P210" s="195">
        <f>Detailed_Demanding_x_Doc_Attrib!W258</f>
        <v>0</v>
      </c>
      <c r="Q210" s="195">
        <f>Detailed_Demanding_x_Doc_Attrib!X258</f>
        <v>0</v>
      </c>
      <c r="R210" s="195">
        <f>MAX(Detailed_Demanding_x_Doc_Attrib!Z258:AB258,Detailed_Demanding_x_Doc_Attrib!I258:L258,M210,Q210)</f>
        <v>4.2666666666666666</v>
      </c>
      <c r="S210" s="195">
        <f>MAX(Detailed_Demanding_x_Doc_Attrib!AC258,Detailed_Demanding_x_Doc_Attrib!I258:L258)</f>
        <v>4.2666666666666666</v>
      </c>
      <c r="T210" s="195">
        <f>MAX(Detailed_Demanding_x_Doc_Attrib!AD258:AF258,P210,K210)</f>
        <v>0</v>
      </c>
      <c r="U210" s="195">
        <f>MAX(Detailed_Demanding_x_Doc_Attrib!AG258:AH258, Detailed_Demanding_x_Doc_Attrib!I258:L258, Detailed_Demanding_x_Doc_Attrib!R258)</f>
        <v>4.2666666666666666</v>
      </c>
      <c r="V210" s="195">
        <f>MAX(Detailed_Demanding_x_Doc_Attrib!AJ258,Detailed_Demanding_x_Doc_Attrib!I258:L258)</f>
        <v>4.2666666666666666</v>
      </c>
      <c r="W210" s="195">
        <f>MAX(Detailed_Demanding_x_Doc_Attrib!AM258:AW258,Detailed_Demanding_x_Doc_Attrib!I258:L258,K210)</f>
        <v>4.2666666666666666</v>
      </c>
      <c r="X210" s="195">
        <f>MAX(Detailed_Demanding_x_Doc_Attrib!AX258,Detailed_Demanding_x_Doc_Attrib!I258:L258)</f>
        <v>4.2666666666666666</v>
      </c>
      <c r="Y210" s="195">
        <f>MAX(Detailed_Demanding_x_Doc_Attrib!AY258,Detailed_Demanding_x_Doc_Attrib!I258:L258)</f>
        <v>4.2666666666666666</v>
      </c>
      <c r="Z210" s="195">
        <f>MAX(Detailed_Demanding_x_Doc_Attrib!BC258:BE258,Detailed_Demanding_x_Doc_Attrib!I258:L258,Detailed_Demanding_x_Doc_Attrib!T258, Detailed_Demanding_x_Doc_Attrib!W258, Detailed_Demanding_x_Doc_Attrib!BP258)</f>
        <v>4.2666666666666666</v>
      </c>
      <c r="AA210" s="195">
        <f>MAX(Detailed_Demanding_x_Doc_Attrib!BJ258:BQ258,Detailed_Demanding_x_Doc_Attrib!I258:L258,Detailed_Demanding_x_Doc_Attrib!BV258,Detailed_Demanding_x_Doc_Attrib!BS258:BT258)</f>
        <v>4.2666666666666666</v>
      </c>
      <c r="AB210" s="195">
        <f>MAX(Detailed_Demanding_x_Doc_Attrib!BO258:BV258,Detailed_Demanding_x_Doc_Attrib!I258:L258, Detailed_Demanding_x_Doc_Attrib!T258, Detailed_Demanding_x_Doc_Attrib!BS258:BT258)</f>
        <v>4.2666666666666666</v>
      </c>
      <c r="AC210" s="195">
        <f>MAX(Detailed_Demanding_x_Doc_Attrib!BF258:BI258, Detailed_Demanding_x_Doc_Attrib!BP258:BQ258, Detailed_Demanding_x_Doc_Attrib!BW258:BX258, Detailed_Demanding_x_Doc_Attrib!BV258, Detailed_Demanding_x_Doc_Attrib!BS258:BT258, Detailed_Demanding_x_Doc_Attrib!S258, Detailed_Demanding_x_Doc_Attrib!T258, Detailed_Demanding_x_Doc_Attrib!I258:L258)</f>
        <v>4.2666666666666666</v>
      </c>
      <c r="AD210" s="195">
        <f>MAX(Detailed_Demanding_x_Doc_Attrib!BF258:BX258,Detailed_Demanding_x_Doc_Attrib!I258:L258, Detailed_Demanding_x_Doc_Attrib!S258, Detailed_Demanding_x_Doc_Attrib!T258)</f>
        <v>4.2666666666666666</v>
      </c>
      <c r="AE210" s="195">
        <f>Detailed_Demanding_x_Doc_Attrib!BY258</f>
        <v>0</v>
      </c>
      <c r="AF210" s="195">
        <f>MAX(Detailed_Demanding_x_Doc_Attrib!BZ258, Detailed_Demanding_x_Doc_Attrib!BR258)</f>
        <v>0</v>
      </c>
      <c r="AG210" s="195">
        <f>MAX(Detailed_Demanding_x_Doc_Attrib!CA258, Detailed_Demanding_x_Doc_Attrib!BS258)</f>
        <v>0</v>
      </c>
      <c r="AH210" s="195">
        <f>MAX(Detailed_Demanding_x_Doc_Attrib!CB258,Detailed_Demanding_x_Doc_Attrib!I258, Detailed_Demanding_x_Doc_Attrib!S258, Detailed_Demanding_x_Doc_Attrib!W258)</f>
        <v>4.2666666666666666</v>
      </c>
      <c r="AI210" s="195">
        <f>MAX(Detailed_Demanding_x_Doc_Attrib!CC258)</f>
        <v>4.2666666666666666</v>
      </c>
      <c r="AJ210" s="195">
        <f>MAX(Detailed_Demanding_x_Doc_Attrib!CD258,Detailed_Demanding_x_Doc_Attrib!S258)</f>
        <v>0</v>
      </c>
      <c r="AK210" s="195">
        <f>MAX(Detailed_Demanding_x_Doc_Attrib!CE258, Detailed_Demanding_x_Doc_Attrib!I258:Q258, Detailed_Demanding_x_Doc_Attrib!S258, Detailed_Demanding_x_Doc_Attrib!T258, Detailed_Demanding_x_Doc_Attrib!W258)</f>
        <v>4.2666666666666666</v>
      </c>
      <c r="AL210" s="195">
        <f>MAX(Detailed_Demanding_x_Doc_Attrib!CF258:CF258)</f>
        <v>0</v>
      </c>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row>
    <row r="211" spans="1:102">
      <c r="A211" s="82" t="s">
        <v>277</v>
      </c>
      <c r="B211" s="82" t="s">
        <v>565</v>
      </c>
      <c r="C211" s="82" t="s">
        <v>364</v>
      </c>
      <c r="D211" s="82" t="s">
        <v>618</v>
      </c>
      <c r="E211" s="165" t="s">
        <v>575</v>
      </c>
      <c r="F211" s="195">
        <f>MAX(Detailed_Demanding_x_Doc_Attrib!I259:L259)</f>
        <v>2.6666666666666665</v>
      </c>
      <c r="G211" s="195">
        <f>MAX(Detailed_Demanding_x_Doc_Attrib!N259:O259)</f>
        <v>0</v>
      </c>
      <c r="H211" s="195">
        <f>Detailed_Demanding_x_Doc_Attrib!P259</f>
        <v>0</v>
      </c>
      <c r="I211" s="195">
        <f>MAX(Detailed_Demanding_x_Doc_Attrib!Q259, F211, G211, H211, K211, L211, M211, P211)</f>
        <v>2.6666666666666665</v>
      </c>
      <c r="J211" s="195">
        <f t="shared" si="4"/>
        <v>2.6666666666666665</v>
      </c>
      <c r="K211" s="195">
        <f>Detailed_Demanding_x_Doc_Attrib!R259</f>
        <v>0</v>
      </c>
      <c r="L211" s="195">
        <f>Detailed_Demanding_x_Doc_Attrib!S259</f>
        <v>0</v>
      </c>
      <c r="M211" s="195">
        <f>Detailed_Demanding_x_Doc_Attrib!T259</f>
        <v>0</v>
      </c>
      <c r="N211" s="195">
        <f>Detailed_Demanding_x_Doc_Attrib!U259</f>
        <v>0</v>
      </c>
      <c r="O211" s="195">
        <f>Detailed_Demanding_x_Doc_Attrib!V259</f>
        <v>0</v>
      </c>
      <c r="P211" s="195">
        <f>Detailed_Demanding_x_Doc_Attrib!W259</f>
        <v>0</v>
      </c>
      <c r="Q211" s="195">
        <f>Detailed_Demanding_x_Doc_Attrib!X259</f>
        <v>0</v>
      </c>
      <c r="R211" s="195">
        <f>MAX(Detailed_Demanding_x_Doc_Attrib!Z259:AB259,Detailed_Demanding_x_Doc_Attrib!I259:L259,M211,Q211)</f>
        <v>2.6666666666666665</v>
      </c>
      <c r="S211" s="195">
        <f>MAX(Detailed_Demanding_x_Doc_Attrib!AC259,Detailed_Demanding_x_Doc_Attrib!I259:L259)</f>
        <v>2.6666666666666665</v>
      </c>
      <c r="T211" s="195">
        <f>MAX(Detailed_Demanding_x_Doc_Attrib!AD259:AF259,P211,K211)</f>
        <v>0</v>
      </c>
      <c r="U211" s="195">
        <f>MAX(Detailed_Demanding_x_Doc_Attrib!AG259:AH259, Detailed_Demanding_x_Doc_Attrib!I259:L259, Detailed_Demanding_x_Doc_Attrib!R259)</f>
        <v>2.6666666666666665</v>
      </c>
      <c r="V211" s="195">
        <f>MAX(Detailed_Demanding_x_Doc_Attrib!AJ259,Detailed_Demanding_x_Doc_Attrib!I259:L259)</f>
        <v>2.6666666666666665</v>
      </c>
      <c r="W211" s="195">
        <f>MAX(Detailed_Demanding_x_Doc_Attrib!AM259:AW259,Detailed_Demanding_x_Doc_Attrib!I259:L259,K211)</f>
        <v>2.6666666666666665</v>
      </c>
      <c r="X211" s="195">
        <f>MAX(Detailed_Demanding_x_Doc_Attrib!AX259,Detailed_Demanding_x_Doc_Attrib!I259:L259)</f>
        <v>2.6666666666666665</v>
      </c>
      <c r="Y211" s="195">
        <f>MAX(Detailed_Demanding_x_Doc_Attrib!AY259,Detailed_Demanding_x_Doc_Attrib!I259:L259)</f>
        <v>2.6666666666666665</v>
      </c>
      <c r="Z211" s="195">
        <f>MAX(Detailed_Demanding_x_Doc_Attrib!BC259:BE259,Detailed_Demanding_x_Doc_Attrib!I259:L259,Detailed_Demanding_x_Doc_Attrib!T259, Detailed_Demanding_x_Doc_Attrib!W259, Detailed_Demanding_x_Doc_Attrib!BP259)</f>
        <v>2.6666666666666665</v>
      </c>
      <c r="AA211" s="195">
        <f>MAX(Detailed_Demanding_x_Doc_Attrib!BJ259:BQ259,Detailed_Demanding_x_Doc_Attrib!I259:L259,Detailed_Demanding_x_Doc_Attrib!BV259,Detailed_Demanding_x_Doc_Attrib!BS259:BT259)</f>
        <v>2.6666666666666665</v>
      </c>
      <c r="AB211" s="195">
        <f>MAX(Detailed_Demanding_x_Doc_Attrib!BO259:BV259,Detailed_Demanding_x_Doc_Attrib!I259:L259, Detailed_Demanding_x_Doc_Attrib!T259, Detailed_Demanding_x_Doc_Attrib!BS259:BT259)</f>
        <v>2.6666666666666665</v>
      </c>
      <c r="AC211" s="195">
        <f>MAX(Detailed_Demanding_x_Doc_Attrib!BF259:BI259, Detailed_Demanding_x_Doc_Attrib!BP259:BQ259, Detailed_Demanding_x_Doc_Attrib!BW259:BX259, Detailed_Demanding_x_Doc_Attrib!BV259, Detailed_Demanding_x_Doc_Attrib!BS259:BT259, Detailed_Demanding_x_Doc_Attrib!S259, Detailed_Demanding_x_Doc_Attrib!T259, Detailed_Demanding_x_Doc_Attrib!I259:L259)</f>
        <v>2.6666666666666665</v>
      </c>
      <c r="AD211" s="195">
        <f>MAX(Detailed_Demanding_x_Doc_Attrib!BF259:BX259,Detailed_Demanding_x_Doc_Attrib!I259:L259, Detailed_Demanding_x_Doc_Attrib!S259, Detailed_Demanding_x_Doc_Attrib!T259)</f>
        <v>2.6666666666666665</v>
      </c>
      <c r="AE211" s="195">
        <f>Detailed_Demanding_x_Doc_Attrib!BY259</f>
        <v>0</v>
      </c>
      <c r="AF211" s="195">
        <f>MAX(Detailed_Demanding_x_Doc_Attrib!BZ259, Detailed_Demanding_x_Doc_Attrib!BR259)</f>
        <v>0</v>
      </c>
      <c r="AG211" s="195">
        <f>MAX(Detailed_Demanding_x_Doc_Attrib!CA259, Detailed_Demanding_x_Doc_Attrib!BS259)</f>
        <v>0</v>
      </c>
      <c r="AH211" s="195">
        <f>MAX(Detailed_Demanding_x_Doc_Attrib!CB259,Detailed_Demanding_x_Doc_Attrib!I259, Detailed_Demanding_x_Doc_Attrib!S259, Detailed_Demanding_x_Doc_Attrib!W259)</f>
        <v>2.6666666666666665</v>
      </c>
      <c r="AI211" s="195">
        <f>MAX(Detailed_Demanding_x_Doc_Attrib!CC259)</f>
        <v>0</v>
      </c>
      <c r="AJ211" s="195">
        <f>MAX(Detailed_Demanding_x_Doc_Attrib!CD259,Detailed_Demanding_x_Doc_Attrib!S259)</f>
        <v>0</v>
      </c>
      <c r="AK211" s="195">
        <f>MAX(Detailed_Demanding_x_Doc_Attrib!CE259, Detailed_Demanding_x_Doc_Attrib!I259:Q259, Detailed_Demanding_x_Doc_Attrib!S259, Detailed_Demanding_x_Doc_Attrib!T259, Detailed_Demanding_x_Doc_Attrib!W259)</f>
        <v>2.6666666666666665</v>
      </c>
      <c r="AL211" s="195">
        <f>MAX(Detailed_Demanding_x_Doc_Attrib!CF259:CF259)</f>
        <v>0</v>
      </c>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row>
    <row r="212" spans="1:102">
      <c r="A212" s="82" t="s">
        <v>277</v>
      </c>
      <c r="B212" s="82" t="s">
        <v>645</v>
      </c>
      <c r="C212" s="82" t="s">
        <v>607</v>
      </c>
      <c r="D212" s="82" t="s">
        <v>638</v>
      </c>
      <c r="E212" s="165" t="s">
        <v>655</v>
      </c>
      <c r="F212" s="195">
        <f>MAX(Detailed_Demanding_x_Doc_Attrib!I260:L260)</f>
        <v>9.6000000000000014</v>
      </c>
      <c r="G212" s="195">
        <f>MAX(Detailed_Demanding_x_Doc_Attrib!N260:O260)</f>
        <v>0</v>
      </c>
      <c r="H212" s="195">
        <f>Detailed_Demanding_x_Doc_Attrib!P260</f>
        <v>0</v>
      </c>
      <c r="I212" s="195">
        <f>MAX(Detailed_Demanding_x_Doc_Attrib!Q260, F212, G212, H212, K212, L212, M212, P212)</f>
        <v>9.6000000000000014</v>
      </c>
      <c r="J212" s="195">
        <f t="shared" si="4"/>
        <v>9.6000000000000014</v>
      </c>
      <c r="K212" s="195">
        <f>Detailed_Demanding_x_Doc_Attrib!R260</f>
        <v>0</v>
      </c>
      <c r="L212" s="195">
        <f>Detailed_Demanding_x_Doc_Attrib!S260</f>
        <v>0</v>
      </c>
      <c r="M212" s="195">
        <f>Detailed_Demanding_x_Doc_Attrib!T260</f>
        <v>0</v>
      </c>
      <c r="N212" s="195">
        <f>Detailed_Demanding_x_Doc_Attrib!U260</f>
        <v>0</v>
      </c>
      <c r="O212" s="195">
        <f>Detailed_Demanding_x_Doc_Attrib!V260</f>
        <v>0</v>
      </c>
      <c r="P212" s="195">
        <f>Detailed_Demanding_x_Doc_Attrib!W260</f>
        <v>0</v>
      </c>
      <c r="Q212" s="195">
        <f>Detailed_Demanding_x_Doc_Attrib!X260</f>
        <v>0</v>
      </c>
      <c r="R212" s="195">
        <f>MAX(Detailed_Demanding_x_Doc_Attrib!Z260:AB260,Detailed_Demanding_x_Doc_Attrib!I260:L260,M212,Q212)</f>
        <v>9.6000000000000014</v>
      </c>
      <c r="S212" s="195">
        <f>MAX(Detailed_Demanding_x_Doc_Attrib!AC260,Detailed_Demanding_x_Doc_Attrib!I260:L260)</f>
        <v>9.6000000000000014</v>
      </c>
      <c r="T212" s="195">
        <f>MAX(Detailed_Demanding_x_Doc_Attrib!AD260:AF260,P212,K212)</f>
        <v>0</v>
      </c>
      <c r="U212" s="195">
        <f>MAX(Detailed_Demanding_x_Doc_Attrib!AG260:AH260, Detailed_Demanding_x_Doc_Attrib!I260:L260, Detailed_Demanding_x_Doc_Attrib!R260)</f>
        <v>9.6000000000000014</v>
      </c>
      <c r="V212" s="195">
        <f>MAX(Detailed_Demanding_x_Doc_Attrib!AJ260,Detailed_Demanding_x_Doc_Attrib!I260:L260)</f>
        <v>9.6000000000000014</v>
      </c>
      <c r="W212" s="195">
        <f>MAX(Detailed_Demanding_x_Doc_Attrib!AM260:AW260,Detailed_Demanding_x_Doc_Attrib!I260:L260,K212)</f>
        <v>9.6000000000000014</v>
      </c>
      <c r="X212" s="195">
        <f>MAX(Detailed_Demanding_x_Doc_Attrib!AX260,Detailed_Demanding_x_Doc_Attrib!I260:L260)</f>
        <v>9.6000000000000014</v>
      </c>
      <c r="Y212" s="195">
        <f>MAX(Detailed_Demanding_x_Doc_Attrib!AY260,Detailed_Demanding_x_Doc_Attrib!I260:L260)</f>
        <v>9.6000000000000014</v>
      </c>
      <c r="Z212" s="195">
        <f>MAX(Detailed_Demanding_x_Doc_Attrib!BC260:BE260,Detailed_Demanding_x_Doc_Attrib!I260:L260,Detailed_Demanding_x_Doc_Attrib!T260, Detailed_Demanding_x_Doc_Attrib!W260, Detailed_Demanding_x_Doc_Attrib!BP260)</f>
        <v>9.6000000000000014</v>
      </c>
      <c r="AA212" s="195">
        <f>MAX(Detailed_Demanding_x_Doc_Attrib!BJ260:BQ260,Detailed_Demanding_x_Doc_Attrib!I260:L260,Detailed_Demanding_x_Doc_Attrib!BV260,Detailed_Demanding_x_Doc_Attrib!BS260:BT260)</f>
        <v>9.6000000000000014</v>
      </c>
      <c r="AB212" s="195">
        <f>MAX(Detailed_Demanding_x_Doc_Attrib!BO260:BV260,Detailed_Demanding_x_Doc_Attrib!I260:L260, Detailed_Demanding_x_Doc_Attrib!T260, Detailed_Demanding_x_Doc_Attrib!BS260:BT260)</f>
        <v>9.6000000000000014</v>
      </c>
      <c r="AC212" s="195">
        <f>MAX(Detailed_Demanding_x_Doc_Attrib!BF260:BI260, Detailed_Demanding_x_Doc_Attrib!BP260:BQ260, Detailed_Demanding_x_Doc_Attrib!BW260:BX260, Detailed_Demanding_x_Doc_Attrib!BV260, Detailed_Demanding_x_Doc_Attrib!BS260:BT260, Detailed_Demanding_x_Doc_Attrib!S260, Detailed_Demanding_x_Doc_Attrib!T260, Detailed_Demanding_x_Doc_Attrib!I260:L260)</f>
        <v>9.6000000000000014</v>
      </c>
      <c r="AD212" s="195">
        <f>MAX(Detailed_Demanding_x_Doc_Attrib!BF260:BX260,Detailed_Demanding_x_Doc_Attrib!I260:L260, Detailed_Demanding_x_Doc_Attrib!S260, Detailed_Demanding_x_Doc_Attrib!T260)</f>
        <v>9.6000000000000014</v>
      </c>
      <c r="AE212" s="195">
        <f>Detailed_Demanding_x_Doc_Attrib!BY260</f>
        <v>0</v>
      </c>
      <c r="AF212" s="195">
        <f>MAX(Detailed_Demanding_x_Doc_Attrib!BZ260, Detailed_Demanding_x_Doc_Attrib!BR260)</f>
        <v>0</v>
      </c>
      <c r="AG212" s="195">
        <f>MAX(Detailed_Demanding_x_Doc_Attrib!CA260, Detailed_Demanding_x_Doc_Attrib!BS260)</f>
        <v>0</v>
      </c>
      <c r="AH212" s="195">
        <f>MAX(Detailed_Demanding_x_Doc_Attrib!CB260,Detailed_Demanding_x_Doc_Attrib!I260, Detailed_Demanding_x_Doc_Attrib!S260, Detailed_Demanding_x_Doc_Attrib!W260)</f>
        <v>9.6000000000000014</v>
      </c>
      <c r="AI212" s="195">
        <f>MAX(Detailed_Demanding_x_Doc_Attrib!CC260)</f>
        <v>9.6000000000000014</v>
      </c>
      <c r="AJ212" s="195">
        <f>MAX(Detailed_Demanding_x_Doc_Attrib!CD260,Detailed_Demanding_x_Doc_Attrib!S260)</f>
        <v>0</v>
      </c>
      <c r="AK212" s="195">
        <f>MAX(Detailed_Demanding_x_Doc_Attrib!CE260, Detailed_Demanding_x_Doc_Attrib!I260:Q260, Detailed_Demanding_x_Doc_Attrib!S260, Detailed_Demanding_x_Doc_Attrib!T260, Detailed_Demanding_x_Doc_Attrib!W260)</f>
        <v>9.6000000000000014</v>
      </c>
      <c r="AL212" s="195">
        <f>MAX(Detailed_Demanding_x_Doc_Attrib!CF260:CF260)</f>
        <v>0</v>
      </c>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row>
    <row r="213" spans="1:102">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row>
    <row r="214" spans="1:102">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row>
    <row r="215" spans="1:102">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row>
    <row r="216" spans="1:102">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row>
    <row r="217" spans="1:102">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row>
    <row r="218" spans="1:102">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row>
    <row r="219" spans="1:102">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row>
    <row r="220" spans="1:102">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row>
    <row r="221" spans="1:102">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row>
    <row r="222" spans="1:102">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row>
    <row r="223" spans="1:102">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row>
    <row r="224" spans="1:102">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row>
    <row r="225" spans="6:102">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row>
    <row r="226" spans="6:102">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row>
    <row r="227" spans="6:102">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row>
    <row r="228" spans="6:102">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row>
    <row r="229" spans="6:102">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row>
    <row r="230" spans="6:102">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row>
    <row r="231" spans="6:102">
      <c r="F231" s="195"/>
      <c r="G231" s="195"/>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row>
    <row r="232" spans="6:102">
      <c r="F232" s="195"/>
      <c r="G232" s="19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row>
    <row r="233" spans="6:102">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row>
    <row r="234" spans="6:102">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row>
    <row r="235" spans="6:102">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row>
    <row r="236" spans="6:102">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row>
    <row r="237" spans="6:102">
      <c r="F237" s="195"/>
      <c r="G237" s="195"/>
      <c r="H237" s="195"/>
      <c r="I237" s="195"/>
      <c r="J237" s="195"/>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row>
    <row r="238" spans="6:102">
      <c r="F238" s="195"/>
      <c r="G238" s="195"/>
      <c r="H238" s="195"/>
      <c r="I238" s="195"/>
      <c r="J238" s="195"/>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row>
    <row r="239" spans="6:102">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row>
    <row r="240" spans="6:102">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row>
    <row r="241" spans="6:102">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row>
    <row r="242" spans="6:102">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row>
    <row r="243" spans="6:102">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row>
    <row r="244" spans="6:102">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row>
    <row r="245" spans="6:102">
      <c r="F245" s="195"/>
      <c r="G245" s="195"/>
      <c r="H245" s="195"/>
      <c r="I245" s="195"/>
      <c r="J245" s="195"/>
      <c r="K245" s="195"/>
      <c r="L245" s="195"/>
      <c r="M245" s="195"/>
      <c r="N245" s="19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row>
    <row r="246" spans="6:102">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row>
    <row r="247" spans="6:102">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row>
    <row r="248" spans="6:102">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row>
    <row r="249" spans="6:102">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row>
    <row r="250" spans="6:102">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row>
    <row r="251" spans="6:102">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row>
    <row r="252" spans="6:102">
      <c r="F252" s="195"/>
      <c r="G252" s="195"/>
      <c r="H252" s="195"/>
      <c r="I252" s="195"/>
      <c r="J252" s="195"/>
      <c r="K252" s="195"/>
      <c r="L252" s="195"/>
      <c r="M252" s="195"/>
      <c r="N252" s="19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row>
    <row r="253" spans="6:102">
      <c r="F253" s="195"/>
      <c r="G253" s="195"/>
      <c r="H253" s="195"/>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row>
    <row r="254" spans="6:102">
      <c r="F254" s="195"/>
      <c r="G254" s="195"/>
      <c r="H254" s="195"/>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row>
    <row r="255" spans="6:102">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row>
    <row r="256" spans="6:102">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row>
    <row r="257" spans="6:102">
      <c r="F257" s="195"/>
      <c r="G257" s="195"/>
      <c r="H257" s="195"/>
      <c r="I257" s="195"/>
      <c r="J257" s="195"/>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row>
    <row r="258" spans="6:102">
      <c r="F258" s="195"/>
      <c r="G258" s="195"/>
      <c r="H258" s="195"/>
      <c r="I258" s="195"/>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row>
    <row r="259" spans="6:102">
      <c r="F259" s="195"/>
      <c r="G259" s="195"/>
      <c r="H259" s="195"/>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row>
    <row r="260" spans="6:102">
      <c r="F260" s="195"/>
      <c r="G260" s="195"/>
      <c r="H260" s="195"/>
      <c r="I260" s="195"/>
      <c r="J260" s="195"/>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row>
    <row r="261" spans="6:102">
      <c r="F261" s="195"/>
      <c r="G261" s="195"/>
      <c r="H261" s="195"/>
      <c r="I261" s="195"/>
      <c r="J261" s="195"/>
      <c r="K261" s="195"/>
      <c r="L261" s="195"/>
      <c r="M261" s="195"/>
      <c r="N261" s="19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row>
    <row r="262" spans="6:102">
      <c r="F262" s="195"/>
      <c r="G262" s="195"/>
      <c r="H262" s="195"/>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row>
    <row r="263" spans="6:102">
      <c r="F263" s="195"/>
      <c r="G263" s="195"/>
      <c r="H263" s="195"/>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row>
    <row r="264" spans="6:102">
      <c r="F264" s="195"/>
      <c r="G264" s="195"/>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row>
    <row r="265" spans="6:102">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row>
    <row r="266" spans="6:102">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row>
    <row r="267" spans="6:102">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row>
    <row r="268" spans="6:102">
      <c r="F268" s="195"/>
      <c r="G268" s="195"/>
      <c r="H268" s="195"/>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row>
    <row r="269" spans="6:102">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row>
    <row r="270" spans="6:102">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row>
    <row r="271" spans="6:102">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row>
    <row r="272" spans="6:102">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row>
    <row r="273" spans="6:102">
      <c r="F273" s="195"/>
      <c r="G273" s="195"/>
      <c r="H273" s="195"/>
      <c r="I273" s="195"/>
      <c r="J273" s="195"/>
      <c r="K273" s="195"/>
      <c r="L273" s="195"/>
      <c r="M273" s="195"/>
      <c r="N273" s="195"/>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row>
    <row r="274" spans="6:102">
      <c r="F274" s="195"/>
      <c r="G274" s="195"/>
      <c r="H274" s="195"/>
      <c r="I274" s="195"/>
      <c r="J274" s="195"/>
      <c r="K274" s="195"/>
      <c r="L274" s="195"/>
      <c r="M274" s="195"/>
      <c r="N274" s="195"/>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row>
    <row r="275" spans="6:102">
      <c r="F275" s="195"/>
      <c r="G275" s="195"/>
      <c r="H275" s="195"/>
      <c r="I275" s="195"/>
      <c r="J275" s="195"/>
      <c r="K275" s="195"/>
      <c r="L275" s="195"/>
      <c r="M275" s="195"/>
      <c r="N275" s="195"/>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row>
    <row r="276" spans="6:102">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row>
    <row r="277" spans="6:102">
      <c r="F277" s="195"/>
      <c r="G277" s="195"/>
      <c r="H277" s="195"/>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row>
    <row r="278" spans="6:102">
      <c r="F278" s="195"/>
      <c r="G278" s="195"/>
      <c r="H278" s="195"/>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row>
    <row r="279" spans="6:102">
      <c r="F279" s="195"/>
      <c r="G279" s="195"/>
      <c r="H279" s="195"/>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row>
    <row r="280" spans="6:102">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row>
    <row r="281" spans="6:102">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row>
    <row r="282" spans="6:102">
      <c r="F282" s="195"/>
      <c r="G282" s="195"/>
      <c r="H282" s="195"/>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row>
    <row r="283" spans="6:102">
      <c r="F283" s="195"/>
      <c r="G283" s="195"/>
      <c r="H283" s="195"/>
      <c r="I283" s="195"/>
      <c r="J283" s="195"/>
      <c r="K283" s="195"/>
      <c r="L283" s="195"/>
      <c r="M283" s="195"/>
      <c r="N283" s="19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row>
    <row r="284" spans="6:102">
      <c r="F284" s="195"/>
      <c r="G284" s="195"/>
      <c r="H284" s="195"/>
      <c r="I284" s="195"/>
      <c r="J284" s="195"/>
      <c r="K284" s="195"/>
      <c r="L284" s="195"/>
      <c r="M284" s="195"/>
      <c r="N284" s="19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row>
    <row r="285" spans="6:102">
      <c r="F285" s="195"/>
      <c r="G285" s="195"/>
      <c r="H285" s="195"/>
      <c r="I285" s="195"/>
      <c r="J285" s="195"/>
      <c r="K285" s="195"/>
      <c r="L285" s="195"/>
      <c r="M285" s="195"/>
      <c r="N285" s="19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row>
    <row r="286" spans="6:102">
      <c r="F286" s="195"/>
      <c r="G286" s="195"/>
      <c r="H286" s="195"/>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row>
    <row r="287" spans="6:102">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row>
    <row r="288" spans="6:102">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row>
    <row r="289" spans="6:102">
      <c r="F289" s="195"/>
      <c r="G289" s="195"/>
      <c r="H289" s="195"/>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row>
    <row r="290" spans="6:102">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row>
    <row r="291" spans="6:102">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row>
    <row r="292" spans="6:102">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row>
  </sheetData>
  <conditionalFormatting sqref="K3:R188 T3:U188 W3:W188 Z3:Z188 G3:G188 AD3:AE188 AG3:AL188 AG190:AL212 AD190:AE212 G190:G212 Z190:Z212 W190:W212 T190:U212 K190:R212">
    <cfRule type="expression" dxfId="64" priority="32">
      <formula>G3=0</formula>
    </cfRule>
  </conditionalFormatting>
  <conditionalFormatting sqref="J3:J188 J190:J212">
    <cfRule type="expression" dxfId="63" priority="31">
      <formula>J3=0</formula>
    </cfRule>
  </conditionalFormatting>
  <conditionalFormatting sqref="H3:H188 H190:H212">
    <cfRule type="expression" dxfId="62" priority="30">
      <formula>H3=0</formula>
    </cfRule>
  </conditionalFormatting>
  <conditionalFormatting sqref="S3:S188 S190:S212">
    <cfRule type="expression" dxfId="61" priority="29">
      <formula>S3=0</formula>
    </cfRule>
  </conditionalFormatting>
  <conditionalFormatting sqref="V3:V188 V190:V212">
    <cfRule type="expression" dxfId="60" priority="28">
      <formula>V3=0</formula>
    </cfRule>
  </conditionalFormatting>
  <conditionalFormatting sqref="X3:X188 X190:X212">
    <cfRule type="expression" dxfId="59" priority="27">
      <formula>X3=0</formula>
    </cfRule>
  </conditionalFormatting>
  <conditionalFormatting sqref="Y3:Y188 Y190:Y212">
    <cfRule type="expression" dxfId="58" priority="26">
      <formula>Y3=0</formula>
    </cfRule>
  </conditionalFormatting>
  <conditionalFormatting sqref="E167 E173:E187 E3:E164 E190:E212">
    <cfRule type="expression" dxfId="57" priority="23">
      <formula>AND(NOT(ISBLANK(E3)),SUMPRODUCT(--(G3:ABE3&lt;&gt;""))=0)</formula>
    </cfRule>
  </conditionalFormatting>
  <conditionalFormatting sqref="E168:E172">
    <cfRule type="expression" dxfId="56" priority="24">
      <formula>AND(NOT(ISBLANK(E168)),SUMPRODUCT(--(G168:ABG168&lt;&gt;""))=0)</formula>
    </cfRule>
  </conditionalFormatting>
  <conditionalFormatting sqref="E165:E166">
    <cfRule type="expression" dxfId="55" priority="25">
      <formula>AND(NOT(ISBLANK(E165)),SUMPRODUCT(--(G165:ABD165&lt;&gt;""))=0)</formula>
    </cfRule>
  </conditionalFormatting>
  <conditionalFormatting sqref="E188">
    <cfRule type="expression" dxfId="54" priority="22">
      <formula>AND(NOT(ISBLANK(E188)),SUMPRODUCT(--(G188:ABE188&lt;&gt;""))=0)</formula>
    </cfRule>
  </conditionalFormatting>
  <conditionalFormatting sqref="F3:F188 F190:F212">
    <cfRule type="expression" dxfId="53" priority="21">
      <formula>F3=0</formula>
    </cfRule>
  </conditionalFormatting>
  <conditionalFormatting sqref="I3:I188 I190:I212">
    <cfRule type="expression" dxfId="52" priority="20">
      <formula>I3=0</formula>
    </cfRule>
  </conditionalFormatting>
  <conditionalFormatting sqref="AC3:AC188 AC190:AC212">
    <cfRule type="expression" dxfId="51" priority="19">
      <formula>AC3=0</formula>
    </cfRule>
  </conditionalFormatting>
  <conditionalFormatting sqref="AB3:AB188 AB190:AB212">
    <cfRule type="expression" dxfId="50" priority="18">
      <formula>AB3=0</formula>
    </cfRule>
  </conditionalFormatting>
  <conditionalFormatting sqref="AA3:AA188 AA190:AA212">
    <cfRule type="expression" dxfId="49" priority="17">
      <formula>AA3=0</formula>
    </cfRule>
  </conditionalFormatting>
  <conditionalFormatting sqref="AF3:AF188 AF190:AF212">
    <cfRule type="expression" dxfId="48" priority="16">
      <formula>AF3=0</formula>
    </cfRule>
  </conditionalFormatting>
  <conditionalFormatting sqref="AG189:AL189 AD189:AE189 G189 Z189 W189 T189:U189 K189:R189">
    <cfRule type="expression" dxfId="47" priority="15">
      <formula>G189=0</formula>
    </cfRule>
  </conditionalFormatting>
  <conditionalFormatting sqref="J189">
    <cfRule type="expression" dxfId="46" priority="14">
      <formula>J189=0</formula>
    </cfRule>
  </conditionalFormatting>
  <conditionalFormatting sqref="H189">
    <cfRule type="expression" dxfId="45" priority="13">
      <formula>H189=0</formula>
    </cfRule>
  </conditionalFormatting>
  <conditionalFormatting sqref="S189">
    <cfRule type="expression" dxfId="44" priority="12">
      <formula>S189=0</formula>
    </cfRule>
  </conditionalFormatting>
  <conditionalFormatting sqref="V189">
    <cfRule type="expression" dxfId="43" priority="11">
      <formula>V189=0</formula>
    </cfRule>
  </conditionalFormatting>
  <conditionalFormatting sqref="X189">
    <cfRule type="expression" dxfId="42" priority="10">
      <formula>X189=0</formula>
    </cfRule>
  </conditionalFormatting>
  <conditionalFormatting sqref="Y189">
    <cfRule type="expression" dxfId="41" priority="9">
      <formula>Y189=0</formula>
    </cfRule>
  </conditionalFormatting>
  <conditionalFormatting sqref="F189">
    <cfRule type="expression" dxfId="40" priority="7">
      <formula>F189=0</formula>
    </cfRule>
  </conditionalFormatting>
  <conditionalFormatting sqref="I189">
    <cfRule type="expression" dxfId="39" priority="6">
      <formula>I189=0</formula>
    </cfRule>
  </conditionalFormatting>
  <conditionalFormatting sqref="AC189">
    <cfRule type="expression" dxfId="38" priority="5">
      <formula>AC189=0</formula>
    </cfRule>
  </conditionalFormatting>
  <conditionalFormatting sqref="AB189">
    <cfRule type="expression" dxfId="37" priority="4">
      <formula>AB189=0</formula>
    </cfRule>
  </conditionalFormatting>
  <conditionalFormatting sqref="AA189">
    <cfRule type="expression" dxfId="36" priority="3">
      <formula>AA189=0</formula>
    </cfRule>
  </conditionalFormatting>
  <conditionalFormatting sqref="AF189">
    <cfRule type="expression" dxfId="35" priority="2">
      <formula>AF189=0</formula>
    </cfRule>
  </conditionalFormatting>
  <conditionalFormatting sqref="E189">
    <cfRule type="expression" dxfId="34" priority="1">
      <formula>AND(NOT(ISBLANK(E189)),SUMPRODUCT(--(F189:CN189&lt;&gt;""))=0)</formula>
    </cfRule>
  </conditionalFormatting>
  <pageMargins left="0.5" right="0.5" top="0.5" bottom="0.5" header="0.05" footer="0.05"/>
  <pageSetup scale="40" orientation="landscape"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pace Entity" prompt="Select entity" xr:uid="{9295393C-F378-4197-8CF8-291FBE7F168C}">
          <x14:formula1>
            <xm:f>Lists!$B$2:$B$15</xm:f>
          </x14:formula1>
          <xm:sqref>B3:B292</xm:sqref>
        </x14:dataValidation>
        <x14:dataValidation type="list" allowBlank="1" showInputMessage="1" showErrorMessage="1" promptTitle="Space Object Category" prompt="Select space object type" xr:uid="{99C7EC3B-9E08-47EF-B88C-EBA98A30A44E}">
          <x14:formula1>
            <xm:f>Lists!$C$2:$C$15</xm:f>
          </x14:formula1>
          <xm:sqref>C3:C292</xm:sqref>
        </x14:dataValidation>
        <x14:dataValidation type="list" allowBlank="1" showInputMessage="1" showErrorMessage="1" promptTitle="Broad category" prompt="Select broad category of attribute" xr:uid="{90EBEB2D-0247-4703-875C-BA842346A241}">
          <x14:formula1>
            <xm:f>Lists!$A$2:$A$23</xm:f>
          </x14:formula1>
          <xm:sqref>A3:A292</xm:sqref>
        </x14:dataValidation>
        <x14:dataValidation type="list" allowBlank="1" showInputMessage="1" showErrorMessage="1" promptTitle="Phase" prompt="Select life cycle phase" xr:uid="{2455AD4D-AE24-44CE-B574-9325FA211AC3}">
          <x14:formula1>
            <xm:f>Lists!$D$2:$D$15</xm:f>
          </x14:formula1>
          <xm:sqref>D3:D292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9D93-5F14-4604-A0F9-84559A23C5CD}">
  <sheetPr codeName="Sheet2">
    <tabColor theme="5"/>
  </sheetPr>
  <dimension ref="A1:P47"/>
  <sheetViews>
    <sheetView zoomScaleNormal="100" workbookViewId="0">
      <selection activeCell="K60" sqref="K60"/>
    </sheetView>
  </sheetViews>
  <sheetFormatPr defaultRowHeight="14.4"/>
  <cols>
    <col min="1" max="1" width="33.5546875" customWidth="1"/>
    <col min="2" max="2" width="21.33203125" customWidth="1"/>
    <col min="3" max="3" width="30.77734375" customWidth="1"/>
    <col min="4" max="4" width="25.77734375" customWidth="1"/>
    <col min="6" max="6" width="16.77734375" customWidth="1"/>
  </cols>
  <sheetData>
    <row r="1" spans="1:16" ht="18">
      <c r="A1" s="39" t="s">
        <v>270</v>
      </c>
      <c r="B1" s="39" t="s">
        <v>564</v>
      </c>
      <c r="C1" s="39" t="s">
        <v>272</v>
      </c>
      <c r="D1" s="39" t="s">
        <v>343</v>
      </c>
      <c r="E1" s="39"/>
      <c r="F1" t="s">
        <v>1129</v>
      </c>
      <c r="G1" s="39"/>
      <c r="H1" s="39"/>
      <c r="I1" s="39"/>
      <c r="J1" s="39"/>
      <c r="K1" s="39"/>
      <c r="L1" s="39"/>
      <c r="M1" s="39"/>
      <c r="N1" s="39"/>
      <c r="O1" s="39"/>
      <c r="P1" s="39"/>
    </row>
    <row r="2" spans="1:16" ht="18">
      <c r="A2" s="2" t="s">
        <v>621</v>
      </c>
      <c r="B2" s="2" t="s">
        <v>621</v>
      </c>
      <c r="C2" s="2" t="s">
        <v>621</v>
      </c>
      <c r="D2" s="2" t="s">
        <v>621</v>
      </c>
      <c r="F2" s="2"/>
    </row>
    <row r="3" spans="1:16" ht="18">
      <c r="A3" s="2" t="s">
        <v>161</v>
      </c>
      <c r="B3" s="2" t="s">
        <v>642</v>
      </c>
      <c r="C3" s="2" t="s">
        <v>353</v>
      </c>
      <c r="D3" s="2" t="s">
        <v>353</v>
      </c>
    </row>
    <row r="4" spans="1:16" ht="18">
      <c r="A4" s="2" t="s">
        <v>265</v>
      </c>
      <c r="B4" s="2" t="s">
        <v>1051</v>
      </c>
      <c r="C4" s="2" t="s">
        <v>607</v>
      </c>
      <c r="D4" s="2" t="s">
        <v>618</v>
      </c>
    </row>
    <row r="5" spans="1:16" ht="18">
      <c r="A5" s="2" t="s">
        <v>268</v>
      </c>
      <c r="B5" s="2" t="s">
        <v>566</v>
      </c>
      <c r="C5" s="2" t="s">
        <v>368</v>
      </c>
      <c r="D5" s="2" t="s">
        <v>358</v>
      </c>
    </row>
    <row r="6" spans="1:16" ht="18">
      <c r="A6" s="2" t="s">
        <v>279</v>
      </c>
      <c r="B6" s="2" t="s">
        <v>571</v>
      </c>
      <c r="C6" s="2" t="s">
        <v>362</v>
      </c>
      <c r="D6" s="2" t="s">
        <v>357</v>
      </c>
    </row>
    <row r="7" spans="1:16" ht="18">
      <c r="A7" s="2" t="s">
        <v>269</v>
      </c>
      <c r="B7" s="2" t="s">
        <v>570</v>
      </c>
      <c r="C7" s="2" t="s">
        <v>273</v>
      </c>
      <c r="D7" s="2" t="s">
        <v>360</v>
      </c>
    </row>
    <row r="8" spans="1:16" ht="18">
      <c r="A8" s="2" t="s">
        <v>280</v>
      </c>
      <c r="B8" s="2" t="s">
        <v>573</v>
      </c>
      <c r="C8" s="2" t="s">
        <v>274</v>
      </c>
      <c r="D8" s="2" t="s">
        <v>354</v>
      </c>
    </row>
    <row r="9" spans="1:16" ht="18">
      <c r="A9" s="2" t="s">
        <v>281</v>
      </c>
      <c r="B9" s="2" t="s">
        <v>645</v>
      </c>
      <c r="C9" s="2" t="s">
        <v>363</v>
      </c>
      <c r="D9" s="2" t="s">
        <v>359</v>
      </c>
    </row>
    <row r="10" spans="1:16" ht="18">
      <c r="A10" s="2" t="s">
        <v>267</v>
      </c>
      <c r="B10" s="2" t="s">
        <v>567</v>
      </c>
      <c r="C10" s="2" t="s">
        <v>397</v>
      </c>
      <c r="D10" s="2" t="s">
        <v>638</v>
      </c>
    </row>
    <row r="11" spans="1:16" ht="18">
      <c r="A11" s="2" t="s">
        <v>283</v>
      </c>
      <c r="B11" s="2" t="s">
        <v>1050</v>
      </c>
      <c r="C11" s="2" t="s">
        <v>577</v>
      </c>
      <c r="D11" s="2" t="s">
        <v>356</v>
      </c>
    </row>
    <row r="12" spans="1:16" ht="18">
      <c r="A12" s="2" t="s">
        <v>271</v>
      </c>
      <c r="B12" s="2" t="s">
        <v>568</v>
      </c>
      <c r="C12" s="2" t="s">
        <v>364</v>
      </c>
      <c r="D12" s="2" t="s">
        <v>1130</v>
      </c>
    </row>
    <row r="13" spans="1:16" ht="18">
      <c r="A13" s="2" t="s">
        <v>266</v>
      </c>
      <c r="B13" s="2" t="s">
        <v>569</v>
      </c>
      <c r="C13" s="2" t="s">
        <v>1083</v>
      </c>
      <c r="D13" s="2" t="s">
        <v>1239</v>
      </c>
    </row>
    <row r="14" spans="1:16" ht="18">
      <c r="A14" s="2" t="s">
        <v>433</v>
      </c>
      <c r="B14" s="2" t="s">
        <v>576</v>
      </c>
      <c r="C14" s="2" t="s">
        <v>365</v>
      </c>
      <c r="D14" s="2" t="s">
        <v>361</v>
      </c>
    </row>
    <row r="15" spans="1:16" ht="18">
      <c r="A15" s="2" t="s">
        <v>638</v>
      </c>
      <c r="B15" s="2" t="s">
        <v>565</v>
      </c>
      <c r="C15" s="2" t="s">
        <v>271</v>
      </c>
      <c r="D15" s="2" t="s">
        <v>375</v>
      </c>
    </row>
    <row r="16" spans="1:16" ht="18">
      <c r="A16" s="2" t="s">
        <v>1106</v>
      </c>
      <c r="B16" s="2"/>
      <c r="C16" s="2"/>
    </row>
    <row r="17" spans="1:4" ht="18">
      <c r="A17" s="2" t="s">
        <v>936</v>
      </c>
      <c r="B17" s="2"/>
      <c r="C17" s="2"/>
    </row>
    <row r="18" spans="1:4" ht="18">
      <c r="A18" s="2" t="s">
        <v>278</v>
      </c>
      <c r="B18" s="2"/>
      <c r="C18" s="2"/>
      <c r="D18" s="2"/>
    </row>
    <row r="19" spans="1:4" ht="18">
      <c r="A19" s="2" t="s">
        <v>586</v>
      </c>
      <c r="B19" s="2"/>
      <c r="C19" s="2"/>
      <c r="D19" s="2"/>
    </row>
    <row r="20" spans="1:4" ht="18">
      <c r="A20" s="2" t="s">
        <v>545</v>
      </c>
      <c r="B20" s="2"/>
      <c r="C20" s="2"/>
      <c r="D20" s="2"/>
    </row>
    <row r="21" spans="1:4" ht="18">
      <c r="A21" s="2" t="s">
        <v>554</v>
      </c>
      <c r="B21" s="2"/>
      <c r="C21" s="2"/>
      <c r="D21" s="2"/>
    </row>
    <row r="22" spans="1:4" ht="18">
      <c r="A22" s="2" t="s">
        <v>277</v>
      </c>
      <c r="B22" s="2"/>
      <c r="C22" s="2"/>
      <c r="D22" s="2"/>
    </row>
    <row r="23" spans="1:4" ht="18">
      <c r="A23" s="2" t="s">
        <v>264</v>
      </c>
      <c r="B23" s="2"/>
      <c r="C23" s="2"/>
      <c r="D23" s="2"/>
    </row>
    <row r="24" spans="1:4" ht="18">
      <c r="A24" s="2"/>
      <c r="B24" s="2"/>
      <c r="C24" s="2"/>
      <c r="D24" s="2"/>
    </row>
    <row r="25" spans="1:4" ht="18">
      <c r="A25" s="2"/>
      <c r="B25" s="2"/>
      <c r="C25" s="2"/>
      <c r="D25" s="2"/>
    </row>
    <row r="26" spans="1:4" ht="18">
      <c r="A26" s="2"/>
      <c r="B26" s="2"/>
      <c r="C26" s="2"/>
      <c r="D26" s="2"/>
    </row>
    <row r="27" spans="1:4" ht="18">
      <c r="A27" s="2"/>
      <c r="B27" s="2"/>
      <c r="C27" s="2"/>
      <c r="D27" s="2"/>
    </row>
    <row r="28" spans="1:4" ht="18">
      <c r="A28" s="2"/>
      <c r="B28" s="2"/>
      <c r="C28" s="2"/>
      <c r="D28" s="2"/>
    </row>
    <row r="29" spans="1:4" ht="18">
      <c r="A29" s="2"/>
      <c r="B29" s="2"/>
      <c r="C29" s="2"/>
      <c r="D29" s="2"/>
    </row>
    <row r="30" spans="1:4" ht="18">
      <c r="A30" s="2"/>
      <c r="B30" s="2"/>
      <c r="C30" s="2"/>
      <c r="D30" s="2"/>
    </row>
    <row r="31" spans="1:4" ht="18">
      <c r="A31" s="2"/>
      <c r="B31" s="2"/>
      <c r="C31" s="2"/>
    </row>
    <row r="32" spans="1:4" ht="18">
      <c r="A32" s="2"/>
      <c r="B32" s="2"/>
      <c r="C32" s="2"/>
    </row>
    <row r="33" spans="1:3" ht="18">
      <c r="A33" s="2"/>
      <c r="B33" s="2"/>
      <c r="C33" s="2"/>
    </row>
    <row r="34" spans="1:3" ht="18">
      <c r="A34" s="2"/>
      <c r="B34" s="2"/>
      <c r="C34" s="2"/>
    </row>
    <row r="35" spans="1:3" ht="18">
      <c r="A35" s="2"/>
      <c r="B35" s="2"/>
      <c r="C35" s="2"/>
    </row>
    <row r="36" spans="1:3" ht="18">
      <c r="A36" s="2"/>
      <c r="B36" s="2"/>
      <c r="C36" s="2"/>
    </row>
    <row r="37" spans="1:3" ht="18">
      <c r="A37" s="2"/>
      <c r="B37" s="2"/>
      <c r="C37" s="2"/>
    </row>
    <row r="38" spans="1:3" ht="18">
      <c r="A38" s="2"/>
      <c r="B38" s="2"/>
      <c r="C38" s="2"/>
    </row>
    <row r="39" spans="1:3" ht="18">
      <c r="A39" s="2"/>
      <c r="B39" s="2"/>
      <c r="C39" s="2"/>
    </row>
    <row r="40" spans="1:3" ht="18">
      <c r="A40" s="2"/>
      <c r="B40" s="2"/>
      <c r="C40" s="2"/>
    </row>
    <row r="41" spans="1:3" ht="18">
      <c r="A41" s="2"/>
      <c r="B41" s="2"/>
    </row>
    <row r="42" spans="1:3" ht="18">
      <c r="A42" s="2"/>
    </row>
    <row r="43" spans="1:3" ht="18">
      <c r="A43" s="2"/>
    </row>
    <row r="44" spans="1:3" ht="18">
      <c r="A44" s="2"/>
    </row>
    <row r="45" spans="1:3" ht="18">
      <c r="A45" s="2"/>
    </row>
    <row r="46" spans="1:3" ht="18">
      <c r="A46" s="2"/>
    </row>
    <row r="47" spans="1:3" ht="18">
      <c r="A47" s="2"/>
    </row>
  </sheetData>
  <sortState ref="A3:A28">
    <sortCondition ref="A28"/>
  </sortStat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89D31-A707-43F5-9C53-311673A694A3}">
  <sheetPr codeName="Sheet7">
    <tabColor rgb="FF00B0F0"/>
  </sheetPr>
  <dimension ref="A1:F16"/>
  <sheetViews>
    <sheetView zoomScale="130" zoomScaleNormal="130" workbookViewId="0">
      <selection activeCell="F14" sqref="F14"/>
    </sheetView>
  </sheetViews>
  <sheetFormatPr defaultRowHeight="14.4"/>
  <cols>
    <col min="1" max="1" width="9.5546875" bestFit="1" customWidth="1"/>
    <col min="3" max="3" width="18.44140625" bestFit="1" customWidth="1"/>
    <col min="4" max="4" width="30.88671875" customWidth="1"/>
    <col min="5" max="5" width="12.109375" bestFit="1" customWidth="1"/>
    <col min="6" max="6" width="28.88671875" customWidth="1"/>
  </cols>
  <sheetData>
    <row r="1" spans="1:6">
      <c r="F1" s="5" t="s">
        <v>133</v>
      </c>
    </row>
    <row r="2" spans="1:6">
      <c r="A2" s="5" t="s">
        <v>132</v>
      </c>
      <c r="B2" s="5" t="s">
        <v>131</v>
      </c>
      <c r="C2" s="5" t="s">
        <v>30</v>
      </c>
      <c r="D2" s="5" t="s">
        <v>130</v>
      </c>
      <c r="E2" s="5" t="s">
        <v>29</v>
      </c>
    </row>
    <row r="3" spans="1:6">
      <c r="A3" s="7" t="s">
        <v>129</v>
      </c>
      <c r="B3" t="s">
        <v>128</v>
      </c>
      <c r="C3" s="7" t="s">
        <v>127</v>
      </c>
      <c r="D3" s="12" t="s">
        <v>126</v>
      </c>
      <c r="E3" s="6" t="s">
        <v>125</v>
      </c>
    </row>
    <row r="4" spans="1:6">
      <c r="A4" s="9" t="s">
        <v>68</v>
      </c>
      <c r="B4" s="6" t="s">
        <v>124</v>
      </c>
      <c r="C4" s="7" t="s">
        <v>123</v>
      </c>
      <c r="D4" s="8" t="s">
        <v>122</v>
      </c>
      <c r="E4" s="6" t="s">
        <v>121</v>
      </c>
    </row>
    <row r="5" spans="1:6">
      <c r="A5" s="7" t="s">
        <v>836</v>
      </c>
      <c r="B5" t="s">
        <v>837</v>
      </c>
      <c r="C5" s="7" t="s">
        <v>46</v>
      </c>
      <c r="D5" s="8" t="s">
        <v>835</v>
      </c>
    </row>
    <row r="6" spans="1:6">
      <c r="A6" s="7" t="s">
        <v>120</v>
      </c>
      <c r="B6" s="11" t="s">
        <v>119</v>
      </c>
      <c r="C6" s="11" t="s">
        <v>69</v>
      </c>
      <c r="D6" s="8" t="s">
        <v>118</v>
      </c>
      <c r="E6" s="10" t="s">
        <v>117</v>
      </c>
    </row>
    <row r="7" spans="1:6">
      <c r="A7" s="9" t="s">
        <v>31</v>
      </c>
      <c r="B7" s="6" t="s">
        <v>116</v>
      </c>
      <c r="C7" s="7" t="s">
        <v>39</v>
      </c>
      <c r="D7" s="8" t="s">
        <v>115</v>
      </c>
      <c r="E7" s="6" t="s">
        <v>114</v>
      </c>
    </row>
    <row r="8" spans="1:6">
      <c r="A8" s="9" t="s">
        <v>33</v>
      </c>
      <c r="B8" s="6" t="s">
        <v>113</v>
      </c>
      <c r="C8" s="7" t="s">
        <v>112</v>
      </c>
      <c r="D8" t="s">
        <v>111</v>
      </c>
      <c r="E8" s="6" t="s">
        <v>110</v>
      </c>
    </row>
    <row r="9" spans="1:6">
      <c r="A9" s="7" t="s">
        <v>782</v>
      </c>
      <c r="B9" t="s">
        <v>1522</v>
      </c>
      <c r="C9" s="7" t="s">
        <v>1523</v>
      </c>
      <c r="D9" s="8" t="s">
        <v>1529</v>
      </c>
    </row>
    <row r="10" spans="1:6">
      <c r="A10" s="9" t="s">
        <v>55</v>
      </c>
      <c r="B10" s="6" t="s">
        <v>109</v>
      </c>
      <c r="C10" s="6" t="s">
        <v>108</v>
      </c>
      <c r="D10" s="8" t="s">
        <v>107</v>
      </c>
      <c r="E10" s="6" t="s">
        <v>106</v>
      </c>
    </row>
    <row r="11" spans="1:6">
      <c r="A11" s="7" t="s">
        <v>868</v>
      </c>
      <c r="B11" t="s">
        <v>1520</v>
      </c>
      <c r="C11" s="7" t="s">
        <v>1521</v>
      </c>
      <c r="D11" s="8" t="s">
        <v>1527</v>
      </c>
    </row>
    <row r="12" spans="1:6">
      <c r="A12" s="7" t="s">
        <v>35</v>
      </c>
      <c r="B12" t="s">
        <v>105</v>
      </c>
      <c r="C12" s="7" t="s">
        <v>91</v>
      </c>
      <c r="D12" s="8" t="s">
        <v>104</v>
      </c>
      <c r="E12" s="6" t="s">
        <v>103</v>
      </c>
    </row>
    <row r="13" spans="1:6">
      <c r="A13" s="7" t="s">
        <v>1518</v>
      </c>
      <c r="B13" t="s">
        <v>1519</v>
      </c>
      <c r="C13" s="7" t="s">
        <v>1526</v>
      </c>
      <c r="D13" s="8" t="s">
        <v>1528</v>
      </c>
    </row>
    <row r="14" spans="1:6">
      <c r="A14" s="7" t="s">
        <v>1524</v>
      </c>
      <c r="B14" t="s">
        <v>1525</v>
      </c>
      <c r="C14" s="7" t="s">
        <v>69</v>
      </c>
      <c r="D14" s="8" t="s">
        <v>1530</v>
      </c>
    </row>
    <row r="15" spans="1:6">
      <c r="A15" s="7" t="s">
        <v>65</v>
      </c>
      <c r="B15" t="s">
        <v>102</v>
      </c>
      <c r="C15" s="7" t="s">
        <v>101</v>
      </c>
      <c r="D15" t="s">
        <v>100</v>
      </c>
      <c r="E15" s="6" t="s">
        <v>99</v>
      </c>
    </row>
    <row r="16" spans="1:6">
      <c r="A16" s="7" t="s">
        <v>59</v>
      </c>
      <c r="B16" t="s">
        <v>98</v>
      </c>
      <c r="C16" s="7" t="s">
        <v>61</v>
      </c>
      <c r="D16" t="s">
        <v>97</v>
      </c>
      <c r="E16" s="6" t="s">
        <v>96</v>
      </c>
    </row>
  </sheetData>
  <sortState ref="A3:E16">
    <sortCondition ref="A3:A16"/>
    <sortCondition ref="B3:B16"/>
  </sortState>
  <hyperlinks>
    <hyperlink ref="B6" r:id="rId1" display="mailto:pahynes@ad.nmsu.edu" xr:uid="{00000000-0004-0000-0000-000000000000}"/>
    <hyperlink ref="D12" r:id="rId2" display="mailto:oltrogge@agi.com" xr:uid="{00000000-0004-0000-0000-000001000000}"/>
    <hyperlink ref="D3" r:id="rId3" display="mailto:Michael.P.Gleason@aero.org" xr:uid="{00000000-0004-0000-0000-000002000000}"/>
    <hyperlink ref="D10" r:id="rId4" xr:uid="{00000000-0004-0000-0000-000003000000}"/>
    <hyperlink ref="D7" r:id="rId5" xr:uid="{00000000-0004-0000-0000-000004000000}"/>
    <hyperlink ref="D4" r:id="rId6" xr:uid="{00000000-0004-0000-0000-000005000000}"/>
    <hyperlink ref="D6" r:id="rId7" xr:uid="{00000000-0004-0000-0000-000006000000}"/>
    <hyperlink ref="D5" r:id="rId8" xr:uid="{F399B721-EA16-4379-A79E-EE6DA0062C8A}"/>
    <hyperlink ref="D11" r:id="rId9" xr:uid="{55CD5991-C7A6-412C-8626-8C3D5D57D68B}"/>
    <hyperlink ref="D13" r:id="rId10" xr:uid="{D4CE3A1B-E5F8-4696-9464-EA4D59F05A77}"/>
    <hyperlink ref="D14" r:id="rId11" xr:uid="{CD3603CF-80CA-407C-B56E-98EC114EBD75}"/>
    <hyperlink ref="D9" r:id="rId12" xr:uid="{44DA3AF5-0113-4ECB-AE3E-4E5B7F21620F}"/>
  </hyperlinks>
  <pageMargins left="0.7" right="0.7" top="0.75" bottom="0.75" header="0.3" footer="0.3"/>
  <pageSetup orientation="portrait" horizontalDpi="0" verticalDpi="0"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6C10-82D1-4191-8F22-8DF0AFD2C889}">
  <sheetPr>
    <tabColor rgb="FF00B0F0"/>
  </sheetPr>
  <dimension ref="A1:F28"/>
  <sheetViews>
    <sheetView topLeftCell="A7" zoomScaleNormal="100" workbookViewId="0">
      <selection activeCell="F24" sqref="F24"/>
    </sheetView>
  </sheetViews>
  <sheetFormatPr defaultRowHeight="14.4"/>
  <cols>
    <col min="1" max="1" width="9.5546875" bestFit="1" customWidth="1"/>
    <col min="3" max="3" width="18.44140625" bestFit="1" customWidth="1"/>
    <col min="4" max="4" width="38.88671875" customWidth="1"/>
    <col min="5" max="5" width="12.109375" bestFit="1" customWidth="1"/>
    <col min="6" max="6" width="28.88671875" customWidth="1"/>
  </cols>
  <sheetData>
    <row r="1" spans="1:6">
      <c r="F1" s="5" t="s">
        <v>133</v>
      </c>
    </row>
    <row r="2" spans="1:6">
      <c r="A2" s="5" t="s">
        <v>132</v>
      </c>
      <c r="B2" s="5" t="s">
        <v>131</v>
      </c>
      <c r="C2" s="5" t="s">
        <v>30</v>
      </c>
      <c r="D2" s="5" t="s">
        <v>130</v>
      </c>
      <c r="E2" s="5" t="s">
        <v>29</v>
      </c>
    </row>
    <row r="3" spans="1:6">
      <c r="A3" s="243" t="s">
        <v>129</v>
      </c>
      <c r="B3" t="s">
        <v>128</v>
      </c>
      <c r="C3" s="7" t="s">
        <v>127</v>
      </c>
      <c r="D3" s="12" t="s">
        <v>126</v>
      </c>
      <c r="E3" s="6" t="s">
        <v>125</v>
      </c>
    </row>
    <row r="4" spans="1:6">
      <c r="A4" s="9" t="s">
        <v>68</v>
      </c>
      <c r="B4" s="6" t="s">
        <v>124</v>
      </c>
      <c r="C4" s="7" t="s">
        <v>123</v>
      </c>
      <c r="D4" s="8" t="s">
        <v>122</v>
      </c>
      <c r="E4" s="6" t="s">
        <v>121</v>
      </c>
    </row>
    <row r="5" spans="1:6">
      <c r="A5" s="7" t="s">
        <v>836</v>
      </c>
      <c r="B5" t="s">
        <v>837</v>
      </c>
      <c r="C5" s="7" t="s">
        <v>46</v>
      </c>
      <c r="D5" s="8" t="s">
        <v>835</v>
      </c>
    </row>
    <row r="6" spans="1:6">
      <c r="A6" s="7" t="s">
        <v>120</v>
      </c>
      <c r="B6" s="11" t="s">
        <v>119</v>
      </c>
      <c r="C6" s="11" t="s">
        <v>69</v>
      </c>
      <c r="D6" s="8" t="s">
        <v>118</v>
      </c>
      <c r="E6" s="10" t="s">
        <v>117</v>
      </c>
    </row>
    <row r="7" spans="1:6">
      <c r="A7" s="246" t="s">
        <v>31</v>
      </c>
      <c r="B7" s="6" t="s">
        <v>116</v>
      </c>
      <c r="C7" s="7" t="s">
        <v>39</v>
      </c>
      <c r="D7" s="8" t="s">
        <v>115</v>
      </c>
      <c r="E7" s="6" t="s">
        <v>114</v>
      </c>
    </row>
    <row r="8" spans="1:6">
      <c r="A8" s="247" t="s">
        <v>33</v>
      </c>
      <c r="B8" s="6" t="s">
        <v>113</v>
      </c>
      <c r="C8" s="7" t="s">
        <v>112</v>
      </c>
      <c r="D8" t="s">
        <v>111</v>
      </c>
      <c r="E8" s="6" t="s">
        <v>110</v>
      </c>
    </row>
    <row r="9" spans="1:6">
      <c r="A9" s="243" t="s">
        <v>782</v>
      </c>
      <c r="B9" t="s">
        <v>1522</v>
      </c>
      <c r="C9" s="7" t="s">
        <v>1523</v>
      </c>
      <c r="D9" s="8" t="s">
        <v>1529</v>
      </c>
    </row>
    <row r="10" spans="1:6">
      <c r="A10" s="247" t="s">
        <v>55</v>
      </c>
      <c r="B10" s="6" t="s">
        <v>109</v>
      </c>
      <c r="C10" s="6" t="s">
        <v>108</v>
      </c>
      <c r="D10" s="8" t="s">
        <v>107</v>
      </c>
      <c r="E10" s="6" t="s">
        <v>106</v>
      </c>
    </row>
    <row r="11" spans="1:6">
      <c r="A11" s="7" t="s">
        <v>868</v>
      </c>
      <c r="B11" t="s">
        <v>1520</v>
      </c>
      <c r="C11" s="7" t="s">
        <v>1521</v>
      </c>
      <c r="D11" s="8" t="s">
        <v>1527</v>
      </c>
    </row>
    <row r="12" spans="1:6">
      <c r="A12" s="243" t="s">
        <v>35</v>
      </c>
      <c r="B12" t="s">
        <v>105</v>
      </c>
      <c r="C12" s="7" t="s">
        <v>91</v>
      </c>
      <c r="D12" s="8" t="s">
        <v>104</v>
      </c>
      <c r="E12" s="6" t="s">
        <v>103</v>
      </c>
    </row>
    <row r="13" spans="1:6">
      <c r="A13" s="243" t="s">
        <v>1518</v>
      </c>
      <c r="B13" t="s">
        <v>1519</v>
      </c>
      <c r="C13" s="7" t="s">
        <v>1526</v>
      </c>
      <c r="D13" s="8" t="s">
        <v>1528</v>
      </c>
    </row>
    <row r="14" spans="1:6">
      <c r="A14" s="7" t="s">
        <v>1524</v>
      </c>
      <c r="B14" t="s">
        <v>1525</v>
      </c>
      <c r="C14" s="7" t="s">
        <v>69</v>
      </c>
      <c r="D14" s="8" t="s">
        <v>1530</v>
      </c>
    </row>
    <row r="15" spans="1:6">
      <c r="A15" s="243" t="s">
        <v>65</v>
      </c>
      <c r="B15" t="s">
        <v>102</v>
      </c>
      <c r="C15" s="7" t="s">
        <v>101</v>
      </c>
      <c r="D15" t="s">
        <v>100</v>
      </c>
      <c r="E15" s="6" t="s">
        <v>99</v>
      </c>
    </row>
    <row r="16" spans="1:6">
      <c r="A16" s="7" t="s">
        <v>59</v>
      </c>
      <c r="B16" t="s">
        <v>98</v>
      </c>
      <c r="C16" s="7" t="s">
        <v>61</v>
      </c>
      <c r="D16" t="s">
        <v>97</v>
      </c>
      <c r="E16" s="6" t="s">
        <v>96</v>
      </c>
    </row>
    <row r="18" spans="1:5">
      <c r="A18" s="243" t="s">
        <v>1531</v>
      </c>
      <c r="B18" t="s">
        <v>1532</v>
      </c>
      <c r="C18" s="7" t="s">
        <v>1536</v>
      </c>
      <c r="D18" s="8" t="s">
        <v>1573</v>
      </c>
      <c r="E18" s="245" t="s">
        <v>1535</v>
      </c>
    </row>
    <row r="19" spans="1:5">
      <c r="A19" s="244" t="s">
        <v>1566</v>
      </c>
      <c r="B19" t="s">
        <v>1534</v>
      </c>
      <c r="C19" s="7" t="s">
        <v>1537</v>
      </c>
      <c r="D19" s="8" t="s">
        <v>1533</v>
      </c>
    </row>
    <row r="20" spans="1:5">
      <c r="A20" s="244" t="s">
        <v>1538</v>
      </c>
      <c r="B20" t="s">
        <v>1539</v>
      </c>
      <c r="C20" s="7" t="s">
        <v>1540</v>
      </c>
      <c r="D20" s="8" t="s">
        <v>1541</v>
      </c>
    </row>
    <row r="21" spans="1:5">
      <c r="A21" s="244" t="s">
        <v>1542</v>
      </c>
      <c r="B21" t="s">
        <v>1543</v>
      </c>
      <c r="D21" s="8" t="s">
        <v>1544</v>
      </c>
    </row>
    <row r="22" spans="1:5">
      <c r="A22" s="244" t="s">
        <v>1545</v>
      </c>
      <c r="B22" t="s">
        <v>1546</v>
      </c>
      <c r="C22" s="7" t="s">
        <v>1547</v>
      </c>
      <c r="D22" s="8" t="s">
        <v>1567</v>
      </c>
    </row>
    <row r="23" spans="1:5">
      <c r="A23" s="244" t="s">
        <v>1548</v>
      </c>
      <c r="B23" t="s">
        <v>1549</v>
      </c>
      <c r="C23" s="7" t="s">
        <v>1550</v>
      </c>
      <c r="D23" s="8" t="s">
        <v>1568</v>
      </c>
    </row>
    <row r="24" spans="1:5">
      <c r="A24" s="248" t="s">
        <v>1551</v>
      </c>
      <c r="B24" t="s">
        <v>1552</v>
      </c>
      <c r="C24" s="7" t="s">
        <v>1553</v>
      </c>
      <c r="D24" s="8" t="s">
        <v>1569</v>
      </c>
    </row>
    <row r="25" spans="1:5">
      <c r="A25" s="244" t="s">
        <v>1554</v>
      </c>
      <c r="B25" t="s">
        <v>1555</v>
      </c>
      <c r="C25" s="7" t="s">
        <v>1556</v>
      </c>
      <c r="D25" t="s">
        <v>1557</v>
      </c>
    </row>
    <row r="26" spans="1:5">
      <c r="A26" s="244" t="s">
        <v>1558</v>
      </c>
      <c r="B26" t="s">
        <v>1559</v>
      </c>
      <c r="C26" s="7" t="s">
        <v>61</v>
      </c>
      <c r="D26" s="8" t="s">
        <v>1570</v>
      </c>
    </row>
    <row r="27" spans="1:5">
      <c r="A27" s="244" t="s">
        <v>1560</v>
      </c>
      <c r="B27" t="s">
        <v>1561</v>
      </c>
      <c r="C27" t="s">
        <v>1565</v>
      </c>
      <c r="D27" s="8" t="s">
        <v>1571</v>
      </c>
    </row>
    <row r="28" spans="1:5">
      <c r="A28" s="244" t="s">
        <v>1562</v>
      </c>
      <c r="B28" t="s">
        <v>1563</v>
      </c>
      <c r="C28" s="7" t="s">
        <v>1564</v>
      </c>
      <c r="D28" s="8" t="s">
        <v>1572</v>
      </c>
    </row>
  </sheetData>
  <hyperlinks>
    <hyperlink ref="B6" r:id="rId1" display="mailto:pahynes@ad.nmsu.edu" xr:uid="{6F06A416-0B45-4FE5-BA84-81244FB58455}"/>
    <hyperlink ref="D12" r:id="rId2" display="mailto:oltrogge@agi.com" xr:uid="{143DDD60-DCD7-4472-B0FA-EBD4E07B577B}"/>
    <hyperlink ref="D3" r:id="rId3" display="mailto:Michael.P.Gleason@aero.org" xr:uid="{B1B5B9A5-A625-4056-8B26-D8A8B251A2CD}"/>
    <hyperlink ref="D10" r:id="rId4" xr:uid="{B0DE522D-0775-4132-95F2-8F2196E92E4D}"/>
    <hyperlink ref="D7" r:id="rId5" xr:uid="{B592A7C5-09B6-47FD-9576-0D53BBF3EC93}"/>
    <hyperlink ref="D4" r:id="rId6" xr:uid="{AA2DD3E4-639F-4075-8A20-73F244BD5B54}"/>
    <hyperlink ref="D6" r:id="rId7" xr:uid="{1A95A1F9-9837-40AE-A8BA-C9C3909B1437}"/>
    <hyperlink ref="D5" r:id="rId8" xr:uid="{292E5BCB-E3B4-4C4D-9A47-4A98EBAC07B3}"/>
    <hyperlink ref="D11" r:id="rId9" xr:uid="{F04A82AE-00B3-4D4E-B182-EB17A5F2CC78}"/>
    <hyperlink ref="D13" r:id="rId10" xr:uid="{4E5218FB-1B91-466D-B5EC-AE468993F7A8}"/>
    <hyperlink ref="D14" r:id="rId11" xr:uid="{48A20008-FA5C-4F97-8164-AC45B45241E4}"/>
    <hyperlink ref="D9" r:id="rId12" xr:uid="{9CBD1AC1-E792-43D5-861A-55625CE70898}"/>
    <hyperlink ref="D19" r:id="rId13" display="mailto:vivek@planet.com" xr:uid="{95F2D871-5F7A-4718-A49D-78A442276C1C}"/>
    <hyperlink ref="D20" r:id="rId14" xr:uid="{AE2E10C9-537A-46A1-995C-AD3D23A4777F}"/>
    <hyperlink ref="D21" r:id="rId15" display="mailto:ruth.stilwell@gmail.com" xr:uid="{C77F0563-1B80-4B96-B484-3F277A377674}"/>
    <hyperlink ref="D22" r:id="rId16" xr:uid="{F7F3056A-0594-4EB1-903E-91724126C357}"/>
    <hyperlink ref="D23" r:id="rId17" xr:uid="{001C586A-DCCE-4F58-B8F1-D38A583DE0AF}"/>
    <hyperlink ref="D24" r:id="rId18" xr:uid="{AF9885BC-F61B-41AF-B73B-3BBF85887B9D}"/>
    <hyperlink ref="D26" r:id="rId19" xr:uid="{4682BE79-0737-46D8-B1E2-D0DBA46D0DBD}"/>
    <hyperlink ref="D27" r:id="rId20" xr:uid="{DC035B00-9D95-4BC3-AC99-D243199D6DBB}"/>
    <hyperlink ref="D28" r:id="rId21" xr:uid="{B0028559-5E85-4F07-9721-259901EF6D90}"/>
    <hyperlink ref="D18" r:id="rId22" xr:uid="{04D8DCC7-1CCE-448D-906C-5A9A4503D204}"/>
  </hyperlinks>
  <pageMargins left="0.7" right="0.7" top="0.75" bottom="0.75" header="0.3" footer="0.3"/>
  <pageSetup orientation="portrait" horizontalDpi="1200" verticalDpi="1200"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B05AA-AED4-457A-9037-71013FB6E008}">
  <sheetPr>
    <tabColor rgb="FF00B0F0"/>
  </sheetPr>
  <dimension ref="A1:O32"/>
  <sheetViews>
    <sheetView topLeftCell="A8" zoomScale="120" zoomScaleNormal="120" workbookViewId="0">
      <selection activeCell="A3" sqref="A3:E16"/>
    </sheetView>
  </sheetViews>
  <sheetFormatPr defaultRowHeight="14.4"/>
  <cols>
    <col min="1" max="1" width="9.88671875" bestFit="1" customWidth="1"/>
    <col min="2" max="2" width="19.109375" customWidth="1"/>
    <col min="3" max="3" width="48.77734375" customWidth="1"/>
    <col min="4" max="15" width="19.109375" customWidth="1"/>
  </cols>
  <sheetData>
    <row r="1" spans="1:15">
      <c r="B1" s="64" t="s">
        <v>784</v>
      </c>
    </row>
    <row r="2" spans="1:15">
      <c r="A2" t="s">
        <v>1084</v>
      </c>
    </row>
    <row r="3" spans="1:15">
      <c r="A3" t="s">
        <v>68</v>
      </c>
      <c r="B3" s="36" t="s">
        <v>90</v>
      </c>
      <c r="C3" s="37" t="s">
        <v>783</v>
      </c>
      <c r="D3" s="37"/>
      <c r="E3" s="36"/>
      <c r="F3" s="36"/>
      <c r="G3" s="36"/>
      <c r="H3" s="36"/>
      <c r="I3" s="36"/>
      <c r="J3" s="36"/>
      <c r="K3" s="36"/>
      <c r="L3" s="36"/>
      <c r="M3" s="36"/>
      <c r="N3" s="36"/>
      <c r="O3" s="36"/>
    </row>
    <row r="4" spans="1:15">
      <c r="A4" t="s">
        <v>836</v>
      </c>
      <c r="B4" s="36" t="s">
        <v>51</v>
      </c>
      <c r="C4" s="36" t="s">
        <v>43</v>
      </c>
      <c r="D4" s="36" t="s">
        <v>42</v>
      </c>
      <c r="H4" s="36"/>
      <c r="I4" s="36"/>
      <c r="J4" s="36"/>
      <c r="K4" s="36"/>
      <c r="L4" s="36"/>
      <c r="M4" s="36"/>
      <c r="N4" s="36"/>
      <c r="O4" s="36"/>
    </row>
    <row r="5" spans="1:15" ht="43.2">
      <c r="A5" t="s">
        <v>31</v>
      </c>
      <c r="B5" s="36" t="s">
        <v>93</v>
      </c>
      <c r="C5" s="37" t="s">
        <v>86</v>
      </c>
      <c r="D5" s="37" t="s">
        <v>201</v>
      </c>
      <c r="E5" s="36" t="s">
        <v>81</v>
      </c>
      <c r="F5" s="36" t="s">
        <v>76</v>
      </c>
      <c r="G5" s="36" t="s">
        <v>236</v>
      </c>
      <c r="H5" s="36" t="s">
        <v>235</v>
      </c>
      <c r="I5" s="37" t="s">
        <v>240</v>
      </c>
      <c r="J5" s="36" t="s">
        <v>241</v>
      </c>
      <c r="K5" s="36" t="s">
        <v>261</v>
      </c>
      <c r="L5" s="36" t="s">
        <v>256</v>
      </c>
      <c r="M5" s="36" t="s">
        <v>38</v>
      </c>
      <c r="N5" s="36"/>
      <c r="O5" s="36"/>
    </row>
    <row r="6" spans="1:15">
      <c r="A6" t="s">
        <v>782</v>
      </c>
      <c r="B6" s="37"/>
      <c r="D6" s="63"/>
      <c r="E6" s="36"/>
      <c r="F6" s="36"/>
      <c r="G6" s="36"/>
      <c r="H6" s="36"/>
      <c r="I6" s="36"/>
      <c r="J6" s="36"/>
      <c r="K6" s="36"/>
      <c r="L6" s="36"/>
      <c r="M6" s="36"/>
      <c r="N6" s="36"/>
      <c r="O6" s="36"/>
    </row>
    <row r="7" spans="1:15" ht="57.6">
      <c r="A7" s="13" t="s">
        <v>33</v>
      </c>
      <c r="B7" s="36" t="s">
        <v>253</v>
      </c>
      <c r="C7" s="36" t="s">
        <v>254</v>
      </c>
      <c r="D7" s="36" t="s">
        <v>233</v>
      </c>
      <c r="E7" s="36" t="s">
        <v>58</v>
      </c>
      <c r="F7" s="36" t="s">
        <v>262</v>
      </c>
      <c r="G7" s="36"/>
      <c r="H7" s="36"/>
      <c r="I7" s="36"/>
      <c r="J7" s="36"/>
      <c r="K7" s="36"/>
      <c r="L7" s="36"/>
      <c r="M7" s="36"/>
      <c r="N7" s="36"/>
      <c r="O7" s="36"/>
    </row>
    <row r="8" spans="1:15">
      <c r="A8" t="s">
        <v>87</v>
      </c>
      <c r="B8" s="36"/>
      <c r="C8" s="36"/>
      <c r="D8" s="36"/>
      <c r="E8" s="36"/>
      <c r="F8" s="36"/>
      <c r="G8" s="36"/>
      <c r="H8" s="36"/>
      <c r="I8" s="36"/>
      <c r="J8" s="36"/>
      <c r="K8" s="36"/>
      <c r="L8" s="36"/>
      <c r="M8" s="36"/>
      <c r="N8" s="36"/>
      <c r="O8" s="36"/>
    </row>
    <row r="9" spans="1:15" ht="57.6">
      <c r="A9" t="s">
        <v>868</v>
      </c>
      <c r="B9" s="36" t="s">
        <v>764</v>
      </c>
      <c r="C9" s="36"/>
      <c r="D9" s="36"/>
      <c r="E9" s="36"/>
      <c r="F9" s="36"/>
      <c r="G9" s="36"/>
      <c r="H9" s="36"/>
      <c r="I9" s="36"/>
      <c r="J9" s="36"/>
      <c r="K9" s="36"/>
      <c r="L9" s="36"/>
      <c r="M9" s="36"/>
      <c r="N9" s="36"/>
      <c r="O9" s="36"/>
    </row>
    <row r="10" spans="1:15">
      <c r="A10" t="s">
        <v>35</v>
      </c>
      <c r="B10" s="36" t="s">
        <v>36</v>
      </c>
      <c r="C10" s="37" t="s">
        <v>49</v>
      </c>
      <c r="D10" s="36"/>
      <c r="H10" s="36"/>
      <c r="I10" s="36"/>
      <c r="J10" s="36"/>
      <c r="K10" s="36"/>
      <c r="L10" s="36"/>
      <c r="M10" s="36"/>
      <c r="N10" s="36"/>
      <c r="O10" s="36"/>
    </row>
    <row r="11" spans="1:15">
      <c r="A11" t="s">
        <v>65</v>
      </c>
      <c r="B11" s="36" t="s">
        <v>84</v>
      </c>
      <c r="C11" s="36"/>
      <c r="D11" s="36"/>
      <c r="E11" s="36"/>
      <c r="F11" s="36"/>
      <c r="G11" s="36"/>
      <c r="H11" s="36"/>
      <c r="I11" s="36"/>
      <c r="J11" s="36"/>
      <c r="K11" s="36"/>
      <c r="L11" s="36"/>
      <c r="M11" s="36"/>
      <c r="N11" s="36"/>
      <c r="O11" s="36"/>
    </row>
    <row r="12" spans="1:15">
      <c r="A12" t="s">
        <v>59</v>
      </c>
      <c r="B12" s="36"/>
      <c r="C12" s="36"/>
      <c r="D12" s="36"/>
      <c r="E12" s="36"/>
      <c r="F12" s="36"/>
      <c r="G12" s="36"/>
      <c r="H12" s="36"/>
      <c r="I12" s="36"/>
      <c r="J12" s="36"/>
      <c r="K12" s="36"/>
      <c r="L12" s="36"/>
      <c r="M12" s="36"/>
      <c r="N12" s="36"/>
      <c r="O12" s="36"/>
    </row>
    <row r="13" spans="1:15" s="63" customFormat="1">
      <c r="A13" s="63" t="s">
        <v>777</v>
      </c>
      <c r="B13" s="37" t="s">
        <v>225</v>
      </c>
      <c r="F13" s="37"/>
      <c r="G13" s="37"/>
      <c r="H13" s="37"/>
      <c r="I13" s="37"/>
      <c r="J13" s="37"/>
      <c r="K13" s="37"/>
      <c r="L13" s="37"/>
      <c r="M13" s="37"/>
      <c r="N13" s="37"/>
      <c r="O13" s="37"/>
    </row>
    <row r="14" spans="1:15">
      <c r="B14" s="36"/>
      <c r="C14" s="36"/>
      <c r="D14" s="36"/>
      <c r="E14" s="36"/>
      <c r="F14" s="36"/>
      <c r="G14" s="36"/>
      <c r="H14" s="36"/>
      <c r="I14" s="36"/>
      <c r="J14" s="36"/>
      <c r="K14" s="36"/>
      <c r="L14" s="36"/>
      <c r="M14" s="36"/>
      <c r="N14" s="36"/>
      <c r="O14" s="36"/>
    </row>
    <row r="15" spans="1:15">
      <c r="B15" s="36"/>
      <c r="C15" s="36" t="s">
        <v>1095</v>
      </c>
      <c r="D15" s="36"/>
      <c r="E15" s="36"/>
      <c r="F15" s="36"/>
      <c r="G15" s="36"/>
      <c r="H15" s="36"/>
      <c r="I15" s="36"/>
      <c r="J15" s="36"/>
      <c r="K15" s="36"/>
      <c r="L15" s="36"/>
      <c r="M15" s="36"/>
      <c r="N15" s="36"/>
      <c r="O15" s="36"/>
    </row>
    <row r="16" spans="1:15" ht="259.2">
      <c r="B16" s="36"/>
      <c r="C16" s="36" t="s">
        <v>1096</v>
      </c>
      <c r="D16" s="36"/>
      <c r="E16" s="36"/>
      <c r="F16" s="36"/>
      <c r="G16" s="36"/>
      <c r="H16" s="36"/>
      <c r="I16" s="36"/>
      <c r="J16" s="36"/>
      <c r="K16" s="36"/>
      <c r="L16" s="36"/>
      <c r="M16" s="36"/>
      <c r="N16" s="36"/>
      <c r="O16" s="36"/>
    </row>
    <row r="17" spans="2:15">
      <c r="B17" s="36"/>
      <c r="C17" s="36"/>
      <c r="D17" s="36"/>
      <c r="E17" s="36"/>
      <c r="F17" s="36"/>
      <c r="G17" s="36"/>
      <c r="H17" s="36"/>
      <c r="I17" s="36"/>
      <c r="J17" s="36"/>
      <c r="K17" s="36"/>
      <c r="L17" s="36"/>
      <c r="M17" s="36"/>
      <c r="N17" s="36"/>
      <c r="O17" s="36"/>
    </row>
    <row r="18" spans="2:15">
      <c r="B18" s="36"/>
      <c r="C18" s="36"/>
      <c r="D18" s="36"/>
      <c r="E18" s="36"/>
      <c r="F18" s="36"/>
      <c r="G18" s="36"/>
      <c r="H18" s="36"/>
      <c r="I18" s="36"/>
      <c r="J18" s="36"/>
      <c r="K18" s="36"/>
      <c r="L18" s="36"/>
      <c r="M18" s="36"/>
      <c r="N18" s="36"/>
      <c r="O18" s="36"/>
    </row>
    <row r="19" spans="2:15">
      <c r="B19" s="36"/>
      <c r="C19" s="36"/>
      <c r="D19" s="36"/>
      <c r="E19" s="36"/>
      <c r="F19" s="36"/>
      <c r="G19" s="36"/>
      <c r="H19" s="36"/>
      <c r="I19" s="36"/>
      <c r="J19" s="36"/>
      <c r="K19" s="36"/>
      <c r="L19" s="36"/>
      <c r="M19" s="36"/>
      <c r="N19" s="36"/>
      <c r="O19" s="36"/>
    </row>
    <row r="20" spans="2:15">
      <c r="B20" s="36"/>
      <c r="C20" s="36"/>
      <c r="D20" s="36"/>
      <c r="E20" s="36"/>
      <c r="F20" s="36"/>
      <c r="G20" s="36"/>
      <c r="H20" s="36"/>
      <c r="I20" s="36"/>
      <c r="J20" s="36"/>
      <c r="K20" s="36"/>
      <c r="L20" s="36"/>
      <c r="M20" s="36"/>
      <c r="N20" s="36"/>
      <c r="O20" s="36"/>
    </row>
    <row r="21" spans="2:15">
      <c r="B21" s="36"/>
      <c r="C21" s="36"/>
      <c r="D21" s="36"/>
      <c r="E21" s="36"/>
      <c r="F21" s="36"/>
      <c r="G21" s="36"/>
      <c r="H21" s="36"/>
      <c r="I21" s="36"/>
      <c r="J21" s="36"/>
      <c r="K21" s="36"/>
      <c r="L21" s="36"/>
      <c r="M21" s="36"/>
      <c r="N21" s="36"/>
      <c r="O21" s="36"/>
    </row>
    <row r="22" spans="2:15">
      <c r="B22" s="36"/>
      <c r="C22" s="36"/>
      <c r="D22" s="36"/>
      <c r="E22" s="36"/>
      <c r="F22" s="36"/>
      <c r="G22" s="36"/>
      <c r="H22" s="36"/>
      <c r="I22" s="36"/>
      <c r="J22" s="36"/>
      <c r="K22" s="36"/>
      <c r="L22" s="36"/>
      <c r="M22" s="36"/>
      <c r="N22" s="36"/>
      <c r="O22" s="36"/>
    </row>
    <row r="23" spans="2:15">
      <c r="B23" s="36"/>
      <c r="C23" s="36"/>
      <c r="D23" s="36"/>
      <c r="E23" s="36"/>
      <c r="F23" s="36"/>
      <c r="G23" s="36"/>
      <c r="H23" s="36"/>
      <c r="I23" s="36"/>
      <c r="J23" s="36"/>
      <c r="K23" s="36"/>
      <c r="L23" s="36"/>
      <c r="M23" s="36"/>
      <c r="N23" s="36"/>
      <c r="O23" s="36"/>
    </row>
    <row r="24" spans="2:15">
      <c r="B24" s="36"/>
      <c r="C24" s="36"/>
      <c r="D24" s="36"/>
      <c r="E24" s="36"/>
      <c r="F24" s="36"/>
      <c r="G24" s="36"/>
      <c r="H24" s="36"/>
      <c r="I24" s="36"/>
      <c r="J24" s="36"/>
      <c r="K24" s="36"/>
      <c r="L24" s="36"/>
      <c r="M24" s="36"/>
      <c r="N24" s="36"/>
      <c r="O24" s="36"/>
    </row>
    <row r="25" spans="2:15">
      <c r="B25" s="36"/>
      <c r="C25" s="36"/>
      <c r="D25" s="36"/>
      <c r="E25" s="36"/>
      <c r="F25" s="36"/>
      <c r="G25" s="36"/>
      <c r="H25" s="36"/>
      <c r="I25" s="36"/>
      <c r="J25" s="36"/>
      <c r="K25" s="36"/>
      <c r="L25" s="36"/>
      <c r="M25" s="36"/>
      <c r="N25" s="36"/>
      <c r="O25" s="36"/>
    </row>
    <row r="26" spans="2:15">
      <c r="B26" s="36"/>
      <c r="C26" s="36"/>
      <c r="D26" s="36"/>
      <c r="E26" s="36"/>
      <c r="F26" s="36"/>
      <c r="G26" s="36"/>
      <c r="H26" s="36"/>
      <c r="I26" s="36"/>
      <c r="J26" s="36"/>
      <c r="K26" s="36"/>
      <c r="L26" s="36"/>
      <c r="M26" s="36"/>
      <c r="N26" s="36"/>
      <c r="O26" s="36"/>
    </row>
    <row r="27" spans="2:15">
      <c r="B27" s="36"/>
      <c r="C27" s="36"/>
      <c r="D27" s="36"/>
      <c r="E27" s="36"/>
      <c r="F27" s="36"/>
      <c r="G27" s="36"/>
      <c r="H27" s="36"/>
      <c r="I27" s="36"/>
      <c r="J27" s="36"/>
      <c r="K27" s="36"/>
      <c r="L27" s="36"/>
      <c r="M27" s="36"/>
      <c r="N27" s="36"/>
      <c r="O27" s="36"/>
    </row>
    <row r="28" spans="2:15">
      <c r="B28" s="36"/>
      <c r="C28" s="36"/>
      <c r="D28" s="36"/>
      <c r="E28" s="36"/>
      <c r="F28" s="36"/>
      <c r="G28" s="36"/>
      <c r="H28" s="36"/>
      <c r="I28" s="36"/>
      <c r="J28" s="36"/>
      <c r="K28" s="36"/>
      <c r="L28" s="36"/>
      <c r="M28" s="36"/>
      <c r="N28" s="36"/>
      <c r="O28" s="36"/>
    </row>
    <row r="29" spans="2:15">
      <c r="B29" s="36"/>
      <c r="C29" s="36"/>
      <c r="D29" s="36"/>
      <c r="E29" s="36"/>
      <c r="F29" s="36"/>
      <c r="G29" s="36"/>
      <c r="H29" s="36"/>
      <c r="I29" s="36"/>
      <c r="J29" s="36"/>
      <c r="K29" s="36"/>
      <c r="L29" s="36"/>
      <c r="M29" s="36"/>
      <c r="N29" s="36"/>
      <c r="O29" s="36"/>
    </row>
    <row r="30" spans="2:15">
      <c r="B30" s="36"/>
      <c r="C30" s="36"/>
      <c r="D30" s="36"/>
      <c r="E30" s="36"/>
      <c r="F30" s="36"/>
      <c r="G30" s="36"/>
      <c r="H30" s="36"/>
      <c r="I30" s="36"/>
      <c r="J30" s="36"/>
      <c r="K30" s="36"/>
      <c r="L30" s="36"/>
      <c r="M30" s="36"/>
      <c r="N30" s="36"/>
      <c r="O30" s="36"/>
    </row>
    <row r="31" spans="2:15">
      <c r="B31" s="36"/>
      <c r="C31" s="36"/>
      <c r="D31" s="36"/>
      <c r="E31" s="36"/>
      <c r="F31" s="36"/>
      <c r="G31" s="36"/>
      <c r="H31" s="36"/>
      <c r="I31" s="36"/>
      <c r="J31" s="36"/>
      <c r="K31" s="36"/>
      <c r="L31" s="36"/>
      <c r="M31" s="36"/>
      <c r="N31" s="36"/>
      <c r="O31" s="36"/>
    </row>
    <row r="32" spans="2:15">
      <c r="B32" s="36"/>
      <c r="C32" s="36"/>
      <c r="D32" s="36"/>
      <c r="E32" s="36"/>
      <c r="F32" s="36"/>
      <c r="G32" s="36"/>
      <c r="H32" s="36"/>
      <c r="I32" s="36"/>
      <c r="J32" s="36"/>
      <c r="K32" s="36"/>
      <c r="L32" s="36"/>
      <c r="M32" s="36"/>
      <c r="N32" s="36"/>
      <c r="O32" s="36"/>
    </row>
  </sheetData>
  <conditionalFormatting sqref="A4">
    <cfRule type="expression" dxfId="33" priority="1">
      <formula>ISBLANK(A5)</formula>
    </cfRule>
  </conditionalFormatting>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F643-5F4E-4D69-B290-F7E704D6882F}">
  <sheetPr>
    <tabColor rgb="FF00B0F0"/>
  </sheetPr>
  <dimension ref="A1:O32"/>
  <sheetViews>
    <sheetView topLeftCell="A7" zoomScale="115" zoomScaleNormal="115" workbookViewId="0">
      <selection activeCell="B12" sqref="B8:H12"/>
    </sheetView>
  </sheetViews>
  <sheetFormatPr defaultRowHeight="14.4"/>
  <cols>
    <col min="1" max="1" width="9.88671875" bestFit="1" customWidth="1"/>
    <col min="2" max="15" width="19.109375" customWidth="1"/>
  </cols>
  <sheetData>
    <row r="1" spans="1:15">
      <c r="B1" s="64" t="s">
        <v>784</v>
      </c>
    </row>
    <row r="3" spans="1:15">
      <c r="A3" t="s">
        <v>68</v>
      </c>
      <c r="B3" s="36" t="s">
        <v>90</v>
      </c>
      <c r="C3" s="37" t="s">
        <v>783</v>
      </c>
      <c r="D3" s="37"/>
      <c r="E3" s="36"/>
      <c r="F3" s="36"/>
      <c r="G3" s="36"/>
      <c r="H3" s="36"/>
      <c r="I3" s="36"/>
      <c r="J3" s="36"/>
      <c r="K3" s="36"/>
      <c r="L3" s="36"/>
      <c r="M3" s="36"/>
      <c r="N3" s="36"/>
      <c r="O3" s="36"/>
    </row>
    <row r="4" spans="1:15" ht="57.6">
      <c r="A4" t="s">
        <v>836</v>
      </c>
      <c r="B4" s="249" t="s">
        <v>51</v>
      </c>
      <c r="C4" s="37" t="s">
        <v>766</v>
      </c>
      <c r="D4" s="37" t="s">
        <v>781</v>
      </c>
      <c r="E4" s="249" t="s">
        <v>43</v>
      </c>
      <c r="F4" s="249" t="s">
        <v>42</v>
      </c>
      <c r="G4" s="36" t="s">
        <v>764</v>
      </c>
      <c r="H4" s="36"/>
      <c r="I4" s="36"/>
      <c r="J4" s="36"/>
      <c r="K4" s="36"/>
      <c r="L4" s="36"/>
      <c r="M4" s="36"/>
      <c r="N4" s="36"/>
      <c r="O4" s="36"/>
    </row>
    <row r="5" spans="1:15" ht="43.2">
      <c r="A5" t="s">
        <v>31</v>
      </c>
      <c r="B5" s="36" t="s">
        <v>93</v>
      </c>
      <c r="C5" s="37" t="s">
        <v>86</v>
      </c>
      <c r="D5" s="37" t="s">
        <v>201</v>
      </c>
      <c r="E5" s="249" t="s">
        <v>81</v>
      </c>
      <c r="F5" s="249" t="s">
        <v>76</v>
      </c>
      <c r="G5" s="36" t="s">
        <v>236</v>
      </c>
      <c r="H5" s="36" t="s">
        <v>235</v>
      </c>
      <c r="I5" s="37" t="s">
        <v>240</v>
      </c>
      <c r="J5" s="36" t="s">
        <v>241</v>
      </c>
      <c r="K5" s="36" t="s">
        <v>261</v>
      </c>
      <c r="L5" s="36" t="s">
        <v>256</v>
      </c>
      <c r="M5" s="36" t="s">
        <v>38</v>
      </c>
      <c r="N5" s="36"/>
      <c r="O5" s="36"/>
    </row>
    <row r="6" spans="1:15">
      <c r="A6" t="s">
        <v>780</v>
      </c>
      <c r="B6" s="36" t="s">
        <v>442</v>
      </c>
      <c r="C6" s="37" t="s">
        <v>779</v>
      </c>
      <c r="D6" s="63"/>
      <c r="E6" s="36"/>
      <c r="F6" s="36"/>
      <c r="G6" s="36"/>
      <c r="H6" s="36"/>
      <c r="I6" s="36"/>
      <c r="J6" s="36"/>
      <c r="K6" s="36"/>
      <c r="L6" s="36"/>
      <c r="M6" s="36"/>
      <c r="N6" s="36"/>
      <c r="O6" s="36"/>
    </row>
    <row r="7" spans="1:15">
      <c r="A7" t="s">
        <v>782</v>
      </c>
      <c r="B7" s="37" t="s">
        <v>80</v>
      </c>
      <c r="D7" s="63"/>
      <c r="E7" s="36"/>
      <c r="F7" s="36"/>
      <c r="G7" s="36"/>
      <c r="H7" s="36"/>
      <c r="I7" s="36"/>
      <c r="J7" s="36"/>
      <c r="K7" s="36"/>
      <c r="L7" s="36"/>
      <c r="M7" s="36"/>
      <c r="N7" s="36"/>
      <c r="O7" s="36"/>
    </row>
    <row r="8" spans="1:15" ht="57.6">
      <c r="A8" s="13" t="s">
        <v>33</v>
      </c>
      <c r="B8" s="36" t="s">
        <v>253</v>
      </c>
      <c r="C8" s="36" t="s">
        <v>254</v>
      </c>
      <c r="D8" s="36" t="s">
        <v>233</v>
      </c>
      <c r="E8" s="36" t="s">
        <v>58</v>
      </c>
      <c r="F8" s="36" t="s">
        <v>262</v>
      </c>
      <c r="G8" s="36" t="s">
        <v>258</v>
      </c>
      <c r="H8" s="249" t="s">
        <v>257</v>
      </c>
      <c r="I8" s="36"/>
      <c r="J8" s="36"/>
      <c r="K8" s="36"/>
      <c r="L8" s="36"/>
      <c r="M8" s="36"/>
      <c r="N8" s="36"/>
      <c r="O8" s="36"/>
    </row>
    <row r="9" spans="1:15">
      <c r="A9" t="s">
        <v>87</v>
      </c>
      <c r="B9" s="36" t="s">
        <v>88</v>
      </c>
      <c r="C9" s="36"/>
      <c r="D9" s="36"/>
      <c r="E9" s="36"/>
      <c r="F9" s="36"/>
      <c r="G9" s="36"/>
      <c r="H9" s="36"/>
      <c r="I9" s="36"/>
      <c r="J9" s="36"/>
      <c r="K9" s="36"/>
      <c r="L9" s="36"/>
      <c r="M9" s="36"/>
      <c r="N9" s="36"/>
      <c r="O9" s="36"/>
    </row>
    <row r="10" spans="1:15">
      <c r="A10" t="s">
        <v>35</v>
      </c>
      <c r="B10" s="36" t="s">
        <v>151</v>
      </c>
      <c r="C10" s="36" t="s">
        <v>778</v>
      </c>
      <c r="D10" s="36" t="s">
        <v>75</v>
      </c>
      <c r="E10" s="36" t="s">
        <v>36</v>
      </c>
      <c r="F10" s="37" t="s">
        <v>49</v>
      </c>
      <c r="G10" s="36"/>
      <c r="H10" s="36"/>
      <c r="I10" s="36"/>
      <c r="J10" s="36"/>
      <c r="K10" s="36"/>
      <c r="L10" s="36"/>
      <c r="M10" s="36"/>
      <c r="N10" s="36"/>
      <c r="O10" s="36"/>
    </row>
    <row r="11" spans="1:15">
      <c r="A11" t="s">
        <v>65</v>
      </c>
      <c r="B11" s="36" t="s">
        <v>84</v>
      </c>
      <c r="C11" s="36"/>
      <c r="D11" s="36"/>
      <c r="E11" s="36"/>
      <c r="F11" s="36"/>
      <c r="G11" s="36"/>
      <c r="H11" s="36"/>
      <c r="I11" s="36"/>
      <c r="J11" s="36"/>
      <c r="K11" s="36"/>
      <c r="L11" s="36"/>
      <c r="M11" s="36"/>
      <c r="N11" s="36"/>
      <c r="O11" s="36"/>
    </row>
    <row r="12" spans="1:15" ht="57.6">
      <c r="A12" t="s">
        <v>59</v>
      </c>
      <c r="B12" s="36" t="s">
        <v>228</v>
      </c>
      <c r="C12" s="36" t="s">
        <v>227</v>
      </c>
      <c r="D12" s="36" t="s">
        <v>238</v>
      </c>
      <c r="E12" s="36" t="s">
        <v>242</v>
      </c>
      <c r="F12" s="36"/>
      <c r="G12" s="36"/>
      <c r="H12" s="36"/>
      <c r="I12" s="36"/>
      <c r="J12" s="36"/>
      <c r="K12" s="36"/>
      <c r="L12" s="36"/>
      <c r="M12" s="36"/>
      <c r="N12" s="36"/>
      <c r="O12" s="36"/>
    </row>
    <row r="13" spans="1:15" s="63" customFormat="1" ht="28.8">
      <c r="A13" s="63" t="s">
        <v>777</v>
      </c>
      <c r="B13" s="249" t="s">
        <v>225</v>
      </c>
      <c r="C13" s="249" t="s">
        <v>1574</v>
      </c>
      <c r="D13" s="249" t="s">
        <v>51</v>
      </c>
      <c r="E13" s="249" t="s">
        <v>257</v>
      </c>
      <c r="F13" s="249" t="s">
        <v>76</v>
      </c>
      <c r="G13" s="249" t="s">
        <v>81</v>
      </c>
      <c r="H13" s="37"/>
      <c r="I13" s="37"/>
      <c r="J13" s="37"/>
      <c r="K13" s="37"/>
      <c r="L13" s="37"/>
      <c r="M13" s="37"/>
      <c r="N13" s="37"/>
      <c r="O13" s="37"/>
    </row>
    <row r="14" spans="1:15">
      <c r="B14" s="249" t="s">
        <v>43</v>
      </c>
      <c r="C14" s="249" t="s">
        <v>42</v>
      </c>
      <c r="D14" s="36"/>
      <c r="E14" s="36"/>
      <c r="F14" s="36"/>
      <c r="G14" s="36"/>
      <c r="H14" s="36"/>
      <c r="I14" s="36"/>
      <c r="J14" s="36"/>
      <c r="K14" s="36"/>
      <c r="L14" s="36"/>
      <c r="M14" s="36"/>
      <c r="N14" s="36"/>
      <c r="O14" s="36"/>
    </row>
    <row r="15" spans="1:15">
      <c r="B15" s="36"/>
      <c r="C15" s="36"/>
      <c r="D15" s="36"/>
      <c r="E15" s="36"/>
      <c r="F15" s="36"/>
      <c r="G15" s="36"/>
      <c r="H15" s="36"/>
      <c r="I15" s="36"/>
      <c r="J15" s="36"/>
      <c r="K15" s="36"/>
      <c r="L15" s="36"/>
      <c r="M15" s="36"/>
      <c r="N15" s="36"/>
      <c r="O15" s="36"/>
    </row>
    <row r="16" spans="1:15">
      <c r="B16" s="36"/>
      <c r="C16" s="36"/>
      <c r="D16" s="36"/>
      <c r="E16" s="36"/>
      <c r="F16" s="36"/>
      <c r="G16" s="36"/>
      <c r="H16" s="36"/>
      <c r="I16" s="36"/>
      <c r="J16" s="36"/>
      <c r="K16" s="36"/>
      <c r="L16" s="36"/>
      <c r="M16" s="36"/>
      <c r="N16" s="36"/>
      <c r="O16" s="36"/>
    </row>
    <row r="17" spans="2:15">
      <c r="B17" s="36"/>
      <c r="C17" s="36"/>
      <c r="D17" s="36"/>
      <c r="E17" s="36"/>
      <c r="F17" s="36"/>
      <c r="G17" s="36"/>
      <c r="H17" s="36"/>
      <c r="I17" s="36"/>
      <c r="J17" s="36"/>
      <c r="K17" s="36"/>
      <c r="L17" s="36"/>
      <c r="M17" s="36"/>
      <c r="N17" s="36"/>
      <c r="O17" s="36"/>
    </row>
    <row r="18" spans="2:15">
      <c r="B18" s="36"/>
      <c r="C18" s="36"/>
      <c r="D18" s="36"/>
      <c r="E18" s="36"/>
      <c r="F18" s="36"/>
      <c r="G18" s="36"/>
      <c r="H18" s="36"/>
      <c r="I18" s="36"/>
      <c r="J18" s="36"/>
      <c r="K18" s="36"/>
      <c r="L18" s="36"/>
      <c r="M18" s="36"/>
      <c r="N18" s="36"/>
      <c r="O18" s="36"/>
    </row>
    <row r="19" spans="2:15">
      <c r="B19" s="36"/>
      <c r="C19" s="36"/>
      <c r="D19" s="36"/>
      <c r="E19" s="36"/>
      <c r="F19" s="36"/>
      <c r="G19" s="36"/>
      <c r="H19" s="36"/>
      <c r="I19" s="36"/>
      <c r="J19" s="36"/>
      <c r="K19" s="36"/>
      <c r="L19" s="36"/>
      <c r="M19" s="36"/>
      <c r="N19" s="36"/>
      <c r="O19" s="36"/>
    </row>
    <row r="20" spans="2:15">
      <c r="B20" s="36"/>
      <c r="C20" s="36"/>
      <c r="D20" s="36"/>
      <c r="E20" s="36"/>
      <c r="F20" s="36"/>
      <c r="G20" s="36"/>
      <c r="H20" s="36"/>
      <c r="I20" s="36"/>
      <c r="J20" s="36"/>
      <c r="K20" s="36"/>
      <c r="L20" s="36"/>
      <c r="M20" s="36"/>
      <c r="N20" s="36"/>
      <c r="O20" s="36"/>
    </row>
    <row r="21" spans="2:15">
      <c r="B21" s="36"/>
      <c r="C21" s="36"/>
      <c r="D21" s="36"/>
      <c r="E21" s="36"/>
      <c r="F21" s="36"/>
      <c r="G21" s="36"/>
      <c r="H21" s="36"/>
      <c r="I21" s="36"/>
      <c r="J21" s="36"/>
      <c r="K21" s="36"/>
      <c r="L21" s="36"/>
      <c r="M21" s="36"/>
      <c r="N21" s="36"/>
      <c r="O21" s="36"/>
    </row>
    <row r="22" spans="2:15">
      <c r="B22" s="36"/>
      <c r="C22" s="36"/>
      <c r="D22" s="36"/>
      <c r="E22" s="36"/>
      <c r="F22" s="36"/>
      <c r="G22" s="36"/>
      <c r="H22" s="36"/>
      <c r="I22" s="36"/>
      <c r="J22" s="36"/>
      <c r="K22" s="36"/>
      <c r="L22" s="36"/>
      <c r="M22" s="36"/>
      <c r="N22" s="36"/>
      <c r="O22" s="36"/>
    </row>
    <row r="23" spans="2:15">
      <c r="B23" s="36"/>
      <c r="C23" s="36"/>
      <c r="D23" s="36"/>
      <c r="E23" s="36"/>
      <c r="F23" s="36"/>
      <c r="G23" s="36"/>
      <c r="H23" s="36"/>
      <c r="I23" s="36"/>
      <c r="J23" s="36"/>
      <c r="K23" s="36"/>
      <c r="L23" s="36"/>
      <c r="M23" s="36"/>
      <c r="N23" s="36"/>
      <c r="O23" s="36"/>
    </row>
    <row r="24" spans="2:15">
      <c r="B24" s="36"/>
      <c r="C24" s="36"/>
      <c r="D24" s="36"/>
      <c r="E24" s="36"/>
      <c r="F24" s="36"/>
      <c r="G24" s="36"/>
      <c r="H24" s="36"/>
      <c r="I24" s="36"/>
      <c r="J24" s="36"/>
      <c r="K24" s="36"/>
      <c r="L24" s="36"/>
      <c r="M24" s="36"/>
      <c r="N24" s="36"/>
      <c r="O24" s="36"/>
    </row>
    <row r="25" spans="2:15">
      <c r="B25" s="36"/>
      <c r="C25" s="36"/>
      <c r="D25" s="36"/>
      <c r="E25" s="36"/>
      <c r="F25" s="36"/>
      <c r="G25" s="36"/>
      <c r="H25" s="36"/>
      <c r="I25" s="36"/>
      <c r="J25" s="36"/>
      <c r="K25" s="36"/>
      <c r="L25" s="36"/>
      <c r="M25" s="36"/>
      <c r="N25" s="36"/>
      <c r="O25" s="36"/>
    </row>
    <row r="26" spans="2:15">
      <c r="B26" s="36"/>
      <c r="C26" s="36"/>
      <c r="D26" s="36"/>
      <c r="E26" s="36"/>
      <c r="F26" s="36"/>
      <c r="G26" s="36"/>
      <c r="H26" s="36"/>
      <c r="I26" s="36"/>
      <c r="J26" s="36"/>
      <c r="K26" s="36"/>
      <c r="L26" s="36"/>
      <c r="M26" s="36"/>
      <c r="N26" s="36"/>
      <c r="O26" s="36"/>
    </row>
    <row r="27" spans="2:15">
      <c r="B27" s="36"/>
      <c r="C27" s="36"/>
      <c r="D27" s="36"/>
      <c r="E27" s="36"/>
      <c r="F27" s="36"/>
      <c r="G27" s="36"/>
      <c r="H27" s="36"/>
      <c r="I27" s="36"/>
      <c r="J27" s="36"/>
      <c r="K27" s="36"/>
      <c r="L27" s="36"/>
      <c r="M27" s="36"/>
      <c r="N27" s="36"/>
      <c r="O27" s="36"/>
    </row>
    <row r="28" spans="2:15">
      <c r="B28" s="36"/>
      <c r="C28" s="36"/>
      <c r="D28" s="36"/>
      <c r="E28" s="36"/>
      <c r="F28" s="36"/>
      <c r="G28" s="36"/>
      <c r="H28" s="36"/>
      <c r="I28" s="36"/>
      <c r="J28" s="36"/>
      <c r="K28" s="36"/>
      <c r="L28" s="36"/>
      <c r="M28" s="36"/>
      <c r="N28" s="36"/>
      <c r="O28" s="36"/>
    </row>
    <row r="29" spans="2:15">
      <c r="B29" s="36"/>
      <c r="C29" s="36"/>
      <c r="D29" s="36"/>
      <c r="E29" s="36"/>
      <c r="F29" s="36"/>
      <c r="G29" s="36"/>
      <c r="H29" s="36"/>
      <c r="I29" s="36"/>
      <c r="J29" s="36"/>
      <c r="K29" s="36"/>
      <c r="L29" s="36"/>
      <c r="M29" s="36"/>
      <c r="N29" s="36"/>
      <c r="O29" s="36"/>
    </row>
    <row r="30" spans="2:15">
      <c r="B30" s="36"/>
      <c r="C30" s="36"/>
      <c r="D30" s="36"/>
      <c r="E30" s="36"/>
      <c r="F30" s="36"/>
      <c r="G30" s="36"/>
      <c r="H30" s="36"/>
      <c r="I30" s="36"/>
      <c r="J30" s="36"/>
      <c r="K30" s="36"/>
      <c r="L30" s="36"/>
      <c r="M30" s="36"/>
      <c r="N30" s="36"/>
      <c r="O30" s="36"/>
    </row>
    <row r="31" spans="2:15">
      <c r="B31" s="36"/>
      <c r="C31" s="36"/>
      <c r="D31" s="36"/>
      <c r="E31" s="36"/>
      <c r="F31" s="36"/>
      <c r="G31" s="36"/>
      <c r="H31" s="36"/>
      <c r="I31" s="36"/>
      <c r="J31" s="36"/>
      <c r="K31" s="36"/>
      <c r="L31" s="36"/>
      <c r="M31" s="36"/>
      <c r="N31" s="36"/>
      <c r="O31" s="36"/>
    </row>
    <row r="32" spans="2:15">
      <c r="B32" s="36"/>
      <c r="C32" s="36"/>
      <c r="D32" s="36"/>
      <c r="E32" s="36"/>
      <c r="F32" s="36"/>
      <c r="G32" s="36"/>
      <c r="H32" s="36"/>
      <c r="I32" s="36"/>
      <c r="J32" s="36"/>
      <c r="K32" s="36"/>
      <c r="L32" s="36"/>
      <c r="M32" s="36"/>
      <c r="N32" s="36"/>
      <c r="O32" s="36"/>
    </row>
  </sheetData>
  <sortState columnSort="1" ref="B13:D13">
    <sortCondition ref="B13:D13"/>
  </sortState>
  <conditionalFormatting sqref="A4">
    <cfRule type="expression" dxfId="32" priority="1">
      <formula>ISBLANK(A5)</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Governance_Clauses_by_Source</vt:lpstr>
      <vt:lpstr>Detailed_Demanding_x_Doc_Attrib</vt:lpstr>
      <vt:lpstr>Governance_Char_by_Org</vt:lpstr>
      <vt:lpstr>Org_Rank_by_Attrib</vt:lpstr>
      <vt:lpstr>Lists</vt:lpstr>
      <vt:lpstr>Task3_Members_Round1</vt:lpstr>
      <vt:lpstr>Task3_Members_Round2</vt:lpstr>
      <vt:lpstr>20190929_Status</vt:lpstr>
      <vt:lpstr>20190604_Status</vt:lpstr>
      <vt:lpstr>Round 2 assignments</vt:lpstr>
      <vt:lpstr>20190302_Assignments</vt:lpstr>
      <vt:lpstr>Governance_Char_by_Org_wo_IBR</vt:lpstr>
      <vt:lpstr>Org_Rank_by_Attrib_wo_IBR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Oltrogge, Daniel</dc:creator>
  <cp:lastModifiedBy>Oltrogge, Daniel</cp:lastModifiedBy>
  <cp:lastPrinted>2019-10-07T01:38:31Z</cp:lastPrinted>
  <dcterms:created xsi:type="dcterms:W3CDTF">2019-04-04T08:56:19Z</dcterms:created>
  <dcterms:modified xsi:type="dcterms:W3CDTF">2020-04-23T17:52:38Z</dcterms:modified>
</cp:coreProperties>
</file>